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<sst xmlns="http://schemas.openxmlformats.org/spreadsheetml/2006/main" count="72" uniqueCount="50">
  <si>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KŠÚ</t>
  </si>
  <si>
    <t>VÚC</t>
  </si>
  <si>
    <t>cirkevné školy</t>
  </si>
  <si>
    <t>súkromné školy</t>
  </si>
  <si>
    <t>SPOLU</t>
  </si>
  <si>
    <t>schv. rozp.</t>
  </si>
  <si>
    <t>upr. rozp.</t>
  </si>
  <si>
    <t>čerpanie</t>
  </si>
  <si>
    <t>z toho:</t>
  </si>
  <si>
    <t>odchodné</t>
  </si>
  <si>
    <t>dopravné</t>
  </si>
  <si>
    <t xml:space="preserve">havárie </t>
  </si>
  <si>
    <t>v  tom:</t>
  </si>
  <si>
    <t>Vyhrňme si rukávy</t>
  </si>
  <si>
    <t>078 11</t>
  </si>
  <si>
    <t>Odb. učebňa OA Vranov</t>
  </si>
  <si>
    <t xml:space="preserve">Iné </t>
  </si>
  <si>
    <t>Podprogram 078 11 spolu</t>
  </si>
  <si>
    <t>078 14</t>
  </si>
  <si>
    <t>VÚ KŠÚ</t>
  </si>
  <si>
    <t>ŠÚ</t>
  </si>
  <si>
    <t>Podprogram 078 14 spolu</t>
  </si>
  <si>
    <t>078 13</t>
  </si>
  <si>
    <t>Súťaže</t>
  </si>
  <si>
    <t>Enviroprojekt</t>
  </si>
  <si>
    <t>Grafické systémy</t>
  </si>
  <si>
    <t>Mladí matematici - seminár</t>
  </si>
  <si>
    <t>Zdravie v školách</t>
  </si>
  <si>
    <t>Jazyk. laboratória</t>
  </si>
  <si>
    <t>Elektron. knižníc</t>
  </si>
  <si>
    <t>Jazyk. certifikáty</t>
  </si>
  <si>
    <t>Podprogram 078 13 spolu</t>
  </si>
  <si>
    <t>Podprogram 078 12 (Infovek)</t>
  </si>
  <si>
    <t>Podprogramy celkom</t>
  </si>
  <si>
    <t>peugeot</t>
  </si>
  <si>
    <t>Dokončenie ZŠ</t>
  </si>
  <si>
    <t>Informatizácia</t>
  </si>
  <si>
    <t>Iné</t>
  </si>
  <si>
    <t xml:space="preserve">Zaspievajme si </t>
  </si>
  <si>
    <t>Normat. fin. prostriedky</t>
  </si>
  <si>
    <t>Nenormat. fin. prostriedky</t>
  </si>
  <si>
    <t>Rozvojové  projekty a iné</t>
  </si>
  <si>
    <t>Projekt pre rómske komun.</t>
  </si>
  <si>
    <t>Prehľad o rozpočte bežných výdavkov KŠÚ podľa zriaďovateľov k 31. 12. 2006</t>
  </si>
  <si>
    <t>obce</t>
  </si>
  <si>
    <t>% k UR</t>
  </si>
  <si>
    <t>Tabuľka: 28</t>
  </si>
  <si>
    <t>asistenti učiteľa</t>
  </si>
  <si>
    <t>vzdelávacie poukazy</t>
  </si>
  <si>
    <t>Projekty pedagogicko-psychologických poradní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</si>
</sst>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00\ 00"/>
    <numFmt numFmtId="173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sz val="9"/>
      <color indexed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172" fontId="7" fillId="0" borderId="3" xfId="0" applyNumberFormat="1" applyFont="1" applyFill="1" applyBorder="1" applyAlignment="1">
      <alignment horizontal="left"/>
    </xf>
    <xf numFmtId="173" fontId="4" fillId="0" borderId="2" xfId="0" applyNumberFormat="1" applyFont="1" applyBorder="1" applyAlignment="1">
      <alignment/>
    </xf>
    <xf numFmtId="173" fontId="0" fillId="0" borderId="2" xfId="0" applyNumberForma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173" fontId="4" fillId="0" borderId="6" xfId="0" applyNumberFormat="1" applyFont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9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7"/>
  <sheetViews>
    <sheetView tabSelected="1" zoomScale="90" zoomScaleNormal="90" workbookViewId="0" topLeftCell="A1">
      <selection activeCell="B26" sqref="B26"/>
    </sheetView>
  </sheetViews>
  <sheetFormatPr defaultColWidth="9.140625" defaultRowHeight="12.75"/>
  <cols>
    <col min="1" max="1" width="4.421875" style="0" customWidth="1"/>
    <col min="2" max="2" width="24.421875" style="0" customWidth="1"/>
    <col min="6" max="7" width="10.140625" style="0" customWidth="1"/>
    <col min="8" max="8" width="9.8515625" style="0" customWidth="1"/>
    <col min="10" max="10" width="9.7109375" style="0" customWidth="1"/>
    <col min="11" max="11" width="9.57421875" style="0" customWidth="1"/>
    <col min="18" max="18" width="9.7109375" style="0" customWidth="1"/>
    <col min="19" max="19" width="10.140625" style="0" customWidth="1"/>
    <col min="20" max="20" width="9.57421875" style="0" customWidth="1"/>
    <col min="21" max="21" width="7.140625" style="0" customWidth="1"/>
  </cols>
  <sheetData>
    <row r="3" ht="12.75">
      <c r="U3" s="14" t="s">
        <v>46</v>
      </c>
    </row>
    <row r="4" spans="1:20" ht="18">
      <c r="A4" s="26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8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" customHeight="1" thickBot="1">
      <c r="A6" s="6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1.75" customHeight="1">
      <c r="A7" s="28"/>
      <c r="B7" s="30"/>
      <c r="C7" s="23" t="s">
        <v>0</v>
      </c>
      <c r="D7" s="23"/>
      <c r="E7" s="23"/>
      <c r="F7" s="23" t="s">
        <v>44</v>
      </c>
      <c r="G7" s="23"/>
      <c r="H7" s="23"/>
      <c r="I7" s="23" t="s">
        <v>1</v>
      </c>
      <c r="J7" s="23"/>
      <c r="K7" s="23"/>
      <c r="L7" s="23" t="s">
        <v>2</v>
      </c>
      <c r="M7" s="23"/>
      <c r="N7" s="23"/>
      <c r="O7" s="23" t="s">
        <v>3</v>
      </c>
      <c r="P7" s="23"/>
      <c r="Q7" s="23"/>
      <c r="R7" s="23" t="s">
        <v>4</v>
      </c>
      <c r="S7" s="23"/>
      <c r="T7" s="23"/>
      <c r="U7" s="24"/>
    </row>
    <row r="8" spans="1:21" ht="20.25" customHeight="1">
      <c r="A8" s="29"/>
      <c r="B8" s="31"/>
      <c r="C8" s="13" t="s">
        <v>5</v>
      </c>
      <c r="D8" s="13" t="s">
        <v>6</v>
      </c>
      <c r="E8" s="13" t="s">
        <v>7</v>
      </c>
      <c r="F8" s="13" t="s">
        <v>5</v>
      </c>
      <c r="G8" s="13" t="s">
        <v>6</v>
      </c>
      <c r="H8" s="13" t="s">
        <v>7</v>
      </c>
      <c r="I8" s="13" t="s">
        <v>5</v>
      </c>
      <c r="J8" s="13" t="s">
        <v>6</v>
      </c>
      <c r="K8" s="13" t="s">
        <v>7</v>
      </c>
      <c r="L8" s="13" t="s">
        <v>5</v>
      </c>
      <c r="M8" s="13" t="s">
        <v>6</v>
      </c>
      <c r="N8" s="13" t="s">
        <v>7</v>
      </c>
      <c r="O8" s="13" t="s">
        <v>5</v>
      </c>
      <c r="P8" s="13" t="s">
        <v>6</v>
      </c>
      <c r="Q8" s="13" t="s">
        <v>7</v>
      </c>
      <c r="R8" s="13" t="s">
        <v>5</v>
      </c>
      <c r="S8" s="13" t="s">
        <v>6</v>
      </c>
      <c r="T8" s="13" t="s">
        <v>7</v>
      </c>
      <c r="U8" s="15" t="s">
        <v>45</v>
      </c>
    </row>
    <row r="9" spans="1:21" ht="25.5" customHeight="1">
      <c r="A9" s="16">
        <v>7811</v>
      </c>
      <c r="B9" s="8" t="s">
        <v>39</v>
      </c>
      <c r="C9" s="12">
        <v>3229421</v>
      </c>
      <c r="D9" s="12">
        <v>3372999</v>
      </c>
      <c r="E9" s="12">
        <v>3369813</v>
      </c>
      <c r="F9" s="12">
        <v>13506460</v>
      </c>
      <c r="G9" s="12">
        <v>13955589</v>
      </c>
      <c r="H9" s="12">
        <v>13955334</v>
      </c>
      <c r="I9" s="12">
        <v>9760550</v>
      </c>
      <c r="J9" s="12">
        <v>9822816</v>
      </c>
      <c r="K9" s="12">
        <v>9822791</v>
      </c>
      <c r="L9" s="12">
        <v>1635318</v>
      </c>
      <c r="M9" s="12">
        <v>1652605</v>
      </c>
      <c r="N9" s="12">
        <v>1652608</v>
      </c>
      <c r="O9" s="12">
        <v>1036674</v>
      </c>
      <c r="P9" s="12">
        <v>1165897</v>
      </c>
      <c r="Q9" s="12">
        <v>1166280</v>
      </c>
      <c r="R9" s="12">
        <f aca="true" t="shared" si="0" ref="R9:T10">C9+F9+I9+L9+O9</f>
        <v>29168423</v>
      </c>
      <c r="S9" s="12">
        <f t="shared" si="0"/>
        <v>29969906</v>
      </c>
      <c r="T9" s="12">
        <f t="shared" si="0"/>
        <v>29966826</v>
      </c>
      <c r="U9" s="17">
        <v>99.9</v>
      </c>
    </row>
    <row r="10" spans="1:21" ht="25.5" customHeight="1">
      <c r="A10" s="16">
        <v>7811</v>
      </c>
      <c r="B10" s="8" t="s">
        <v>40</v>
      </c>
      <c r="C10" s="12">
        <f>C12+C13+C14+C15+C16+C17</f>
        <v>57423</v>
      </c>
      <c r="D10" s="12">
        <f aca="true" t="shared" si="1" ref="D10:Q10">D12+D13+D14+D15+D16+D17</f>
        <v>80886</v>
      </c>
      <c r="E10" s="12">
        <f t="shared" si="1"/>
        <v>80200</v>
      </c>
      <c r="F10" s="12">
        <f t="shared" si="1"/>
        <v>593371</v>
      </c>
      <c r="G10" s="12">
        <f t="shared" si="1"/>
        <v>694590</v>
      </c>
      <c r="H10" s="12">
        <f t="shared" si="1"/>
        <v>693759</v>
      </c>
      <c r="I10" s="12">
        <f t="shared" si="1"/>
        <v>155955</v>
      </c>
      <c r="J10" s="12">
        <f>J12+J13+J14+J15+J16+J17</f>
        <v>165719</v>
      </c>
      <c r="K10" s="12">
        <f t="shared" si="1"/>
        <v>164894</v>
      </c>
      <c r="L10" s="12">
        <f t="shared" si="1"/>
        <v>34492</v>
      </c>
      <c r="M10" s="12">
        <f t="shared" si="1"/>
        <v>42105</v>
      </c>
      <c r="N10" s="12">
        <f t="shared" si="1"/>
        <v>41946</v>
      </c>
      <c r="O10" s="12">
        <f t="shared" si="1"/>
        <v>12443</v>
      </c>
      <c r="P10" s="12">
        <f t="shared" si="1"/>
        <v>14580</v>
      </c>
      <c r="Q10" s="12">
        <f t="shared" si="1"/>
        <v>14560</v>
      </c>
      <c r="R10" s="12">
        <f t="shared" si="0"/>
        <v>853684</v>
      </c>
      <c r="S10" s="12">
        <f t="shared" si="0"/>
        <v>997880</v>
      </c>
      <c r="T10" s="12">
        <f t="shared" si="0"/>
        <v>995359</v>
      </c>
      <c r="U10" s="17">
        <v>99.9</v>
      </c>
    </row>
    <row r="11" spans="1:21" ht="12.75">
      <c r="A11" s="16"/>
      <c r="B11" s="25" t="s">
        <v>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8"/>
    </row>
    <row r="12" spans="1:21" ht="12.75">
      <c r="A12" s="16">
        <v>7811</v>
      </c>
      <c r="B12" s="7" t="s">
        <v>47</v>
      </c>
      <c r="C12" s="9">
        <v>22950</v>
      </c>
      <c r="D12" s="9">
        <v>27356</v>
      </c>
      <c r="E12" s="9">
        <v>27354</v>
      </c>
      <c r="F12" s="9">
        <v>94350</v>
      </c>
      <c r="G12" s="9">
        <v>108545</v>
      </c>
      <c r="H12" s="9">
        <v>108473</v>
      </c>
      <c r="I12" s="9">
        <v>0</v>
      </c>
      <c r="J12" s="9">
        <v>0</v>
      </c>
      <c r="K12" s="9">
        <v>0</v>
      </c>
      <c r="L12" s="9">
        <v>5100</v>
      </c>
      <c r="M12" s="9">
        <v>5032</v>
      </c>
      <c r="N12" s="9">
        <v>5032</v>
      </c>
      <c r="O12" s="9">
        <v>300</v>
      </c>
      <c r="P12" s="9">
        <v>455</v>
      </c>
      <c r="Q12" s="9">
        <v>455</v>
      </c>
      <c r="R12" s="9">
        <f>C12+F12+I12+L12+O12</f>
        <v>122700</v>
      </c>
      <c r="S12" s="9">
        <f>D12+G12+J12+M12+P12</f>
        <v>141388</v>
      </c>
      <c r="T12" s="9">
        <f>E12+H12+K12+N12+Q12</f>
        <v>141314</v>
      </c>
      <c r="U12" s="18">
        <f aca="true" t="shared" si="2" ref="U12:U42">T12/S12*100</f>
        <v>99.94766175347272</v>
      </c>
    </row>
    <row r="13" spans="1:21" ht="12.75">
      <c r="A13" s="16">
        <v>7811</v>
      </c>
      <c r="B13" s="7" t="s">
        <v>9</v>
      </c>
      <c r="C13" s="9">
        <v>4635</v>
      </c>
      <c r="D13" s="9">
        <v>5102</v>
      </c>
      <c r="E13" s="9">
        <v>4979</v>
      </c>
      <c r="F13" s="9">
        <v>21992</v>
      </c>
      <c r="G13" s="9">
        <v>23527</v>
      </c>
      <c r="H13" s="9">
        <v>23028</v>
      </c>
      <c r="I13" s="9">
        <v>11768</v>
      </c>
      <c r="J13" s="9">
        <v>16389</v>
      </c>
      <c r="K13" s="9">
        <v>16084</v>
      </c>
      <c r="L13" s="9">
        <v>1305</v>
      </c>
      <c r="M13" s="9">
        <v>1010</v>
      </c>
      <c r="N13" s="9">
        <v>899</v>
      </c>
      <c r="O13" s="9">
        <v>300</v>
      </c>
      <c r="P13" s="9">
        <v>280</v>
      </c>
      <c r="Q13" s="9">
        <v>260</v>
      </c>
      <c r="R13" s="9">
        <f aca="true" t="shared" si="3" ref="R13:R43">C13+F13+I13+L13+O13</f>
        <v>40000</v>
      </c>
      <c r="S13" s="9">
        <f aca="true" t="shared" si="4" ref="S13:S18">D13+G13+J13+M13+P13</f>
        <v>46308</v>
      </c>
      <c r="T13" s="9">
        <f aca="true" t="shared" si="5" ref="T13:T18">E13+H13+K13+N13+Q13</f>
        <v>45250</v>
      </c>
      <c r="U13" s="18">
        <f t="shared" si="2"/>
        <v>97.71529757277361</v>
      </c>
    </row>
    <row r="14" spans="1:21" ht="12.75">
      <c r="A14" s="16">
        <v>7811</v>
      </c>
      <c r="B14" s="7" t="s">
        <v>10</v>
      </c>
      <c r="C14" s="9">
        <v>10962</v>
      </c>
      <c r="D14" s="9">
        <v>9460</v>
      </c>
      <c r="E14" s="9">
        <v>9100</v>
      </c>
      <c r="F14" s="9">
        <v>121671</v>
      </c>
      <c r="G14" s="9">
        <v>126244</v>
      </c>
      <c r="H14" s="9">
        <v>126038</v>
      </c>
      <c r="I14" s="9">
        <v>306</v>
      </c>
      <c r="J14" s="9">
        <v>358</v>
      </c>
      <c r="K14" s="9">
        <v>358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3"/>
        <v>132939</v>
      </c>
      <c r="S14" s="9">
        <f t="shared" si="4"/>
        <v>136062</v>
      </c>
      <c r="T14" s="9">
        <f t="shared" si="5"/>
        <v>135496</v>
      </c>
      <c r="U14" s="18">
        <f t="shared" si="2"/>
        <v>99.5840131704664</v>
      </c>
    </row>
    <row r="15" spans="1:21" ht="12.75">
      <c r="A15" s="16">
        <v>7811</v>
      </c>
      <c r="B15" s="7" t="s">
        <v>48</v>
      </c>
      <c r="C15" s="9">
        <v>18876</v>
      </c>
      <c r="D15" s="9">
        <v>18844</v>
      </c>
      <c r="E15" s="9">
        <v>18643</v>
      </c>
      <c r="F15" s="9">
        <v>355358</v>
      </c>
      <c r="G15" s="9">
        <v>348700</v>
      </c>
      <c r="H15" s="9">
        <v>348696</v>
      </c>
      <c r="I15" s="9">
        <v>139120</v>
      </c>
      <c r="J15" s="9">
        <v>139178</v>
      </c>
      <c r="K15" s="9">
        <v>138658</v>
      </c>
      <c r="L15" s="9">
        <v>28087</v>
      </c>
      <c r="M15" s="9">
        <v>28163</v>
      </c>
      <c r="N15" s="9">
        <v>28115</v>
      </c>
      <c r="O15" s="9">
        <v>11843</v>
      </c>
      <c r="P15" s="9">
        <v>13845</v>
      </c>
      <c r="Q15" s="9">
        <v>13845</v>
      </c>
      <c r="R15" s="9">
        <f t="shared" si="3"/>
        <v>553284</v>
      </c>
      <c r="S15" s="9">
        <f t="shared" si="4"/>
        <v>548730</v>
      </c>
      <c r="T15" s="9">
        <f t="shared" si="5"/>
        <v>547957</v>
      </c>
      <c r="U15" s="18">
        <f t="shared" si="2"/>
        <v>99.85912926211434</v>
      </c>
    </row>
    <row r="16" spans="1:21" ht="12.75">
      <c r="A16" s="16">
        <v>7811</v>
      </c>
      <c r="B16" s="7" t="s">
        <v>11</v>
      </c>
      <c r="C16" s="9">
        <v>0</v>
      </c>
      <c r="D16" s="9">
        <v>20124</v>
      </c>
      <c r="E16" s="9">
        <v>20124</v>
      </c>
      <c r="F16" s="9">
        <v>0</v>
      </c>
      <c r="G16" s="9">
        <v>87574</v>
      </c>
      <c r="H16" s="9">
        <v>87524</v>
      </c>
      <c r="I16" s="9">
        <v>0</v>
      </c>
      <c r="J16" s="9">
        <v>3950</v>
      </c>
      <c r="K16" s="9">
        <v>3950</v>
      </c>
      <c r="L16" s="9">
        <v>0</v>
      </c>
      <c r="M16" s="9">
        <v>7900</v>
      </c>
      <c r="N16" s="9">
        <v>7900</v>
      </c>
      <c r="O16" s="9">
        <v>0</v>
      </c>
      <c r="P16" s="9">
        <v>0</v>
      </c>
      <c r="Q16" s="9">
        <v>0</v>
      </c>
      <c r="R16" s="9">
        <f t="shared" si="3"/>
        <v>0</v>
      </c>
      <c r="S16" s="9">
        <f t="shared" si="4"/>
        <v>119548</v>
      </c>
      <c r="T16" s="9">
        <f t="shared" si="5"/>
        <v>119498</v>
      </c>
      <c r="U16" s="18">
        <f t="shared" si="2"/>
        <v>99.95817579549637</v>
      </c>
    </row>
    <row r="17" spans="1:21" ht="12.75">
      <c r="A17" s="16"/>
      <c r="B17" s="10" t="s">
        <v>34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4761</v>
      </c>
      <c r="J17" s="9">
        <v>5844</v>
      </c>
      <c r="K17" s="9">
        <v>5844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3"/>
        <v>4761</v>
      </c>
      <c r="S17" s="9">
        <f t="shared" si="4"/>
        <v>5844</v>
      </c>
      <c r="T17" s="9">
        <f t="shared" si="5"/>
        <v>5844</v>
      </c>
      <c r="U17" s="18">
        <f t="shared" si="2"/>
        <v>100</v>
      </c>
    </row>
    <row r="18" spans="1:21" ht="24.75" customHeight="1">
      <c r="A18" s="16">
        <v>7811</v>
      </c>
      <c r="B18" s="11" t="s">
        <v>41</v>
      </c>
      <c r="C18" s="12">
        <f>C20+C21+C22+C23+C24+C25+C26</f>
        <v>0</v>
      </c>
      <c r="D18" s="12">
        <f aca="true" t="shared" si="6" ref="D18:Q18">D20+D21+D22+D23+D24+D25+D26</f>
        <v>1101</v>
      </c>
      <c r="E18" s="12">
        <f t="shared" si="6"/>
        <v>1101</v>
      </c>
      <c r="F18" s="12">
        <f t="shared" si="6"/>
        <v>0</v>
      </c>
      <c r="G18" s="12">
        <f t="shared" si="6"/>
        <v>13280</v>
      </c>
      <c r="H18" s="12">
        <f t="shared" si="6"/>
        <v>13280</v>
      </c>
      <c r="I18" s="12">
        <f t="shared" si="6"/>
        <v>0</v>
      </c>
      <c r="J18" s="12">
        <f t="shared" si="6"/>
        <v>100</v>
      </c>
      <c r="K18" s="12">
        <f t="shared" si="6"/>
        <v>100</v>
      </c>
      <c r="L18" s="12">
        <f t="shared" si="6"/>
        <v>0</v>
      </c>
      <c r="M18" s="12">
        <f t="shared" si="6"/>
        <v>514</v>
      </c>
      <c r="N18" s="12">
        <f t="shared" si="6"/>
        <v>514</v>
      </c>
      <c r="O18" s="12">
        <f t="shared" si="6"/>
        <v>0</v>
      </c>
      <c r="P18" s="12">
        <f t="shared" si="6"/>
        <v>0</v>
      </c>
      <c r="Q18" s="12">
        <f t="shared" si="6"/>
        <v>0</v>
      </c>
      <c r="R18" s="12">
        <f t="shared" si="3"/>
        <v>0</v>
      </c>
      <c r="S18" s="12">
        <f t="shared" si="4"/>
        <v>14995</v>
      </c>
      <c r="T18" s="12">
        <f t="shared" si="5"/>
        <v>14995</v>
      </c>
      <c r="U18" s="17">
        <f t="shared" si="2"/>
        <v>100</v>
      </c>
    </row>
    <row r="19" spans="1:21" ht="12.75">
      <c r="A19" s="16"/>
      <c r="B19" s="25" t="s">
        <v>12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18"/>
    </row>
    <row r="20" spans="1:21" ht="12.75">
      <c r="A20" s="16">
        <v>7811</v>
      </c>
      <c r="B20" s="10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1173</v>
      </c>
      <c r="H20" s="9">
        <v>1173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3"/>
        <v>0</v>
      </c>
      <c r="S20" s="9">
        <f aca="true" t="shared" si="7" ref="S20:S43">D20+G20+J20+M20+P20</f>
        <v>1173</v>
      </c>
      <c r="T20" s="9">
        <f aca="true" t="shared" si="8" ref="T20:T43">E20+H20+K20+N20+Q20</f>
        <v>1173</v>
      </c>
      <c r="U20" s="18">
        <f t="shared" si="2"/>
        <v>100</v>
      </c>
    </row>
    <row r="21" spans="1:21" ht="12.75">
      <c r="A21" s="16" t="s">
        <v>14</v>
      </c>
      <c r="B21" s="10" t="s">
        <v>42</v>
      </c>
      <c r="C21" s="9">
        <v>0</v>
      </c>
      <c r="D21" s="9">
        <v>86</v>
      </c>
      <c r="E21" s="9">
        <v>86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f t="shared" si="3"/>
        <v>0</v>
      </c>
      <c r="S21" s="9">
        <f t="shared" si="7"/>
        <v>86</v>
      </c>
      <c r="T21" s="9">
        <f t="shared" si="8"/>
        <v>86</v>
      </c>
      <c r="U21" s="18">
        <f t="shared" si="2"/>
        <v>100</v>
      </c>
    </row>
    <row r="22" spans="1:21" ht="12.75">
      <c r="A22" s="16">
        <v>7811</v>
      </c>
      <c r="B22" s="10" t="s">
        <v>35</v>
      </c>
      <c r="C22" s="9">
        <v>0</v>
      </c>
      <c r="D22" s="9">
        <v>0</v>
      </c>
      <c r="E22" s="9">
        <v>0</v>
      </c>
      <c r="F22" s="9">
        <v>0</v>
      </c>
      <c r="G22" s="9">
        <v>3936</v>
      </c>
      <c r="H22" s="9">
        <v>3936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3"/>
        <v>0</v>
      </c>
      <c r="S22" s="9">
        <f t="shared" si="7"/>
        <v>3936</v>
      </c>
      <c r="T22" s="9">
        <f t="shared" si="8"/>
        <v>3936</v>
      </c>
      <c r="U22" s="18">
        <f t="shared" si="2"/>
        <v>100</v>
      </c>
    </row>
    <row r="23" spans="1:21" ht="12.75">
      <c r="A23" s="16">
        <v>7811</v>
      </c>
      <c r="B23" s="10" t="s">
        <v>36</v>
      </c>
      <c r="C23" s="9">
        <v>0</v>
      </c>
      <c r="D23" s="9">
        <v>595</v>
      </c>
      <c r="E23" s="9">
        <v>595</v>
      </c>
      <c r="F23" s="9">
        <v>0</v>
      </c>
      <c r="G23" s="9">
        <v>8171</v>
      </c>
      <c r="H23" s="9">
        <v>8171</v>
      </c>
      <c r="I23" s="9">
        <v>0</v>
      </c>
      <c r="J23" s="9">
        <v>0</v>
      </c>
      <c r="K23" s="9">
        <v>0</v>
      </c>
      <c r="L23" s="9">
        <v>0</v>
      </c>
      <c r="M23" s="9">
        <v>514</v>
      </c>
      <c r="N23" s="9">
        <v>514</v>
      </c>
      <c r="O23" s="9">
        <v>0</v>
      </c>
      <c r="P23" s="9">
        <v>0</v>
      </c>
      <c r="Q23" s="9">
        <v>0</v>
      </c>
      <c r="R23" s="9">
        <f t="shared" si="3"/>
        <v>0</v>
      </c>
      <c r="S23" s="9">
        <f t="shared" si="7"/>
        <v>9280</v>
      </c>
      <c r="T23" s="9">
        <f t="shared" si="8"/>
        <v>9280</v>
      </c>
      <c r="U23" s="18">
        <f t="shared" si="2"/>
        <v>100</v>
      </c>
    </row>
    <row r="24" spans="1:21" ht="12.75">
      <c r="A24" s="16">
        <v>7811</v>
      </c>
      <c r="B24" s="10" t="s">
        <v>15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100</v>
      </c>
      <c r="K24" s="9">
        <v>100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3"/>
        <v>0</v>
      </c>
      <c r="S24" s="9">
        <f t="shared" si="7"/>
        <v>100</v>
      </c>
      <c r="T24" s="9">
        <f t="shared" si="8"/>
        <v>100</v>
      </c>
      <c r="U24" s="18">
        <f t="shared" si="2"/>
        <v>100</v>
      </c>
    </row>
    <row r="25" spans="1:21" ht="26.25" customHeight="1">
      <c r="A25" s="16">
        <v>7811</v>
      </c>
      <c r="B25" s="32" t="s">
        <v>49</v>
      </c>
      <c r="C25" s="9">
        <v>0</v>
      </c>
      <c r="D25" s="9">
        <v>150</v>
      </c>
      <c r="E25" s="9">
        <v>150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f t="shared" si="3"/>
        <v>0</v>
      </c>
      <c r="S25" s="9">
        <f t="shared" si="7"/>
        <v>150</v>
      </c>
      <c r="T25" s="9">
        <f t="shared" si="8"/>
        <v>150</v>
      </c>
      <c r="U25" s="18">
        <f t="shared" si="2"/>
        <v>100</v>
      </c>
    </row>
    <row r="26" spans="1:21" ht="12.75">
      <c r="A26" s="16" t="s">
        <v>14</v>
      </c>
      <c r="B26" s="10" t="s">
        <v>16</v>
      </c>
      <c r="C26" s="9">
        <v>0</v>
      </c>
      <c r="D26" s="9">
        <v>270</v>
      </c>
      <c r="E26" s="9">
        <v>270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f t="shared" si="3"/>
        <v>0</v>
      </c>
      <c r="S26" s="9">
        <f t="shared" si="7"/>
        <v>270</v>
      </c>
      <c r="T26" s="9">
        <f t="shared" si="8"/>
        <v>270</v>
      </c>
      <c r="U26" s="18">
        <f t="shared" si="2"/>
        <v>100</v>
      </c>
    </row>
    <row r="27" spans="1:21" ht="28.5" customHeight="1">
      <c r="A27" s="19" t="s">
        <v>17</v>
      </c>
      <c r="B27" s="9"/>
      <c r="C27" s="12">
        <f>C18+C10+C9</f>
        <v>3286844</v>
      </c>
      <c r="D27" s="12">
        <f aca="true" t="shared" si="9" ref="D27:Q27">D18+D10+D9</f>
        <v>3454986</v>
      </c>
      <c r="E27" s="12">
        <f t="shared" si="9"/>
        <v>3451114</v>
      </c>
      <c r="F27" s="12">
        <f t="shared" si="9"/>
        <v>14099831</v>
      </c>
      <c r="G27" s="12">
        <f t="shared" si="9"/>
        <v>14663459</v>
      </c>
      <c r="H27" s="12">
        <f t="shared" si="9"/>
        <v>14662373</v>
      </c>
      <c r="I27" s="12">
        <f t="shared" si="9"/>
        <v>9916505</v>
      </c>
      <c r="J27" s="12">
        <f t="shared" si="9"/>
        <v>9988635</v>
      </c>
      <c r="K27" s="12">
        <f t="shared" si="9"/>
        <v>9987785</v>
      </c>
      <c r="L27" s="12">
        <f t="shared" si="9"/>
        <v>1669810</v>
      </c>
      <c r="M27" s="12">
        <f t="shared" si="9"/>
        <v>1695224</v>
      </c>
      <c r="N27" s="12">
        <f t="shared" si="9"/>
        <v>1695068</v>
      </c>
      <c r="O27" s="12">
        <f t="shared" si="9"/>
        <v>1049117</v>
      </c>
      <c r="P27" s="12">
        <f t="shared" si="9"/>
        <v>1180477</v>
      </c>
      <c r="Q27" s="12">
        <f t="shared" si="9"/>
        <v>1180840</v>
      </c>
      <c r="R27" s="12">
        <f t="shared" si="3"/>
        <v>30022107</v>
      </c>
      <c r="S27" s="12">
        <f t="shared" si="7"/>
        <v>30982781</v>
      </c>
      <c r="T27" s="12">
        <f t="shared" si="8"/>
        <v>30977180</v>
      </c>
      <c r="U27" s="17">
        <f t="shared" si="2"/>
        <v>99.98192221673065</v>
      </c>
    </row>
    <row r="28" spans="1:21" ht="12.75">
      <c r="A28" s="16" t="s">
        <v>18</v>
      </c>
      <c r="B28" s="7" t="s">
        <v>19</v>
      </c>
      <c r="C28" s="9">
        <v>222119</v>
      </c>
      <c r="D28" s="9">
        <v>191627</v>
      </c>
      <c r="E28" s="9">
        <v>190818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3"/>
        <v>222119</v>
      </c>
      <c r="S28" s="9">
        <f t="shared" si="7"/>
        <v>191627</v>
      </c>
      <c r="T28" s="9">
        <f t="shared" si="8"/>
        <v>190818</v>
      </c>
      <c r="U28" s="18">
        <f t="shared" si="2"/>
        <v>99.57782567174772</v>
      </c>
    </row>
    <row r="29" spans="1:21" ht="12.75">
      <c r="A29" s="16" t="s">
        <v>18</v>
      </c>
      <c r="B29" s="7" t="s">
        <v>20</v>
      </c>
      <c r="C29" s="9">
        <v>0</v>
      </c>
      <c r="D29" s="9">
        <v>0</v>
      </c>
      <c r="E29" s="9">
        <v>0</v>
      </c>
      <c r="F29" s="9">
        <v>66778</v>
      </c>
      <c r="G29" s="9">
        <v>85648</v>
      </c>
      <c r="H29" s="9">
        <v>85509</v>
      </c>
      <c r="I29" s="9">
        <v>11626</v>
      </c>
      <c r="J29" s="9">
        <v>14015</v>
      </c>
      <c r="K29" s="9">
        <v>14007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f t="shared" si="3"/>
        <v>78404</v>
      </c>
      <c r="S29" s="9">
        <f t="shared" si="7"/>
        <v>99663</v>
      </c>
      <c r="T29" s="9">
        <f t="shared" si="8"/>
        <v>99516</v>
      </c>
      <c r="U29" s="18">
        <f t="shared" si="2"/>
        <v>99.85250293489058</v>
      </c>
    </row>
    <row r="30" spans="1:21" ht="26.25" customHeight="1">
      <c r="A30" s="19" t="s">
        <v>21</v>
      </c>
      <c r="B30" s="9"/>
      <c r="C30" s="12">
        <f>C29+C28</f>
        <v>222119</v>
      </c>
      <c r="D30" s="12">
        <f aca="true" t="shared" si="10" ref="D30:Q30">D29+D28</f>
        <v>191627</v>
      </c>
      <c r="E30" s="12">
        <f t="shared" si="10"/>
        <v>190818</v>
      </c>
      <c r="F30" s="12">
        <f t="shared" si="10"/>
        <v>66778</v>
      </c>
      <c r="G30" s="12">
        <f t="shared" si="10"/>
        <v>85648</v>
      </c>
      <c r="H30" s="12">
        <f t="shared" si="10"/>
        <v>85509</v>
      </c>
      <c r="I30" s="12">
        <f t="shared" si="10"/>
        <v>11626</v>
      </c>
      <c r="J30" s="12">
        <f t="shared" si="10"/>
        <v>14015</v>
      </c>
      <c r="K30" s="12">
        <f t="shared" si="10"/>
        <v>14007</v>
      </c>
      <c r="L30" s="12">
        <f t="shared" si="10"/>
        <v>0</v>
      </c>
      <c r="M30" s="12">
        <f t="shared" si="10"/>
        <v>0</v>
      </c>
      <c r="N30" s="12">
        <f t="shared" si="10"/>
        <v>0</v>
      </c>
      <c r="O30" s="12">
        <f t="shared" si="10"/>
        <v>0</v>
      </c>
      <c r="P30" s="12">
        <f t="shared" si="10"/>
        <v>0</v>
      </c>
      <c r="Q30" s="12">
        <f t="shared" si="10"/>
        <v>0</v>
      </c>
      <c r="R30" s="12">
        <f t="shared" si="3"/>
        <v>300523</v>
      </c>
      <c r="S30" s="12">
        <f t="shared" si="7"/>
        <v>291290</v>
      </c>
      <c r="T30" s="12">
        <f t="shared" si="8"/>
        <v>290334</v>
      </c>
      <c r="U30" s="17">
        <f t="shared" si="2"/>
        <v>99.67180473068076</v>
      </c>
    </row>
    <row r="31" spans="1:21" ht="12.75">
      <c r="A31" s="16" t="s">
        <v>22</v>
      </c>
      <c r="B31" s="10" t="s">
        <v>23</v>
      </c>
      <c r="C31" s="9">
        <v>0</v>
      </c>
      <c r="D31" s="9">
        <v>37679</v>
      </c>
      <c r="E31" s="9">
        <v>37157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f t="shared" si="3"/>
        <v>0</v>
      </c>
      <c r="S31" s="9">
        <f t="shared" si="7"/>
        <v>37679</v>
      </c>
      <c r="T31" s="9">
        <f t="shared" si="8"/>
        <v>37157</v>
      </c>
      <c r="U31" s="18">
        <f t="shared" si="2"/>
        <v>98.61461291435548</v>
      </c>
    </row>
    <row r="32" spans="1:21" ht="12.75">
      <c r="A32" s="16" t="s">
        <v>22</v>
      </c>
      <c r="B32" s="10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1024</v>
      </c>
      <c r="H32" s="9">
        <v>1024</v>
      </c>
      <c r="I32" s="9">
        <v>0</v>
      </c>
      <c r="J32" s="9">
        <v>328</v>
      </c>
      <c r="K32" s="9">
        <v>328</v>
      </c>
      <c r="L32" s="9">
        <v>0</v>
      </c>
      <c r="M32" s="9">
        <v>75</v>
      </c>
      <c r="N32" s="9">
        <v>75</v>
      </c>
      <c r="O32" s="9">
        <v>0</v>
      </c>
      <c r="P32" s="9">
        <v>0</v>
      </c>
      <c r="Q32" s="9">
        <v>0</v>
      </c>
      <c r="R32" s="9">
        <f t="shared" si="3"/>
        <v>0</v>
      </c>
      <c r="S32" s="9">
        <f t="shared" si="7"/>
        <v>1427</v>
      </c>
      <c r="T32" s="9">
        <f t="shared" si="8"/>
        <v>1427</v>
      </c>
      <c r="U32" s="18">
        <f t="shared" si="2"/>
        <v>100</v>
      </c>
    </row>
    <row r="33" spans="1:21" ht="12.75">
      <c r="A33" s="16" t="s">
        <v>22</v>
      </c>
      <c r="B33" s="10" t="s">
        <v>25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1450</v>
      </c>
      <c r="K33" s="9">
        <v>1450</v>
      </c>
      <c r="L33" s="9">
        <v>0</v>
      </c>
      <c r="M33" s="9">
        <v>0</v>
      </c>
      <c r="N33" s="9">
        <v>0</v>
      </c>
      <c r="O33" s="9">
        <v>0</v>
      </c>
      <c r="P33" s="9">
        <v>50</v>
      </c>
      <c r="Q33" s="9">
        <v>50</v>
      </c>
      <c r="R33" s="9">
        <f t="shared" si="3"/>
        <v>0</v>
      </c>
      <c r="S33" s="9">
        <f t="shared" si="7"/>
        <v>1500</v>
      </c>
      <c r="T33" s="9">
        <f t="shared" si="8"/>
        <v>1500</v>
      </c>
      <c r="U33" s="18">
        <f t="shared" si="2"/>
        <v>100</v>
      </c>
    </row>
    <row r="34" spans="1:21" ht="12.75">
      <c r="A34" s="16">
        <v>7813</v>
      </c>
      <c r="B34" s="10" t="s">
        <v>26</v>
      </c>
      <c r="C34" s="9">
        <v>0</v>
      </c>
      <c r="D34" s="9">
        <v>0</v>
      </c>
      <c r="E34" s="9">
        <v>0</v>
      </c>
      <c r="F34" s="9">
        <v>0</v>
      </c>
      <c r="G34" s="9">
        <v>80</v>
      </c>
      <c r="H34" s="9">
        <v>80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f t="shared" si="3"/>
        <v>0</v>
      </c>
      <c r="S34" s="9">
        <f t="shared" si="7"/>
        <v>80</v>
      </c>
      <c r="T34" s="9">
        <f t="shared" si="8"/>
        <v>80</v>
      </c>
      <c r="U34" s="18">
        <f t="shared" si="2"/>
        <v>100</v>
      </c>
    </row>
    <row r="35" spans="1:21" ht="12.75">
      <c r="A35" s="16">
        <v>7813</v>
      </c>
      <c r="B35" s="10" t="s">
        <v>27</v>
      </c>
      <c r="C35" s="9">
        <v>0</v>
      </c>
      <c r="D35" s="9">
        <v>172</v>
      </c>
      <c r="E35" s="9">
        <v>172</v>
      </c>
      <c r="F35" s="9">
        <v>0</v>
      </c>
      <c r="G35" s="9">
        <v>1289</v>
      </c>
      <c r="H35" s="9">
        <v>1289</v>
      </c>
      <c r="I35" s="9">
        <v>0</v>
      </c>
      <c r="J35" s="9">
        <v>299</v>
      </c>
      <c r="K35" s="9">
        <v>299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f t="shared" si="3"/>
        <v>0</v>
      </c>
      <c r="S35" s="9">
        <f t="shared" si="7"/>
        <v>1760</v>
      </c>
      <c r="T35" s="9">
        <f t="shared" si="8"/>
        <v>1760</v>
      </c>
      <c r="U35" s="18">
        <f t="shared" si="2"/>
        <v>100</v>
      </c>
    </row>
    <row r="36" spans="1:21" ht="12.75">
      <c r="A36" s="16" t="s">
        <v>22</v>
      </c>
      <c r="B36" s="10" t="s">
        <v>28</v>
      </c>
      <c r="C36" s="9">
        <v>0</v>
      </c>
      <c r="D36" s="9">
        <v>859</v>
      </c>
      <c r="E36" s="9">
        <v>859</v>
      </c>
      <c r="F36" s="9">
        <v>0</v>
      </c>
      <c r="G36" s="9">
        <v>21302</v>
      </c>
      <c r="H36" s="9">
        <v>21302</v>
      </c>
      <c r="I36" s="9">
        <v>0</v>
      </c>
      <c r="J36" s="9">
        <v>25876</v>
      </c>
      <c r="K36" s="9">
        <v>25876</v>
      </c>
      <c r="L36" s="9">
        <v>0</v>
      </c>
      <c r="M36" s="9">
        <v>3459</v>
      </c>
      <c r="N36" s="9">
        <v>3459</v>
      </c>
      <c r="O36" s="9">
        <v>0</v>
      </c>
      <c r="P36" s="9">
        <v>825</v>
      </c>
      <c r="Q36" s="9">
        <v>825</v>
      </c>
      <c r="R36" s="9">
        <f t="shared" si="3"/>
        <v>0</v>
      </c>
      <c r="S36" s="9">
        <f t="shared" si="7"/>
        <v>52321</v>
      </c>
      <c r="T36" s="9">
        <f t="shared" si="8"/>
        <v>52321</v>
      </c>
      <c r="U36" s="18">
        <f t="shared" si="2"/>
        <v>100</v>
      </c>
    </row>
    <row r="37" spans="1:21" ht="12.75">
      <c r="A37" s="16" t="s">
        <v>22</v>
      </c>
      <c r="B37" s="10" t="s">
        <v>29</v>
      </c>
      <c r="C37" s="9">
        <v>0</v>
      </c>
      <c r="D37" s="9">
        <v>0</v>
      </c>
      <c r="E37" s="9">
        <v>0</v>
      </c>
      <c r="F37" s="9">
        <v>0</v>
      </c>
      <c r="G37" s="9">
        <v>3578</v>
      </c>
      <c r="H37" s="9">
        <v>3578</v>
      </c>
      <c r="I37" s="9">
        <v>0</v>
      </c>
      <c r="J37" s="9">
        <v>1022</v>
      </c>
      <c r="K37" s="9">
        <v>1022</v>
      </c>
      <c r="L37" s="9">
        <v>0</v>
      </c>
      <c r="M37" s="9">
        <v>200</v>
      </c>
      <c r="N37" s="9">
        <v>200</v>
      </c>
      <c r="O37" s="9">
        <v>0</v>
      </c>
      <c r="P37" s="9">
        <v>200</v>
      </c>
      <c r="Q37" s="9">
        <v>200</v>
      </c>
      <c r="R37" s="9">
        <f t="shared" si="3"/>
        <v>0</v>
      </c>
      <c r="S37" s="9">
        <f t="shared" si="7"/>
        <v>5000</v>
      </c>
      <c r="T37" s="9">
        <f t="shared" si="8"/>
        <v>5000</v>
      </c>
      <c r="U37" s="18">
        <f t="shared" si="2"/>
        <v>100</v>
      </c>
    </row>
    <row r="38" spans="1:21" ht="12.75">
      <c r="A38" s="16">
        <v>7813</v>
      </c>
      <c r="B38" s="10" t="s">
        <v>30</v>
      </c>
      <c r="C38" s="9">
        <v>0</v>
      </c>
      <c r="D38" s="9">
        <v>531</v>
      </c>
      <c r="E38" s="9">
        <v>463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f t="shared" si="3"/>
        <v>0</v>
      </c>
      <c r="S38" s="9">
        <f t="shared" si="7"/>
        <v>531</v>
      </c>
      <c r="T38" s="9">
        <f t="shared" si="8"/>
        <v>463</v>
      </c>
      <c r="U38" s="18">
        <f t="shared" si="2"/>
        <v>87.1939736346516</v>
      </c>
    </row>
    <row r="39" spans="1:21" ht="12.75">
      <c r="A39" s="16" t="s">
        <v>22</v>
      </c>
      <c r="B39" s="10" t="s">
        <v>38</v>
      </c>
      <c r="C39" s="9">
        <v>0</v>
      </c>
      <c r="D39" s="9">
        <v>65</v>
      </c>
      <c r="E39" s="9">
        <v>65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f t="shared" si="3"/>
        <v>0</v>
      </c>
      <c r="S39" s="9">
        <f t="shared" si="7"/>
        <v>65</v>
      </c>
      <c r="T39" s="9">
        <f t="shared" si="8"/>
        <v>65</v>
      </c>
      <c r="U39" s="18">
        <f t="shared" si="2"/>
        <v>100</v>
      </c>
    </row>
    <row r="40" spans="1:21" ht="12.75">
      <c r="A40" s="16">
        <v>7813</v>
      </c>
      <c r="B40" s="10" t="s">
        <v>37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100</v>
      </c>
      <c r="K40" s="9">
        <v>100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f t="shared" si="3"/>
        <v>0</v>
      </c>
      <c r="S40" s="9">
        <f t="shared" si="7"/>
        <v>100</v>
      </c>
      <c r="T40" s="9">
        <f t="shared" si="8"/>
        <v>100</v>
      </c>
      <c r="U40" s="18">
        <f t="shared" si="2"/>
        <v>100</v>
      </c>
    </row>
    <row r="41" spans="1:21" ht="23.25" customHeight="1">
      <c r="A41" s="19" t="s">
        <v>31</v>
      </c>
      <c r="B41" s="9"/>
      <c r="C41" s="12">
        <f>C40+C39+C38+C37+C36+C35+C34+C33+C32+C31</f>
        <v>0</v>
      </c>
      <c r="D41" s="12">
        <f aca="true" t="shared" si="11" ref="D41:Q41">D40+D39+D38+D37+D36+D35+D34+D33+D32+D31</f>
        <v>39306</v>
      </c>
      <c r="E41" s="12">
        <f t="shared" si="11"/>
        <v>38716</v>
      </c>
      <c r="F41" s="12">
        <f t="shared" si="11"/>
        <v>0</v>
      </c>
      <c r="G41" s="12">
        <f t="shared" si="11"/>
        <v>27273</v>
      </c>
      <c r="H41" s="12">
        <f t="shared" si="11"/>
        <v>27273</v>
      </c>
      <c r="I41" s="12">
        <f t="shared" si="11"/>
        <v>0</v>
      </c>
      <c r="J41" s="12">
        <f t="shared" si="11"/>
        <v>29075</v>
      </c>
      <c r="K41" s="12">
        <f t="shared" si="11"/>
        <v>29075</v>
      </c>
      <c r="L41" s="12">
        <f t="shared" si="11"/>
        <v>0</v>
      </c>
      <c r="M41" s="12">
        <f t="shared" si="11"/>
        <v>3734</v>
      </c>
      <c r="N41" s="12">
        <f t="shared" si="11"/>
        <v>3734</v>
      </c>
      <c r="O41" s="12">
        <f t="shared" si="11"/>
        <v>0</v>
      </c>
      <c r="P41" s="12">
        <f t="shared" si="11"/>
        <v>1075</v>
      </c>
      <c r="Q41" s="12">
        <f t="shared" si="11"/>
        <v>1075</v>
      </c>
      <c r="R41" s="12">
        <f t="shared" si="3"/>
        <v>0</v>
      </c>
      <c r="S41" s="12">
        <f t="shared" si="7"/>
        <v>100463</v>
      </c>
      <c r="T41" s="12">
        <f t="shared" si="8"/>
        <v>99873</v>
      </c>
      <c r="U41" s="17">
        <f t="shared" si="2"/>
        <v>99.4127191105183</v>
      </c>
    </row>
    <row r="42" spans="1:21" ht="23.25" customHeight="1">
      <c r="A42" s="19" t="s">
        <v>32</v>
      </c>
      <c r="B42" s="12"/>
      <c r="C42" s="12">
        <v>0</v>
      </c>
      <c r="D42" s="12">
        <v>300</v>
      </c>
      <c r="E42" s="12">
        <v>300</v>
      </c>
      <c r="F42" s="12">
        <v>0</v>
      </c>
      <c r="G42" s="12">
        <v>9928</v>
      </c>
      <c r="H42" s="12">
        <v>9928</v>
      </c>
      <c r="I42" s="12">
        <v>0</v>
      </c>
      <c r="J42" s="12">
        <v>1554</v>
      </c>
      <c r="K42" s="12">
        <v>1554</v>
      </c>
      <c r="L42" s="12">
        <v>0</v>
      </c>
      <c r="M42" s="12">
        <v>635</v>
      </c>
      <c r="N42" s="12">
        <v>635</v>
      </c>
      <c r="O42" s="12">
        <v>0</v>
      </c>
      <c r="P42" s="12">
        <v>100</v>
      </c>
      <c r="Q42" s="12">
        <v>100</v>
      </c>
      <c r="R42" s="12">
        <f t="shared" si="3"/>
        <v>0</v>
      </c>
      <c r="S42" s="12">
        <f t="shared" si="7"/>
        <v>12517</v>
      </c>
      <c r="T42" s="12">
        <f t="shared" si="8"/>
        <v>12517</v>
      </c>
      <c r="U42" s="17">
        <f t="shared" si="2"/>
        <v>100</v>
      </c>
    </row>
    <row r="43" spans="1:21" ht="25.5" customHeight="1" thickBot="1">
      <c r="A43" s="20" t="s">
        <v>33</v>
      </c>
      <c r="B43" s="21"/>
      <c r="C43" s="21">
        <f aca="true" t="shared" si="12" ref="C43:Q43">C42+C41+C30+C27</f>
        <v>3508963</v>
      </c>
      <c r="D43" s="21">
        <f t="shared" si="12"/>
        <v>3686219</v>
      </c>
      <c r="E43" s="21">
        <f t="shared" si="12"/>
        <v>3680948</v>
      </c>
      <c r="F43" s="21">
        <f t="shared" si="12"/>
        <v>14166609</v>
      </c>
      <c r="G43" s="21">
        <f t="shared" si="12"/>
        <v>14786308</v>
      </c>
      <c r="H43" s="21">
        <f t="shared" si="12"/>
        <v>14785083</v>
      </c>
      <c r="I43" s="21">
        <f t="shared" si="12"/>
        <v>9928131</v>
      </c>
      <c r="J43" s="21">
        <f t="shared" si="12"/>
        <v>10033279</v>
      </c>
      <c r="K43" s="21">
        <f t="shared" si="12"/>
        <v>10032421</v>
      </c>
      <c r="L43" s="21">
        <f t="shared" si="12"/>
        <v>1669810</v>
      </c>
      <c r="M43" s="21">
        <f t="shared" si="12"/>
        <v>1699593</v>
      </c>
      <c r="N43" s="21">
        <f t="shared" si="12"/>
        <v>1699437</v>
      </c>
      <c r="O43" s="21">
        <f t="shared" si="12"/>
        <v>1049117</v>
      </c>
      <c r="P43" s="21">
        <f t="shared" si="12"/>
        <v>1181652</v>
      </c>
      <c r="Q43" s="21">
        <f t="shared" si="12"/>
        <v>1182015</v>
      </c>
      <c r="R43" s="21">
        <f t="shared" si="3"/>
        <v>30322630</v>
      </c>
      <c r="S43" s="21">
        <f t="shared" si="7"/>
        <v>31387051</v>
      </c>
      <c r="T43" s="21">
        <f t="shared" si="8"/>
        <v>31379904</v>
      </c>
      <c r="U43" s="22">
        <v>99.9</v>
      </c>
    </row>
    <row r="47" ht="12.75">
      <c r="B47" s="1"/>
    </row>
  </sheetData>
  <mergeCells count="11">
    <mergeCell ref="A4:T4"/>
    <mergeCell ref="A7:A8"/>
    <mergeCell ref="B7:B8"/>
    <mergeCell ref="C7:E7"/>
    <mergeCell ref="F7:H7"/>
    <mergeCell ref="I7:K7"/>
    <mergeCell ref="L7:N7"/>
    <mergeCell ref="R7:U7"/>
    <mergeCell ref="O7:Q7"/>
    <mergeCell ref="B11:T11"/>
    <mergeCell ref="B19:T19"/>
  </mergeCells>
  <printOptions horizontalCentered="1"/>
  <pageMargins left="0.3937007874015748" right="0.1968503937007874" top="0.1968503937007874" bottom="0.1968503937007874" header="0.1968503937007874" footer="0.15748031496062992"/>
  <pageSetup fitToHeight="1" fitToWidth="1" horizontalDpi="600" verticalDpi="600" orientation="landscape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 Ilgová</dc:creator>
  <cp:keywords/>
  <dc:description/>
  <cp:lastModifiedBy>Miroslava Oborčoková</cp:lastModifiedBy>
  <cp:lastPrinted>2007-03-20T12:13:41Z</cp:lastPrinted>
  <dcterms:created xsi:type="dcterms:W3CDTF">2007-03-02T08:09:28Z</dcterms:created>
  <dcterms:modified xsi:type="dcterms:W3CDTF">2007-03-20T12:14:00Z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