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4"/>
  </bookViews>
  <sheets>
    <sheet name="Príloha č. 1" sheetId="1" r:id="rId1"/>
    <sheet name="Príloha č. 2" sheetId="2" r:id="rId2"/>
    <sheet name="Príloha č. 3" sheetId="3" r:id="rId3"/>
    <sheet name="Príloha č. 4" sheetId="4" r:id="rId4"/>
    <sheet name="Príloha č. 5" sheetId="5" r:id="rId5"/>
  </sheets>
  <definedNames/>
  <calcPr fullCalcOnLoad="1"/>
</workbook>
</file>

<file path=xl/sharedStrings.xml><?xml version="1.0" encoding="utf-8"?>
<sst xmlns="http://schemas.openxmlformats.org/spreadsheetml/2006/main" count="1015" uniqueCount="175">
  <si>
    <t>Ukazovateľ</t>
  </si>
  <si>
    <t>Rok</t>
  </si>
  <si>
    <t>počet</t>
  </si>
  <si>
    <t>ha</t>
  </si>
  <si>
    <t>ha/počet</t>
  </si>
  <si>
    <t>%</t>
  </si>
  <si>
    <t>žiadosti</t>
  </si>
  <si>
    <t>merná jednotka</t>
  </si>
  <si>
    <t>fyzicky odovzdané</t>
  </si>
  <si>
    <t>Medziročný nárast</t>
  </si>
  <si>
    <t>Organizácia:</t>
  </si>
  <si>
    <t>Vysvetlívky:</t>
  </si>
  <si>
    <t>Postup reprivatizácie lesných pozemkov</t>
  </si>
  <si>
    <t>Spolu</t>
  </si>
  <si>
    <t>Žiadosti o vrátenie vlastníckych a užívacích práv</t>
  </si>
  <si>
    <t>k lesným pozemkom</t>
  </si>
  <si>
    <t xml:space="preserve">   z toho žiadosti súkromných lesomajiteľov</t>
  </si>
  <si>
    <t>Žiadosti vybavené kladne</t>
  </si>
  <si>
    <t xml:space="preserve"> - fyzicky odovzdané lesné pozemky (z r. 1 a 2)</t>
  </si>
  <si>
    <t>v tom        žiadosti    (z r. 5 a 6)</t>
  </si>
  <si>
    <t>súkromných lesomajiteľov</t>
  </si>
  <si>
    <t>z toho</t>
  </si>
  <si>
    <t>žiadosti o vrát. vlastníc. práv podľa § 6 a § 9</t>
  </si>
  <si>
    <t>zákona č. 229/91 Zb. v z.n.p.</t>
  </si>
  <si>
    <t>žiadosti o vrát. vlastníc. práv podľa § 3</t>
  </si>
  <si>
    <t>zákona č. 503/03 Z.z.</t>
  </si>
  <si>
    <t>pozemkových spoločenstiev (urbárov,</t>
  </si>
  <si>
    <t>komposesorátov, želiarov a iných)</t>
  </si>
  <si>
    <t>miest a obcí</t>
  </si>
  <si>
    <t>cirkví</t>
  </si>
  <si>
    <t>iných vlastníkov</t>
  </si>
  <si>
    <t>Žiadosti vybavené</t>
  </si>
  <si>
    <t>Žiadosti nevybavené</t>
  </si>
  <si>
    <t>fyzicky neodovzdané lesné pozemky</t>
  </si>
  <si>
    <t>v tom</t>
  </si>
  <si>
    <t>a) štátne</t>
  </si>
  <si>
    <t>b) sporné</t>
  </si>
  <si>
    <t>v     tom</t>
  </si>
  <si>
    <t>a) súkromné</t>
  </si>
  <si>
    <t>c) obecné</t>
  </si>
  <si>
    <t>d) cirkevné</t>
  </si>
  <si>
    <t>e) iné</t>
  </si>
  <si>
    <t>Vo vlastníctve neštátnych subjektov,</t>
  </si>
  <si>
    <t>Náhrady</t>
  </si>
  <si>
    <t>Uplatnené</t>
  </si>
  <si>
    <t>tis. Sk</t>
  </si>
  <si>
    <t>Znalecké posudky</t>
  </si>
  <si>
    <t>Znalecké posudky neprijaté</t>
  </si>
  <si>
    <t>Poskytnuté</t>
  </si>
  <si>
    <t>Náhrady podľa</t>
  </si>
  <si>
    <t>II. časti zákona</t>
  </si>
  <si>
    <t>spolu</t>
  </si>
  <si>
    <t>IV. časti zákona</t>
  </si>
  <si>
    <t>C E L K O M</t>
  </si>
  <si>
    <t>uplatňované podľa zákona č. 229/1991 Zb. v znení neskorších predpisov</t>
  </si>
  <si>
    <t>Súkromní vlastníci</t>
  </si>
  <si>
    <t>Odovzdané</t>
  </si>
  <si>
    <t>Z toho</t>
  </si>
  <si>
    <t>obhos.</t>
  </si>
  <si>
    <t>nájom</t>
  </si>
  <si>
    <t>Celková    výmera</t>
  </si>
  <si>
    <t>Neodov.    lesy</t>
  </si>
  <si>
    <t>Spoločenstevné útvary</t>
  </si>
  <si>
    <t>Mestá a obce</t>
  </si>
  <si>
    <t>Cirkevné a nábožen. Spolky</t>
  </si>
  <si>
    <t>Iní vlastníci</t>
  </si>
  <si>
    <t>Celkom</t>
  </si>
  <si>
    <t>Neštátne</t>
  </si>
  <si>
    <t>Lesy       štátne</t>
  </si>
  <si>
    <t>OZ</t>
  </si>
  <si>
    <t>Šaštín</t>
  </si>
  <si>
    <t>Smolenice</t>
  </si>
  <si>
    <t>Palárikovo</t>
  </si>
  <si>
    <t>Levice</t>
  </si>
  <si>
    <t>Topoľčianky</t>
  </si>
  <si>
    <t>Prievidza</t>
  </si>
  <si>
    <t>Trenčín</t>
  </si>
  <si>
    <t>Pov. Bystrica</t>
  </si>
  <si>
    <t>Žilina</t>
  </si>
  <si>
    <t>Čadca</t>
  </si>
  <si>
    <t>Námestovo</t>
  </si>
  <si>
    <t>Lipt. Hrádok</t>
  </si>
  <si>
    <t>Beňuš</t>
  </si>
  <si>
    <t>Čierny Balog</t>
  </si>
  <si>
    <t>Slov. Ľupča</t>
  </si>
  <si>
    <t>Žarnovica</t>
  </si>
  <si>
    <t>Krupina</t>
  </si>
  <si>
    <t>Kriváň</t>
  </si>
  <si>
    <t>Revúca</t>
  </si>
  <si>
    <t>Rožňava</t>
  </si>
  <si>
    <t>Košice</t>
  </si>
  <si>
    <t>Prešov</t>
  </si>
  <si>
    <t>Bardejov</t>
  </si>
  <si>
    <t>Vranov</t>
  </si>
  <si>
    <t>Sobrance</t>
  </si>
  <si>
    <t>Lesy SR, š.p.</t>
  </si>
  <si>
    <t>LPM Ulič, š.p.</t>
  </si>
  <si>
    <t>ŠL TANAP</t>
  </si>
  <si>
    <t>Spolu rezort MPSR</t>
  </si>
  <si>
    <t>VLM SR, š.p.</t>
  </si>
  <si>
    <t>Celkom SR</t>
  </si>
  <si>
    <t>stavby</t>
  </si>
  <si>
    <t>porovnateľné porasty</t>
  </si>
  <si>
    <t>inventár a zásoby</t>
  </si>
  <si>
    <t>Prehľad o odovzdaných a prenajatých lesných pozemkoch v ha od začiatku reprivatizácie do 31. 12. 2007</t>
  </si>
  <si>
    <t>Prehľad o počte prijatých žiadostí o vrátenie</t>
  </si>
  <si>
    <t>vlastníckych a užívacích práv k lesným pozemkom</t>
  </si>
  <si>
    <t>stav k 31. 12. 2007</t>
  </si>
  <si>
    <t>fyzicky neodovzdané lesné pozemky (z r. 1 a 2)*</t>
  </si>
  <si>
    <t>Prehľad o výmere obhospodarovaných lesných pozemkov</t>
  </si>
  <si>
    <t>štátnymi organizáciami lesného hospodárstva</t>
  </si>
  <si>
    <t>Počet</t>
  </si>
  <si>
    <t>subjektov</t>
  </si>
  <si>
    <t>Výmera v ha</t>
  </si>
  <si>
    <t>Údaje podľa vlastníckej štruktúry</t>
  </si>
  <si>
    <t>Č.</t>
  </si>
  <si>
    <t>Celková obhospodarovaná výmera lesných pozemkov</t>
  </si>
  <si>
    <t>r. 4+6+7</t>
  </si>
  <si>
    <t>v obhospodarovaní</t>
  </si>
  <si>
    <t>prenajaté iným subjektom</t>
  </si>
  <si>
    <t>Neštátne-spolu r. 8+9+15</t>
  </si>
  <si>
    <t>Vo vlastníctve SR - spolu r. 3+6</t>
  </si>
  <si>
    <t>v zmluvnom nájme od neštátnych subjektov,</t>
  </si>
  <si>
    <t>vo vlastníctve neštátnych subjektov požiadané</t>
  </si>
  <si>
    <t>o vydanie vo vybavovaní r. 10 až 14</t>
  </si>
  <si>
    <t>b) spoločenstevné (nedeliteľné)</t>
  </si>
  <si>
    <t>ktorí zatiaľ nepožiadali o vydanie majetku</t>
  </si>
  <si>
    <t>Rimavská Sobota</t>
  </si>
  <si>
    <t>Semenoles L. Hrádok</t>
  </si>
  <si>
    <t>Lesy SR, š.p. Banská Bystrica</t>
  </si>
  <si>
    <t>Lespoľnohospodársky majetok Ulič, š.p.</t>
  </si>
  <si>
    <t>Štátne lesy Tatranského národného parku</t>
  </si>
  <si>
    <t>Spolu za rezort MP SR</t>
  </si>
  <si>
    <t>Vojenské lesy a majetky, š.p. Pliešovce</t>
  </si>
  <si>
    <t>Spolu za Slovenskú republiku</t>
  </si>
  <si>
    <t>X</t>
  </si>
  <si>
    <t>1991 - 2002</t>
  </si>
  <si>
    <t>Malacky</t>
  </si>
  <si>
    <t>Pliešovce</t>
  </si>
  <si>
    <t>Kežmarok</t>
  </si>
  <si>
    <t>Kamenica n/Cir.</t>
  </si>
  <si>
    <t>Príloha č. 1a</t>
  </si>
  <si>
    <t>Príloha č. 1b</t>
  </si>
  <si>
    <t>Príloha č. 1c</t>
  </si>
  <si>
    <t>Príloha č. 1d</t>
  </si>
  <si>
    <t>Príloha č. 1e</t>
  </si>
  <si>
    <t>Príloha č. 1f</t>
  </si>
  <si>
    <t>Príloha č. 2a</t>
  </si>
  <si>
    <t>Príloha č. 2b</t>
  </si>
  <si>
    <t>Príloha č. 2c</t>
  </si>
  <si>
    <t>Príloha č. 2d</t>
  </si>
  <si>
    <t>Príloha č. 2e</t>
  </si>
  <si>
    <t>Príloha č. 2f</t>
  </si>
  <si>
    <t>Priloha č. 3 I.a</t>
  </si>
  <si>
    <t>Príloha č. 3 I.b</t>
  </si>
  <si>
    <t>Príloha č. 3 II.a</t>
  </si>
  <si>
    <t>Príloha č. 3 II.b</t>
  </si>
  <si>
    <t>Príloha č. 3 I.c</t>
  </si>
  <si>
    <t>Príloha č. 3 II.c</t>
  </si>
  <si>
    <t>Príloha č. 3 I.d</t>
  </si>
  <si>
    <t>Príloha č. 3 II.d</t>
  </si>
  <si>
    <t>Príloha č. 3 I.e</t>
  </si>
  <si>
    <t>Príloha č. 3 II.e</t>
  </si>
  <si>
    <t>Príloha č. 3 I.f</t>
  </si>
  <si>
    <t>Príloha č. 3 II.f</t>
  </si>
  <si>
    <t>V prílohe č. 3 I. sú uvedené hodnoty za jednotlivé roky kumulatívne</t>
  </si>
  <si>
    <t>V prílohe č. 3 II. sú uvedené hodnoty za príslušný rok</t>
  </si>
  <si>
    <t>Príloha č. 4a</t>
  </si>
  <si>
    <t>Príloha č. 4b</t>
  </si>
  <si>
    <t>Príloha č. 4c</t>
  </si>
  <si>
    <t>Príloha č. 4d</t>
  </si>
  <si>
    <t>Príloha č. 4e</t>
  </si>
  <si>
    <t>Príloha č. 4f</t>
  </si>
  <si>
    <t>Príloha č. 5</t>
  </si>
  <si>
    <t>Celková    výmera lesných pozemkov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</si>
</sst>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8"/>
      <color indexed="10"/>
      <name val="Arial"/>
      <family val="0"/>
    </font>
    <font>
      <b/>
      <sz val="11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8"/>
      <color indexed="17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/>
    </xf>
    <xf numFmtId="3" fontId="4" fillId="0" borderId="8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3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3" fillId="0" borderId="26" xfId="0" applyFont="1" applyBorder="1" applyAlignment="1">
      <alignment/>
    </xf>
    <xf numFmtId="3" fontId="0" fillId="0" borderId="9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4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34" xfId="0" applyNumberFormat="1" applyFont="1" applyFill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22" xfId="0" applyNumberFormat="1" applyFont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0" borderId="38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4" fontId="4" fillId="0" borderId="8" xfId="0" applyNumberFormat="1" applyFont="1" applyFill="1" applyBorder="1" applyAlignment="1">
      <alignment vertical="center"/>
    </xf>
    <xf numFmtId="4" fontId="4" fillId="0" borderId="22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35" xfId="0" applyNumberFormat="1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4" fontId="4" fillId="0" borderId="39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38" xfId="0" applyNumberFormat="1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1" fillId="0" borderId="20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1" fillId="0" borderId="48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5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" fillId="0" borderId="50" xfId="0" applyNumberFormat="1" applyFont="1" applyBorder="1" applyAlignment="1">
      <alignment/>
    </xf>
    <xf numFmtId="3" fontId="11" fillId="0" borderId="50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10" fillId="0" borderId="42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10" fillId="0" borderId="43" xfId="0" applyNumberFormat="1" applyFont="1" applyBorder="1" applyAlignment="1">
      <alignment/>
    </xf>
    <xf numFmtId="3" fontId="10" fillId="0" borderId="45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5" fillId="0" borderId="48" xfId="0" applyNumberFormat="1" applyFont="1" applyBorder="1" applyAlignment="1">
      <alignment/>
    </xf>
    <xf numFmtId="3" fontId="1" fillId="0" borderId="49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3" fontId="11" fillId="0" borderId="49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3" fontId="10" fillId="0" borderId="48" xfId="0" applyNumberFormat="1" applyFont="1" applyBorder="1" applyAlignment="1">
      <alignment/>
    </xf>
    <xf numFmtId="3" fontId="10" fillId="0" borderId="4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0" fillId="0" borderId="30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10" fillId="0" borderId="3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54" xfId="0" applyNumberFormat="1" applyFont="1" applyBorder="1" applyAlignment="1">
      <alignment/>
    </xf>
    <xf numFmtId="0" fontId="0" fillId="0" borderId="29" xfId="0" applyBorder="1" applyAlignment="1">
      <alignment horizontal="right"/>
    </xf>
    <xf numFmtId="3" fontId="9" fillId="0" borderId="12" xfId="0" applyNumberFormat="1" applyFont="1" applyBorder="1" applyAlignment="1">
      <alignment/>
    </xf>
    <xf numFmtId="3" fontId="9" fillId="0" borderId="55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1" xfId="0" applyFont="1" applyBorder="1" applyAlignment="1">
      <alignment/>
    </xf>
    <xf numFmtId="0" fontId="3" fillId="0" borderId="28" xfId="0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1" fillId="0" borderId="48" xfId="0" applyNumberFormat="1" applyFont="1" applyFill="1" applyBorder="1" applyAlignment="1">
      <alignment/>
    </xf>
    <xf numFmtId="3" fontId="11" fillId="0" borderId="49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0" fillId="0" borderId="8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" xfId="0" applyBorder="1" applyAlignment="1">
      <alignment vertical="center"/>
    </xf>
    <xf numFmtId="3" fontId="0" fillId="0" borderId="9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9" fillId="0" borderId="8" xfId="0" applyNumberFormat="1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4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1" fillId="0" borderId="57" xfId="0" applyNumberFormat="1" applyFon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62" xfId="0" applyNumberFormat="1" applyFont="1" applyBorder="1" applyAlignment="1">
      <alignment horizontal="center"/>
    </xf>
    <xf numFmtId="3" fontId="1" fillId="0" borderId="48" xfId="0" applyNumberFormat="1" applyFont="1" applyBorder="1" applyAlignment="1">
      <alignment horizontal="center"/>
    </xf>
    <xf numFmtId="3" fontId="1" fillId="0" borderId="49" xfId="0" applyNumberFormat="1" applyFont="1" applyBorder="1" applyAlignment="1">
      <alignment horizontal="center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59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27"/>
  <sheetViews>
    <sheetView workbookViewId="0" topLeftCell="A1">
      <selection activeCell="G287" sqref="G287"/>
    </sheetView>
  </sheetViews>
  <sheetFormatPr defaultColWidth="9.140625" defaultRowHeight="12.75"/>
  <cols>
    <col min="1" max="1" width="1.7109375" style="47" customWidth="1"/>
    <col min="2" max="2" width="9.8515625" style="47" customWidth="1"/>
    <col min="3" max="3" width="6.140625" style="47" customWidth="1"/>
    <col min="4" max="4" width="37.421875" style="47" customWidth="1"/>
    <col min="5" max="5" width="9.28125" style="47" customWidth="1"/>
    <col min="6" max="6" width="4.421875" style="48" customWidth="1"/>
    <col min="7" max="7" width="16.421875" style="49" customWidth="1"/>
    <col min="8" max="8" width="1.7109375" style="47" customWidth="1"/>
    <col min="9" max="9" width="9.140625" style="49" customWidth="1"/>
    <col min="10" max="10" width="9.140625" style="47" customWidth="1"/>
    <col min="11" max="11" width="9.140625" style="49" customWidth="1"/>
    <col min="12" max="16384" width="9.140625" style="47" customWidth="1"/>
  </cols>
  <sheetData>
    <row r="1" spans="6:11" s="1" customFormat="1" ht="9.75" customHeight="1">
      <c r="F1" s="44"/>
      <c r="G1" s="45"/>
      <c r="I1" s="45"/>
      <c r="K1" s="45"/>
    </row>
    <row r="2" spans="2:7" ht="15.75">
      <c r="B2" s="220" t="s">
        <v>105</v>
      </c>
      <c r="C2" s="221"/>
      <c r="D2" s="221"/>
      <c r="E2" s="221"/>
      <c r="F2" s="221"/>
      <c r="G2" s="221"/>
    </row>
    <row r="3" spans="2:7" ht="15.75">
      <c r="B3" s="220" t="s">
        <v>106</v>
      </c>
      <c r="C3" s="221"/>
      <c r="D3" s="221"/>
      <c r="E3" s="221"/>
      <c r="F3" s="221"/>
      <c r="G3" s="221"/>
    </row>
    <row r="4" spans="2:7" ht="15.75">
      <c r="B4" s="220" t="s">
        <v>107</v>
      </c>
      <c r="C4" s="221"/>
      <c r="D4" s="221"/>
      <c r="E4" s="221"/>
      <c r="F4" s="221"/>
      <c r="G4" s="221"/>
    </row>
    <row r="5" spans="2:7" ht="15.75">
      <c r="B5" s="66"/>
      <c r="C5" s="67"/>
      <c r="D5" s="67"/>
      <c r="E5" s="67"/>
      <c r="F5" s="67"/>
      <c r="G5" s="67"/>
    </row>
    <row r="6" spans="2:7" ht="15.75">
      <c r="B6" s="66"/>
      <c r="C6" s="67"/>
      <c r="D6" s="67"/>
      <c r="E6" s="67"/>
      <c r="F6" s="67"/>
      <c r="G6" s="67"/>
    </row>
    <row r="7" spans="2:4" ht="12.75">
      <c r="B7" s="47" t="s">
        <v>10</v>
      </c>
      <c r="D7" s="5" t="s">
        <v>129</v>
      </c>
    </row>
    <row r="11" spans="4:7" ht="12.75">
      <c r="D11" s="46"/>
      <c r="G11" s="50" t="s">
        <v>141</v>
      </c>
    </row>
    <row r="12" ht="12.75">
      <c r="G12" s="50"/>
    </row>
    <row r="13" spans="2:10" ht="12.75">
      <c r="B13" s="51" t="s">
        <v>14</v>
      </c>
      <c r="C13" s="52"/>
      <c r="D13" s="53"/>
      <c r="E13" s="57" t="s">
        <v>2</v>
      </c>
      <c r="F13" s="57">
        <v>1</v>
      </c>
      <c r="G13" s="34">
        <f>G17+G33</f>
        <v>97593</v>
      </c>
      <c r="J13" s="49"/>
    </row>
    <row r="14" spans="2:10" ht="12.75">
      <c r="B14" s="54" t="s">
        <v>15</v>
      </c>
      <c r="C14" s="55"/>
      <c r="D14" s="56"/>
      <c r="E14" s="57" t="s">
        <v>3</v>
      </c>
      <c r="F14" s="57">
        <v>2</v>
      </c>
      <c r="G14" s="71">
        <f>G18+G34</f>
        <v>929308</v>
      </c>
      <c r="J14" s="49"/>
    </row>
    <row r="15" spans="2:10" ht="12.75">
      <c r="B15" s="222" t="s">
        <v>16</v>
      </c>
      <c r="C15" s="223"/>
      <c r="D15" s="224"/>
      <c r="E15" s="57" t="s">
        <v>2</v>
      </c>
      <c r="F15" s="57">
        <v>3</v>
      </c>
      <c r="G15" s="58">
        <v>92319</v>
      </c>
      <c r="J15" s="49"/>
    </row>
    <row r="16" spans="2:10" ht="12.75">
      <c r="B16" s="225"/>
      <c r="C16" s="226"/>
      <c r="D16" s="227"/>
      <c r="E16" s="57" t="s">
        <v>3</v>
      </c>
      <c r="F16" s="57">
        <v>4</v>
      </c>
      <c r="G16" s="58">
        <v>227509</v>
      </c>
      <c r="J16" s="49"/>
    </row>
    <row r="17" spans="2:10" ht="12.75">
      <c r="B17" s="51" t="s">
        <v>17</v>
      </c>
      <c r="C17" s="52"/>
      <c r="D17" s="53"/>
      <c r="E17" s="57" t="s">
        <v>2</v>
      </c>
      <c r="F17" s="57">
        <v>5</v>
      </c>
      <c r="G17" s="34">
        <f>G19+G25+G27+G29+G31</f>
        <v>52808</v>
      </c>
      <c r="J17" s="49"/>
    </row>
    <row r="18" spans="2:10" ht="12.75">
      <c r="B18" s="54" t="s">
        <v>18</v>
      </c>
      <c r="C18" s="55"/>
      <c r="D18" s="56"/>
      <c r="E18" s="57" t="s">
        <v>3</v>
      </c>
      <c r="F18" s="57">
        <v>6</v>
      </c>
      <c r="G18" s="34">
        <f>G20+G26+G28+G30+G32</f>
        <v>822545</v>
      </c>
      <c r="J18" s="49"/>
    </row>
    <row r="19" spans="2:10" ht="12.75">
      <c r="B19" s="228" t="s">
        <v>19</v>
      </c>
      <c r="C19" s="222" t="s">
        <v>20</v>
      </c>
      <c r="D19" s="224"/>
      <c r="E19" s="57" t="s">
        <v>2</v>
      </c>
      <c r="F19" s="57">
        <v>7</v>
      </c>
      <c r="G19" s="58">
        <v>48659</v>
      </c>
      <c r="J19" s="49"/>
    </row>
    <row r="20" spans="2:10" ht="12.75">
      <c r="B20" s="229"/>
      <c r="C20" s="225"/>
      <c r="D20" s="227"/>
      <c r="E20" s="57" t="s">
        <v>3</v>
      </c>
      <c r="F20" s="57">
        <v>8</v>
      </c>
      <c r="G20" s="58">
        <v>145909</v>
      </c>
      <c r="J20" s="49"/>
    </row>
    <row r="21" spans="2:10" ht="12.75">
      <c r="B21" s="229"/>
      <c r="C21" s="231" t="s">
        <v>21</v>
      </c>
      <c r="D21" s="59" t="s">
        <v>22</v>
      </c>
      <c r="E21" s="57" t="s">
        <v>2</v>
      </c>
      <c r="F21" s="57">
        <v>9</v>
      </c>
      <c r="G21" s="189">
        <v>2764</v>
      </c>
      <c r="J21" s="49"/>
    </row>
    <row r="22" spans="2:10" ht="12.75">
      <c r="B22" s="229"/>
      <c r="C22" s="232"/>
      <c r="D22" s="60" t="s">
        <v>23</v>
      </c>
      <c r="E22" s="57" t="s">
        <v>3</v>
      </c>
      <c r="F22" s="57">
        <v>10</v>
      </c>
      <c r="G22" s="189">
        <v>56309</v>
      </c>
      <c r="J22" s="49"/>
    </row>
    <row r="23" spans="2:10" ht="12.75">
      <c r="B23" s="229"/>
      <c r="C23" s="232"/>
      <c r="D23" s="59" t="s">
        <v>24</v>
      </c>
      <c r="E23" s="57" t="s">
        <v>2</v>
      </c>
      <c r="F23" s="57">
        <v>11</v>
      </c>
      <c r="G23" s="189">
        <v>18</v>
      </c>
      <c r="J23" s="49"/>
    </row>
    <row r="24" spans="2:10" ht="12.75">
      <c r="B24" s="229"/>
      <c r="C24" s="233"/>
      <c r="D24" s="60" t="s">
        <v>25</v>
      </c>
      <c r="E24" s="57" t="s">
        <v>3</v>
      </c>
      <c r="F24" s="57">
        <v>12</v>
      </c>
      <c r="G24" s="189">
        <v>1382</v>
      </c>
      <c r="J24" s="49"/>
    </row>
    <row r="25" spans="2:10" ht="12.75">
      <c r="B25" s="229"/>
      <c r="C25" s="222" t="s">
        <v>26</v>
      </c>
      <c r="D25" s="224"/>
      <c r="E25" s="57" t="s">
        <v>2</v>
      </c>
      <c r="F25" s="57">
        <v>13</v>
      </c>
      <c r="G25" s="58">
        <v>3126</v>
      </c>
      <c r="J25" s="49"/>
    </row>
    <row r="26" spans="2:10" ht="12.75">
      <c r="B26" s="229"/>
      <c r="C26" s="225" t="s">
        <v>27</v>
      </c>
      <c r="D26" s="227"/>
      <c r="E26" s="57" t="s">
        <v>3</v>
      </c>
      <c r="F26" s="57">
        <v>14</v>
      </c>
      <c r="G26" s="58">
        <v>424014</v>
      </c>
      <c r="J26" s="49"/>
    </row>
    <row r="27" spans="2:10" ht="12.75">
      <c r="B27" s="229"/>
      <c r="C27" s="222" t="s">
        <v>28</v>
      </c>
      <c r="D27" s="224"/>
      <c r="E27" s="57" t="s">
        <v>2</v>
      </c>
      <c r="F27" s="57">
        <v>15</v>
      </c>
      <c r="G27" s="58">
        <v>377</v>
      </c>
      <c r="J27" s="49"/>
    </row>
    <row r="28" spans="2:10" ht="12.75">
      <c r="B28" s="229"/>
      <c r="C28" s="225"/>
      <c r="D28" s="227"/>
      <c r="E28" s="57" t="s">
        <v>3</v>
      </c>
      <c r="F28" s="57">
        <v>16</v>
      </c>
      <c r="G28" s="58">
        <v>180433</v>
      </c>
      <c r="J28" s="49"/>
    </row>
    <row r="29" spans="2:10" ht="12.75">
      <c r="B29" s="229"/>
      <c r="C29" s="222" t="s">
        <v>29</v>
      </c>
      <c r="D29" s="224"/>
      <c r="E29" s="57" t="s">
        <v>2</v>
      </c>
      <c r="F29" s="57">
        <v>17</v>
      </c>
      <c r="G29" s="58">
        <v>620</v>
      </c>
      <c r="J29" s="49"/>
    </row>
    <row r="30" spans="2:10" ht="12.75">
      <c r="B30" s="229"/>
      <c r="C30" s="225"/>
      <c r="D30" s="227"/>
      <c r="E30" s="57" t="s">
        <v>3</v>
      </c>
      <c r="F30" s="57">
        <v>18</v>
      </c>
      <c r="G30" s="58">
        <v>66897</v>
      </c>
      <c r="J30" s="49"/>
    </row>
    <row r="31" spans="2:10" ht="12.75">
      <c r="B31" s="229"/>
      <c r="C31" s="222" t="s">
        <v>30</v>
      </c>
      <c r="D31" s="224"/>
      <c r="E31" s="57" t="s">
        <v>2</v>
      </c>
      <c r="F31" s="57">
        <v>19</v>
      </c>
      <c r="G31" s="58">
        <v>26</v>
      </c>
      <c r="J31" s="49"/>
    </row>
    <row r="32" spans="2:10" ht="12.75">
      <c r="B32" s="230"/>
      <c r="C32" s="234"/>
      <c r="D32" s="235"/>
      <c r="E32" s="57" t="s">
        <v>3</v>
      </c>
      <c r="F32" s="57">
        <v>20</v>
      </c>
      <c r="G32" s="58">
        <v>5292</v>
      </c>
      <c r="J32" s="49"/>
    </row>
    <row r="33" spans="2:10" ht="12.75">
      <c r="B33" s="51" t="s">
        <v>32</v>
      </c>
      <c r="C33" s="52"/>
      <c r="D33" s="53"/>
      <c r="E33" s="57" t="s">
        <v>2</v>
      </c>
      <c r="F33" s="57">
        <v>21</v>
      </c>
      <c r="G33" s="58">
        <v>44785</v>
      </c>
      <c r="J33" s="49"/>
    </row>
    <row r="34" spans="2:10" ht="12.75">
      <c r="B34" s="54" t="s">
        <v>33</v>
      </c>
      <c r="C34" s="55"/>
      <c r="D34" s="56"/>
      <c r="E34" s="57" t="s">
        <v>3</v>
      </c>
      <c r="F34" s="57">
        <v>22</v>
      </c>
      <c r="G34" s="58">
        <v>106763</v>
      </c>
      <c r="J34" s="49"/>
    </row>
    <row r="35" spans="2:10" ht="12.75">
      <c r="B35" s="94"/>
      <c r="C35" s="94"/>
      <c r="D35" s="94"/>
      <c r="E35" s="195"/>
      <c r="F35" s="195"/>
      <c r="G35" s="196"/>
      <c r="J35" s="49"/>
    </row>
    <row r="36" spans="2:10" ht="12.75">
      <c r="B36" s="94"/>
      <c r="C36" s="94"/>
      <c r="D36" s="94"/>
      <c r="E36" s="195"/>
      <c r="F36" s="195"/>
      <c r="G36" s="196"/>
      <c r="J36" s="49"/>
    </row>
    <row r="37" spans="2:10" ht="12.75">
      <c r="B37" s="94"/>
      <c r="C37" s="94"/>
      <c r="D37" s="94"/>
      <c r="E37" s="195"/>
      <c r="F37" s="195"/>
      <c r="G37" s="197"/>
      <c r="J37" s="49"/>
    </row>
    <row r="38" spans="2:10" ht="12.75">
      <c r="B38" s="94"/>
      <c r="C38" s="94"/>
      <c r="D38" s="94"/>
      <c r="E38" s="195"/>
      <c r="F38" s="195"/>
      <c r="G38" s="197"/>
      <c r="J38" s="49"/>
    </row>
    <row r="45" spans="2:7" ht="12.75">
      <c r="B45" s="68"/>
      <c r="C45" s="193"/>
      <c r="D45" s="194"/>
      <c r="E45" s="194"/>
      <c r="F45" s="194"/>
      <c r="G45" s="194"/>
    </row>
    <row r="46" spans="2:7" ht="12.75">
      <c r="B46" s="68"/>
      <c r="C46" s="191"/>
      <c r="D46" s="192"/>
      <c r="E46" s="192"/>
      <c r="F46" s="192"/>
      <c r="G46" s="192"/>
    </row>
    <row r="47" spans="3:7" ht="12.75">
      <c r="C47" s="193"/>
      <c r="D47" s="194"/>
      <c r="E47" s="194"/>
      <c r="F47" s="194"/>
      <c r="G47" s="194"/>
    </row>
    <row r="48" spans="3:7" ht="12.75">
      <c r="C48" s="193"/>
      <c r="D48" s="194"/>
      <c r="E48" s="194"/>
      <c r="F48" s="194"/>
      <c r="G48" s="194"/>
    </row>
    <row r="49" spans="3:7" ht="12.75">
      <c r="C49" s="193"/>
      <c r="D49" s="194"/>
      <c r="E49" s="194"/>
      <c r="F49" s="194"/>
      <c r="G49" s="194"/>
    </row>
    <row r="50" spans="3:7" ht="12.75">
      <c r="C50" s="193"/>
      <c r="D50" s="194"/>
      <c r="E50" s="194"/>
      <c r="F50" s="194"/>
      <c r="G50" s="194"/>
    </row>
    <row r="51" spans="3:7" ht="12.75">
      <c r="C51" s="190"/>
      <c r="D51" s="190"/>
      <c r="E51" s="190"/>
      <c r="F51" s="190"/>
      <c r="G51" s="190"/>
    </row>
    <row r="52" spans="3:7" ht="12.75">
      <c r="C52" s="190"/>
      <c r="D52" s="190"/>
      <c r="E52" s="190"/>
      <c r="F52" s="190"/>
      <c r="G52" s="190"/>
    </row>
    <row r="56" spans="6:11" s="1" customFormat="1" ht="9.75" customHeight="1">
      <c r="F56" s="44"/>
      <c r="G56" s="45"/>
      <c r="I56" s="45"/>
      <c r="K56" s="45"/>
    </row>
    <row r="57" spans="2:7" ht="15.75">
      <c r="B57" s="220" t="s">
        <v>105</v>
      </c>
      <c r="C57" s="221"/>
      <c r="D57" s="221"/>
      <c r="E57" s="221"/>
      <c r="F57" s="221"/>
      <c r="G57" s="221"/>
    </row>
    <row r="58" spans="2:7" ht="15.75">
      <c r="B58" s="220" t="s">
        <v>106</v>
      </c>
      <c r="C58" s="221"/>
      <c r="D58" s="221"/>
      <c r="E58" s="221"/>
      <c r="F58" s="221"/>
      <c r="G58" s="221"/>
    </row>
    <row r="59" spans="2:7" ht="15.75">
      <c r="B59" s="220" t="s">
        <v>107</v>
      </c>
      <c r="C59" s="221"/>
      <c r="D59" s="221"/>
      <c r="E59" s="221"/>
      <c r="F59" s="221"/>
      <c r="G59" s="221"/>
    </row>
    <row r="60" spans="2:7" ht="15.75">
      <c r="B60" s="66"/>
      <c r="C60" s="67"/>
      <c r="D60" s="67"/>
      <c r="E60" s="67"/>
      <c r="F60" s="67"/>
      <c r="G60" s="67"/>
    </row>
    <row r="61" spans="2:7" ht="15.75">
      <c r="B61" s="66"/>
      <c r="C61" s="67"/>
      <c r="D61" s="67"/>
      <c r="E61" s="67"/>
      <c r="F61" s="67"/>
      <c r="G61" s="67"/>
    </row>
    <row r="62" spans="2:4" ht="12.75">
      <c r="B62" s="47" t="s">
        <v>10</v>
      </c>
      <c r="D62" s="5" t="s">
        <v>130</v>
      </c>
    </row>
    <row r="66" spans="4:7" ht="12.75">
      <c r="D66" s="46"/>
      <c r="G66" s="50" t="s">
        <v>142</v>
      </c>
    </row>
    <row r="67" ht="12.75">
      <c r="G67" s="50"/>
    </row>
    <row r="68" spans="2:10" ht="12.75">
      <c r="B68" s="51" t="s">
        <v>14</v>
      </c>
      <c r="C68" s="52"/>
      <c r="D68" s="53"/>
      <c r="E68" s="57" t="s">
        <v>2</v>
      </c>
      <c r="F68" s="57">
        <v>1</v>
      </c>
      <c r="G68" s="34">
        <f>G72+G88</f>
        <v>169</v>
      </c>
      <c r="J68" s="49"/>
    </row>
    <row r="69" spans="2:10" ht="12.75">
      <c r="B69" s="54" t="s">
        <v>15</v>
      </c>
      <c r="C69" s="55"/>
      <c r="D69" s="56"/>
      <c r="E69" s="57" t="s">
        <v>3</v>
      </c>
      <c r="F69" s="57">
        <v>2</v>
      </c>
      <c r="G69" s="34">
        <f>G73+G89</f>
        <v>16279</v>
      </c>
      <c r="J69" s="49"/>
    </row>
    <row r="70" spans="2:10" ht="12.75">
      <c r="B70" s="222" t="s">
        <v>16</v>
      </c>
      <c r="C70" s="223"/>
      <c r="D70" s="224"/>
      <c r="E70" s="57" t="s">
        <v>2</v>
      </c>
      <c r="F70" s="57">
        <v>3</v>
      </c>
      <c r="G70" s="58">
        <v>108</v>
      </c>
      <c r="J70" s="49"/>
    </row>
    <row r="71" spans="2:10" ht="12.75">
      <c r="B71" s="225"/>
      <c r="C71" s="226"/>
      <c r="D71" s="227"/>
      <c r="E71" s="57" t="s">
        <v>3</v>
      </c>
      <c r="F71" s="57">
        <v>4</v>
      </c>
      <c r="G71" s="58">
        <v>2003</v>
      </c>
      <c r="J71" s="49"/>
    </row>
    <row r="72" spans="2:10" ht="12.75">
      <c r="B72" s="51" t="s">
        <v>17</v>
      </c>
      <c r="C72" s="52"/>
      <c r="D72" s="53"/>
      <c r="E72" s="57" t="s">
        <v>2</v>
      </c>
      <c r="F72" s="57">
        <v>5</v>
      </c>
      <c r="G72" s="34">
        <f>G74+G80+G82+G84+G86</f>
        <v>54</v>
      </c>
      <c r="J72" s="49"/>
    </row>
    <row r="73" spans="2:10" ht="12.75">
      <c r="B73" s="54" t="s">
        <v>18</v>
      </c>
      <c r="C73" s="55"/>
      <c r="D73" s="56"/>
      <c r="E73" s="57" t="s">
        <v>3</v>
      </c>
      <c r="F73" s="57">
        <v>6</v>
      </c>
      <c r="G73" s="34">
        <f>G75+G81+G83+G85+G87</f>
        <v>15781</v>
      </c>
      <c r="J73" s="49"/>
    </row>
    <row r="74" spans="2:10" ht="12.75">
      <c r="B74" s="228" t="s">
        <v>19</v>
      </c>
      <c r="C74" s="222" t="s">
        <v>20</v>
      </c>
      <c r="D74" s="224"/>
      <c r="E74" s="57" t="s">
        <v>2</v>
      </c>
      <c r="F74" s="57">
        <v>7</v>
      </c>
      <c r="G74" s="58">
        <v>16</v>
      </c>
      <c r="J74" s="49"/>
    </row>
    <row r="75" spans="2:10" ht="12.75">
      <c r="B75" s="229"/>
      <c r="C75" s="225"/>
      <c r="D75" s="227"/>
      <c r="E75" s="57" t="s">
        <v>3</v>
      </c>
      <c r="F75" s="57">
        <v>8</v>
      </c>
      <c r="G75" s="58">
        <v>3376</v>
      </c>
      <c r="J75" s="49"/>
    </row>
    <row r="76" spans="2:10" ht="12.75">
      <c r="B76" s="229"/>
      <c r="C76" s="231" t="s">
        <v>21</v>
      </c>
      <c r="D76" s="59" t="s">
        <v>22</v>
      </c>
      <c r="E76" s="57" t="s">
        <v>2</v>
      </c>
      <c r="F76" s="57">
        <v>9</v>
      </c>
      <c r="G76" s="58">
        <v>16</v>
      </c>
      <c r="J76" s="49"/>
    </row>
    <row r="77" spans="2:10" ht="12.75">
      <c r="B77" s="229"/>
      <c r="C77" s="232"/>
      <c r="D77" s="60" t="s">
        <v>23</v>
      </c>
      <c r="E77" s="57" t="s">
        <v>3</v>
      </c>
      <c r="F77" s="57">
        <v>10</v>
      </c>
      <c r="G77" s="58">
        <v>3376</v>
      </c>
      <c r="J77" s="49"/>
    </row>
    <row r="78" spans="2:10" ht="12.75">
      <c r="B78" s="229"/>
      <c r="C78" s="232"/>
      <c r="D78" s="59" t="s">
        <v>24</v>
      </c>
      <c r="E78" s="57" t="s">
        <v>2</v>
      </c>
      <c r="F78" s="57">
        <v>11</v>
      </c>
      <c r="G78" s="58">
        <v>0</v>
      </c>
      <c r="J78" s="49"/>
    </row>
    <row r="79" spans="2:10" ht="12.75">
      <c r="B79" s="229"/>
      <c r="C79" s="233"/>
      <c r="D79" s="60" t="s">
        <v>25</v>
      </c>
      <c r="E79" s="57" t="s">
        <v>3</v>
      </c>
      <c r="F79" s="57">
        <v>12</v>
      </c>
      <c r="G79" s="58">
        <v>0</v>
      </c>
      <c r="J79" s="49"/>
    </row>
    <row r="80" spans="2:10" ht="12.75">
      <c r="B80" s="229"/>
      <c r="C80" s="222" t="s">
        <v>26</v>
      </c>
      <c r="D80" s="224"/>
      <c r="E80" s="57" t="s">
        <v>2</v>
      </c>
      <c r="F80" s="57">
        <v>13</v>
      </c>
      <c r="G80" s="58">
        <v>26</v>
      </c>
      <c r="J80" s="49"/>
    </row>
    <row r="81" spans="2:10" ht="12.75">
      <c r="B81" s="229"/>
      <c r="C81" s="225" t="s">
        <v>27</v>
      </c>
      <c r="D81" s="227"/>
      <c r="E81" s="57" t="s">
        <v>3</v>
      </c>
      <c r="F81" s="57">
        <v>14</v>
      </c>
      <c r="G81" s="58">
        <v>11791</v>
      </c>
      <c r="J81" s="49"/>
    </row>
    <row r="82" spans="2:10" ht="12.75">
      <c r="B82" s="229"/>
      <c r="C82" s="222" t="s">
        <v>28</v>
      </c>
      <c r="D82" s="224"/>
      <c r="E82" s="57" t="s">
        <v>2</v>
      </c>
      <c r="F82" s="57">
        <v>15</v>
      </c>
      <c r="G82" s="58">
        <v>0</v>
      </c>
      <c r="J82" s="49"/>
    </row>
    <row r="83" spans="2:10" ht="12.75">
      <c r="B83" s="229"/>
      <c r="C83" s="225"/>
      <c r="D83" s="227"/>
      <c r="E83" s="57" t="s">
        <v>3</v>
      </c>
      <c r="F83" s="57">
        <v>16</v>
      </c>
      <c r="G83" s="58">
        <v>0</v>
      </c>
      <c r="J83" s="49"/>
    </row>
    <row r="84" spans="2:10" ht="12.75">
      <c r="B84" s="229"/>
      <c r="C84" s="222" t="s">
        <v>29</v>
      </c>
      <c r="D84" s="224"/>
      <c r="E84" s="57" t="s">
        <v>2</v>
      </c>
      <c r="F84" s="57">
        <v>17</v>
      </c>
      <c r="G84" s="58">
        <v>12</v>
      </c>
      <c r="J84" s="49"/>
    </row>
    <row r="85" spans="2:10" ht="12.75">
      <c r="B85" s="229"/>
      <c r="C85" s="225"/>
      <c r="D85" s="227"/>
      <c r="E85" s="57" t="s">
        <v>3</v>
      </c>
      <c r="F85" s="57">
        <v>18</v>
      </c>
      <c r="G85" s="58">
        <v>614</v>
      </c>
      <c r="J85" s="49"/>
    </row>
    <row r="86" spans="2:10" ht="12.75">
      <c r="B86" s="229"/>
      <c r="C86" s="222" t="s">
        <v>30</v>
      </c>
      <c r="D86" s="224"/>
      <c r="E86" s="57" t="s">
        <v>2</v>
      </c>
      <c r="F86" s="57">
        <v>19</v>
      </c>
      <c r="G86" s="58">
        <v>0</v>
      </c>
      <c r="J86" s="49"/>
    </row>
    <row r="87" spans="2:10" ht="12.75">
      <c r="B87" s="230"/>
      <c r="C87" s="234"/>
      <c r="D87" s="235"/>
      <c r="E87" s="57" t="s">
        <v>3</v>
      </c>
      <c r="F87" s="57">
        <v>20</v>
      </c>
      <c r="G87" s="58">
        <v>0</v>
      </c>
      <c r="J87" s="49"/>
    </row>
    <row r="88" spans="2:10" ht="12.75">
      <c r="B88" s="51" t="s">
        <v>32</v>
      </c>
      <c r="C88" s="52"/>
      <c r="D88" s="53"/>
      <c r="E88" s="57" t="s">
        <v>2</v>
      </c>
      <c r="F88" s="57">
        <v>25</v>
      </c>
      <c r="G88" s="58">
        <v>115</v>
      </c>
      <c r="J88" s="49"/>
    </row>
    <row r="89" spans="2:10" ht="12.75">
      <c r="B89" s="54" t="s">
        <v>33</v>
      </c>
      <c r="C89" s="55"/>
      <c r="D89" s="56"/>
      <c r="E89" s="57" t="s">
        <v>3</v>
      </c>
      <c r="F89" s="57">
        <v>26</v>
      </c>
      <c r="G89" s="58">
        <v>498</v>
      </c>
      <c r="J89" s="49"/>
    </row>
    <row r="90" spans="2:10" ht="12.75">
      <c r="B90" s="94"/>
      <c r="C90" s="94"/>
      <c r="D90" s="94"/>
      <c r="E90" s="195"/>
      <c r="F90" s="195"/>
      <c r="G90" s="196"/>
      <c r="J90" s="49"/>
    </row>
    <row r="91" spans="2:10" ht="12.75">
      <c r="B91" s="94"/>
      <c r="C91" s="94"/>
      <c r="D91" s="94"/>
      <c r="E91" s="195"/>
      <c r="F91" s="195"/>
      <c r="G91" s="196"/>
      <c r="J91" s="49"/>
    </row>
    <row r="92" spans="2:10" ht="12.75">
      <c r="B92" s="94"/>
      <c r="C92" s="94"/>
      <c r="D92" s="94"/>
      <c r="E92" s="195"/>
      <c r="F92" s="195"/>
      <c r="G92" s="197"/>
      <c r="J92" s="49"/>
    </row>
    <row r="93" spans="2:10" ht="12.75">
      <c r="B93" s="94"/>
      <c r="C93" s="94"/>
      <c r="D93" s="94"/>
      <c r="E93" s="195"/>
      <c r="F93" s="195"/>
      <c r="G93" s="197"/>
      <c r="J93" s="49"/>
    </row>
    <row r="100" spans="2:7" ht="12.75">
      <c r="B100" s="68"/>
      <c r="C100" s="193"/>
      <c r="D100" s="194"/>
      <c r="E100" s="194"/>
      <c r="F100" s="194"/>
      <c r="G100" s="194"/>
    </row>
    <row r="101" spans="2:7" ht="12.75">
      <c r="B101" s="68"/>
      <c r="C101" s="191"/>
      <c r="D101" s="192"/>
      <c r="E101" s="192"/>
      <c r="F101" s="192"/>
      <c r="G101" s="192"/>
    </row>
    <row r="102" spans="3:7" ht="12.75">
      <c r="C102" s="193"/>
      <c r="D102" s="194"/>
      <c r="E102" s="194"/>
      <c r="F102" s="194"/>
      <c r="G102" s="194"/>
    </row>
    <row r="103" spans="3:7" ht="12.75">
      <c r="C103" s="193"/>
      <c r="D103" s="194"/>
      <c r="E103" s="194"/>
      <c r="F103" s="194"/>
      <c r="G103" s="194"/>
    </row>
    <row r="104" spans="3:7" ht="12.75">
      <c r="C104" s="193"/>
      <c r="D104" s="194"/>
      <c r="E104" s="194"/>
      <c r="F104" s="194"/>
      <c r="G104" s="194"/>
    </row>
    <row r="105" spans="3:7" ht="12.75">
      <c r="C105" s="193"/>
      <c r="D105" s="194"/>
      <c r="E105" s="194"/>
      <c r="F105" s="194"/>
      <c r="G105" s="194"/>
    </row>
    <row r="106" spans="3:7" ht="12.75">
      <c r="C106" s="190"/>
      <c r="D106" s="190"/>
      <c r="E106" s="190"/>
      <c r="F106" s="190"/>
      <c r="G106" s="190"/>
    </row>
    <row r="107" spans="3:7" ht="12.75">
      <c r="C107" s="190"/>
      <c r="D107" s="190"/>
      <c r="E107" s="190"/>
      <c r="F107" s="190"/>
      <c r="G107" s="190"/>
    </row>
    <row r="111" spans="6:11" s="1" customFormat="1" ht="9.75" customHeight="1">
      <c r="F111" s="44"/>
      <c r="G111" s="45"/>
      <c r="I111" s="45"/>
      <c r="K111" s="45"/>
    </row>
    <row r="112" spans="2:7" ht="15.75">
      <c r="B112" s="220" t="s">
        <v>105</v>
      </c>
      <c r="C112" s="221"/>
      <c r="D112" s="221"/>
      <c r="E112" s="221"/>
      <c r="F112" s="221"/>
      <c r="G112" s="221"/>
    </row>
    <row r="113" spans="2:7" ht="15.75">
      <c r="B113" s="220" t="s">
        <v>106</v>
      </c>
      <c r="C113" s="221"/>
      <c r="D113" s="221"/>
      <c r="E113" s="221"/>
      <c r="F113" s="221"/>
      <c r="G113" s="221"/>
    </row>
    <row r="114" spans="2:7" ht="15.75">
      <c r="B114" s="220" t="s">
        <v>107</v>
      </c>
      <c r="C114" s="221"/>
      <c r="D114" s="221"/>
      <c r="E114" s="221"/>
      <c r="F114" s="221"/>
      <c r="G114" s="221"/>
    </row>
    <row r="115" spans="2:7" ht="15.75">
      <c r="B115" s="66"/>
      <c r="C115" s="67"/>
      <c r="D115" s="67"/>
      <c r="E115" s="67"/>
      <c r="F115" s="67"/>
      <c r="G115" s="67"/>
    </row>
    <row r="116" spans="2:7" ht="15.75">
      <c r="B116" s="66"/>
      <c r="C116" s="67"/>
      <c r="D116" s="67"/>
      <c r="E116" s="67"/>
      <c r="F116" s="67"/>
      <c r="G116" s="67"/>
    </row>
    <row r="117" spans="2:4" ht="12.75">
      <c r="B117" s="47" t="s">
        <v>10</v>
      </c>
      <c r="D117" s="5" t="s">
        <v>131</v>
      </c>
    </row>
    <row r="121" spans="4:7" ht="12.75">
      <c r="D121" s="46"/>
      <c r="G121" s="50" t="s">
        <v>143</v>
      </c>
    </row>
    <row r="122" ht="12.75">
      <c r="G122" s="50"/>
    </row>
    <row r="123" spans="2:10" ht="12.75">
      <c r="B123" s="51" t="s">
        <v>14</v>
      </c>
      <c r="C123" s="52"/>
      <c r="D123" s="53"/>
      <c r="E123" s="57" t="s">
        <v>2</v>
      </c>
      <c r="F123" s="57">
        <v>1</v>
      </c>
      <c r="G123" s="34">
        <f>G127+G143</f>
        <v>2323</v>
      </c>
      <c r="J123" s="49"/>
    </row>
    <row r="124" spans="2:10" ht="12.75">
      <c r="B124" s="54" t="s">
        <v>15</v>
      </c>
      <c r="C124" s="55"/>
      <c r="D124" s="56"/>
      <c r="E124" s="57" t="s">
        <v>3</v>
      </c>
      <c r="F124" s="57">
        <v>2</v>
      </c>
      <c r="G124" s="34">
        <f>G128+G144</f>
        <v>51942</v>
      </c>
      <c r="J124" s="49"/>
    </row>
    <row r="125" spans="2:10" ht="12.75">
      <c r="B125" s="222" t="s">
        <v>16</v>
      </c>
      <c r="C125" s="223"/>
      <c r="D125" s="224"/>
      <c r="E125" s="57" t="s">
        <v>2</v>
      </c>
      <c r="F125" s="57">
        <v>3</v>
      </c>
      <c r="G125" s="58">
        <v>2156</v>
      </c>
      <c r="J125" s="49"/>
    </row>
    <row r="126" spans="2:10" ht="12.75">
      <c r="B126" s="225"/>
      <c r="C126" s="226"/>
      <c r="D126" s="227"/>
      <c r="E126" s="57" t="s">
        <v>3</v>
      </c>
      <c r="F126" s="57">
        <v>4</v>
      </c>
      <c r="G126" s="58">
        <v>4649</v>
      </c>
      <c r="J126" s="49"/>
    </row>
    <row r="127" spans="2:10" ht="12.75">
      <c r="B127" s="51" t="s">
        <v>17</v>
      </c>
      <c r="C127" s="52"/>
      <c r="D127" s="53"/>
      <c r="E127" s="57" t="s">
        <v>2</v>
      </c>
      <c r="F127" s="57">
        <v>5</v>
      </c>
      <c r="G127" s="34">
        <f>G129+G135+G137+G139+G141</f>
        <v>1698</v>
      </c>
      <c r="J127" s="49"/>
    </row>
    <row r="128" spans="2:10" ht="12.75">
      <c r="B128" s="54" t="s">
        <v>18</v>
      </c>
      <c r="C128" s="55"/>
      <c r="D128" s="56"/>
      <c r="E128" s="57" t="s">
        <v>3</v>
      </c>
      <c r="F128" s="57">
        <v>6</v>
      </c>
      <c r="G128" s="34">
        <f>G130+G136+G138+G140+G142</f>
        <v>49988</v>
      </c>
      <c r="J128" s="49"/>
    </row>
    <row r="129" spans="2:10" ht="12.75">
      <c r="B129" s="228" t="s">
        <v>19</v>
      </c>
      <c r="C129" s="222" t="s">
        <v>20</v>
      </c>
      <c r="D129" s="224"/>
      <c r="E129" s="57" t="s">
        <v>2</v>
      </c>
      <c r="F129" s="57">
        <v>7</v>
      </c>
      <c r="G129" s="58">
        <v>1538</v>
      </c>
      <c r="J129" s="49"/>
    </row>
    <row r="130" spans="2:10" ht="12.75">
      <c r="B130" s="229"/>
      <c r="C130" s="225"/>
      <c r="D130" s="227"/>
      <c r="E130" s="57" t="s">
        <v>3</v>
      </c>
      <c r="F130" s="57">
        <v>8</v>
      </c>
      <c r="G130" s="58">
        <v>2925</v>
      </c>
      <c r="J130" s="49"/>
    </row>
    <row r="131" spans="2:10" ht="12.75">
      <c r="B131" s="229"/>
      <c r="C131" s="231" t="s">
        <v>21</v>
      </c>
      <c r="D131" s="59" t="s">
        <v>22</v>
      </c>
      <c r="E131" s="57" t="s">
        <v>2</v>
      </c>
      <c r="F131" s="57">
        <v>9</v>
      </c>
      <c r="G131" s="58">
        <v>106</v>
      </c>
      <c r="J131" s="49"/>
    </row>
    <row r="132" spans="2:10" ht="12.75">
      <c r="B132" s="229"/>
      <c r="C132" s="232"/>
      <c r="D132" s="60" t="s">
        <v>23</v>
      </c>
      <c r="E132" s="57" t="s">
        <v>3</v>
      </c>
      <c r="F132" s="57">
        <v>10</v>
      </c>
      <c r="G132" s="58">
        <v>544</v>
      </c>
      <c r="J132" s="49"/>
    </row>
    <row r="133" spans="2:10" ht="12.75">
      <c r="B133" s="229"/>
      <c r="C133" s="232"/>
      <c r="D133" s="59" t="s">
        <v>24</v>
      </c>
      <c r="E133" s="57" t="s">
        <v>2</v>
      </c>
      <c r="F133" s="57">
        <v>11</v>
      </c>
      <c r="G133" s="58">
        <v>3</v>
      </c>
      <c r="J133" s="49"/>
    </row>
    <row r="134" spans="2:10" ht="12.75">
      <c r="B134" s="229"/>
      <c r="C134" s="233"/>
      <c r="D134" s="60" t="s">
        <v>25</v>
      </c>
      <c r="E134" s="57" t="s">
        <v>3</v>
      </c>
      <c r="F134" s="57">
        <v>12</v>
      </c>
      <c r="G134" s="58">
        <v>2</v>
      </c>
      <c r="J134" s="49"/>
    </row>
    <row r="135" spans="2:10" ht="12.75">
      <c r="B135" s="229"/>
      <c r="C135" s="222" t="s">
        <v>26</v>
      </c>
      <c r="D135" s="224"/>
      <c r="E135" s="57" t="s">
        <v>2</v>
      </c>
      <c r="F135" s="57">
        <v>13</v>
      </c>
      <c r="G135" s="189">
        <v>105</v>
      </c>
      <c r="J135" s="49"/>
    </row>
    <row r="136" spans="2:10" ht="12.75">
      <c r="B136" s="229"/>
      <c r="C136" s="225" t="s">
        <v>27</v>
      </c>
      <c r="D136" s="227"/>
      <c r="E136" s="57" t="s">
        <v>3</v>
      </c>
      <c r="F136" s="57">
        <v>14</v>
      </c>
      <c r="G136" s="189">
        <v>35258</v>
      </c>
      <c r="J136" s="49"/>
    </row>
    <row r="137" spans="2:10" ht="12.75">
      <c r="B137" s="229"/>
      <c r="C137" s="222" t="s">
        <v>28</v>
      </c>
      <c r="D137" s="224"/>
      <c r="E137" s="57" t="s">
        <v>2</v>
      </c>
      <c r="F137" s="57">
        <v>15</v>
      </c>
      <c r="G137" s="58">
        <v>10</v>
      </c>
      <c r="J137" s="49"/>
    </row>
    <row r="138" spans="2:10" ht="12.75">
      <c r="B138" s="229"/>
      <c r="C138" s="225"/>
      <c r="D138" s="227"/>
      <c r="E138" s="57" t="s">
        <v>3</v>
      </c>
      <c r="F138" s="57">
        <v>16</v>
      </c>
      <c r="G138" s="58">
        <v>11397</v>
      </c>
      <c r="J138" s="49"/>
    </row>
    <row r="139" spans="2:10" ht="12.75">
      <c r="B139" s="229"/>
      <c r="C139" s="222" t="s">
        <v>29</v>
      </c>
      <c r="D139" s="224"/>
      <c r="E139" s="57" t="s">
        <v>2</v>
      </c>
      <c r="F139" s="57">
        <v>17</v>
      </c>
      <c r="G139" s="58">
        <v>45</v>
      </c>
      <c r="J139" s="49"/>
    </row>
    <row r="140" spans="2:10" ht="12.75">
      <c r="B140" s="229"/>
      <c r="C140" s="225"/>
      <c r="D140" s="227"/>
      <c r="E140" s="57" t="s">
        <v>3</v>
      </c>
      <c r="F140" s="57">
        <v>18</v>
      </c>
      <c r="G140" s="58">
        <v>408</v>
      </c>
      <c r="J140" s="49"/>
    </row>
    <row r="141" spans="2:10" ht="12.75">
      <c r="B141" s="229"/>
      <c r="C141" s="222" t="s">
        <v>30</v>
      </c>
      <c r="D141" s="224"/>
      <c r="E141" s="57" t="s">
        <v>2</v>
      </c>
      <c r="F141" s="57">
        <v>19</v>
      </c>
      <c r="G141" s="58">
        <v>0</v>
      </c>
      <c r="J141" s="49"/>
    </row>
    <row r="142" spans="2:10" ht="12.75">
      <c r="B142" s="230"/>
      <c r="C142" s="234"/>
      <c r="D142" s="235"/>
      <c r="E142" s="57" t="s">
        <v>3</v>
      </c>
      <c r="F142" s="57">
        <v>20</v>
      </c>
      <c r="G142" s="58">
        <v>0</v>
      </c>
      <c r="J142" s="49"/>
    </row>
    <row r="143" spans="2:10" ht="12.75">
      <c r="B143" s="51" t="s">
        <v>32</v>
      </c>
      <c r="C143" s="52"/>
      <c r="D143" s="53"/>
      <c r="E143" s="57" t="s">
        <v>2</v>
      </c>
      <c r="F143" s="57">
        <v>25</v>
      </c>
      <c r="G143" s="58">
        <v>625</v>
      </c>
      <c r="J143" s="49"/>
    </row>
    <row r="144" spans="2:10" ht="12.75">
      <c r="B144" s="54" t="s">
        <v>33</v>
      </c>
      <c r="C144" s="55"/>
      <c r="D144" s="56"/>
      <c r="E144" s="57" t="s">
        <v>3</v>
      </c>
      <c r="F144" s="57">
        <v>26</v>
      </c>
      <c r="G144" s="58">
        <v>1954</v>
      </c>
      <c r="J144" s="49"/>
    </row>
    <row r="145" spans="2:10" ht="12.75">
      <c r="B145" s="236"/>
      <c r="C145" s="236"/>
      <c r="D145" s="236"/>
      <c r="E145" s="195"/>
      <c r="F145" s="195"/>
      <c r="G145" s="196"/>
      <c r="J145" s="49"/>
    </row>
    <row r="146" spans="2:10" ht="12.75">
      <c r="B146" s="236"/>
      <c r="C146" s="236"/>
      <c r="D146" s="236"/>
      <c r="E146" s="195"/>
      <c r="F146" s="195"/>
      <c r="G146" s="196"/>
      <c r="J146" s="49"/>
    </row>
    <row r="147" spans="2:10" ht="12.75">
      <c r="B147" s="94"/>
      <c r="C147" s="94"/>
      <c r="D147" s="94"/>
      <c r="E147" s="195"/>
      <c r="F147" s="195"/>
      <c r="G147" s="197"/>
      <c r="J147" s="49"/>
    </row>
    <row r="148" spans="2:10" ht="12.75">
      <c r="B148" s="94"/>
      <c r="C148" s="94"/>
      <c r="D148" s="94"/>
      <c r="E148" s="195"/>
      <c r="F148" s="195"/>
      <c r="G148" s="197"/>
      <c r="J148" s="49"/>
    </row>
    <row r="155" spans="2:7" ht="12.75">
      <c r="B155" s="68"/>
      <c r="C155" s="193"/>
      <c r="D155" s="194"/>
      <c r="E155" s="194"/>
      <c r="F155" s="194"/>
      <c r="G155" s="194"/>
    </row>
    <row r="156" spans="2:7" ht="12.75">
      <c r="B156" s="68"/>
      <c r="C156" s="191"/>
      <c r="D156" s="192"/>
      <c r="E156" s="192"/>
      <c r="F156" s="192"/>
      <c r="G156" s="192"/>
    </row>
    <row r="157" spans="3:7" ht="12.75">
      <c r="C157" s="193"/>
      <c r="D157" s="194"/>
      <c r="E157" s="194"/>
      <c r="F157" s="194"/>
      <c r="G157" s="194"/>
    </row>
    <row r="158" spans="3:7" ht="12.75">
      <c r="C158" s="193"/>
      <c r="D158" s="194"/>
      <c r="E158" s="194"/>
      <c r="F158" s="194"/>
      <c r="G158" s="194"/>
    </row>
    <row r="159" spans="3:7" ht="12.75">
      <c r="C159" s="193"/>
      <c r="D159" s="194"/>
      <c r="E159" s="194"/>
      <c r="F159" s="194"/>
      <c r="G159" s="194"/>
    </row>
    <row r="160" spans="3:7" ht="12.75">
      <c r="C160" s="193"/>
      <c r="D160" s="194"/>
      <c r="E160" s="194"/>
      <c r="F160" s="194"/>
      <c r="G160" s="194"/>
    </row>
    <row r="161" spans="3:7" ht="12.75">
      <c r="C161" s="190"/>
      <c r="D161" s="190"/>
      <c r="E161" s="190"/>
      <c r="F161" s="190"/>
      <c r="G161" s="190"/>
    </row>
    <row r="162" spans="3:7" ht="12.75">
      <c r="C162" s="190"/>
      <c r="D162" s="190"/>
      <c r="E162" s="190"/>
      <c r="F162" s="190"/>
      <c r="G162" s="190"/>
    </row>
    <row r="166" spans="6:11" s="1" customFormat="1" ht="9.75" customHeight="1">
      <c r="F166" s="44"/>
      <c r="G166" s="45"/>
      <c r="I166" s="45"/>
      <c r="K166" s="45"/>
    </row>
    <row r="167" spans="2:7" ht="15.75">
      <c r="B167" s="220" t="s">
        <v>105</v>
      </c>
      <c r="C167" s="221"/>
      <c r="D167" s="221"/>
      <c r="E167" s="221"/>
      <c r="F167" s="221"/>
      <c r="G167" s="221"/>
    </row>
    <row r="168" spans="2:7" ht="15.75">
      <c r="B168" s="220" t="s">
        <v>106</v>
      </c>
      <c r="C168" s="221"/>
      <c r="D168" s="221"/>
      <c r="E168" s="221"/>
      <c r="F168" s="221"/>
      <c r="G168" s="221"/>
    </row>
    <row r="169" spans="2:7" ht="15.75">
      <c r="B169" s="220" t="s">
        <v>107</v>
      </c>
      <c r="C169" s="221"/>
      <c r="D169" s="221"/>
      <c r="E169" s="221"/>
      <c r="F169" s="221"/>
      <c r="G169" s="221"/>
    </row>
    <row r="170" spans="2:7" ht="15.75">
      <c r="B170" s="66"/>
      <c r="C170" s="67"/>
      <c r="D170" s="67"/>
      <c r="E170" s="67"/>
      <c r="F170" s="67"/>
      <c r="G170" s="67"/>
    </row>
    <row r="171" spans="2:7" ht="15.75">
      <c r="B171" s="66"/>
      <c r="C171" s="67"/>
      <c r="D171" s="67"/>
      <c r="E171" s="67"/>
      <c r="F171" s="67"/>
      <c r="G171" s="67"/>
    </row>
    <row r="172" spans="2:4" ht="12.75">
      <c r="B172" s="47" t="s">
        <v>10</v>
      </c>
      <c r="D172" s="5" t="s">
        <v>132</v>
      </c>
    </row>
    <row r="176" spans="4:7" ht="12.75">
      <c r="D176" s="46"/>
      <c r="G176" s="50" t="s">
        <v>144</v>
      </c>
    </row>
    <row r="177" ht="12.75">
      <c r="G177" s="50"/>
    </row>
    <row r="178" spans="2:10" ht="12.75">
      <c r="B178" s="51" t="s">
        <v>14</v>
      </c>
      <c r="C178" s="52"/>
      <c r="D178" s="53"/>
      <c r="E178" s="57" t="s">
        <v>2</v>
      </c>
      <c r="F178" s="57">
        <v>1</v>
      </c>
      <c r="G178" s="34">
        <f>G182+G198</f>
        <v>100085</v>
      </c>
      <c r="J178" s="49"/>
    </row>
    <row r="179" spans="2:10" ht="12.75">
      <c r="B179" s="54" t="s">
        <v>15</v>
      </c>
      <c r="C179" s="55"/>
      <c r="D179" s="56"/>
      <c r="E179" s="57" t="s">
        <v>3</v>
      </c>
      <c r="F179" s="57">
        <v>2</v>
      </c>
      <c r="G179" s="34">
        <f>G183+G199</f>
        <v>997529</v>
      </c>
      <c r="J179" s="49"/>
    </row>
    <row r="180" spans="2:10" ht="12.75">
      <c r="B180" s="222" t="s">
        <v>16</v>
      </c>
      <c r="C180" s="223"/>
      <c r="D180" s="224"/>
      <c r="E180" s="57" t="s">
        <v>2</v>
      </c>
      <c r="F180" s="57">
        <v>3</v>
      </c>
      <c r="G180" s="72">
        <f>G15+G70+G125</f>
        <v>94583</v>
      </c>
      <c r="J180" s="49"/>
    </row>
    <row r="181" spans="2:10" ht="12.75">
      <c r="B181" s="225"/>
      <c r="C181" s="226"/>
      <c r="D181" s="227"/>
      <c r="E181" s="57" t="s">
        <v>3</v>
      </c>
      <c r="F181" s="57">
        <v>4</v>
      </c>
      <c r="G181" s="72">
        <f>G16+G71+G126</f>
        <v>234161</v>
      </c>
      <c r="J181" s="49"/>
    </row>
    <row r="182" spans="2:10" ht="12.75">
      <c r="B182" s="51" t="s">
        <v>17</v>
      </c>
      <c r="C182" s="52"/>
      <c r="D182" s="53"/>
      <c r="E182" s="57" t="s">
        <v>2</v>
      </c>
      <c r="F182" s="57">
        <v>5</v>
      </c>
      <c r="G182" s="34">
        <f>G184+G190+G192+G194+G196</f>
        <v>54560</v>
      </c>
      <c r="J182" s="49"/>
    </row>
    <row r="183" spans="2:10" ht="12.75">
      <c r="B183" s="54" t="s">
        <v>18</v>
      </c>
      <c r="C183" s="55"/>
      <c r="D183" s="56"/>
      <c r="E183" s="57" t="s">
        <v>3</v>
      </c>
      <c r="F183" s="57">
        <v>6</v>
      </c>
      <c r="G183" s="34">
        <f>G185+G191+G193+G195+G197</f>
        <v>888314</v>
      </c>
      <c r="J183" s="49"/>
    </row>
    <row r="184" spans="2:10" ht="12.75">
      <c r="B184" s="228" t="s">
        <v>19</v>
      </c>
      <c r="C184" s="222" t="s">
        <v>20</v>
      </c>
      <c r="D184" s="224"/>
      <c r="E184" s="57" t="s">
        <v>2</v>
      </c>
      <c r="F184" s="57">
        <v>7</v>
      </c>
      <c r="G184" s="72">
        <f aca="true" t="shared" si="0" ref="G184:G199">G19+G74+G129</f>
        <v>50213</v>
      </c>
      <c r="J184" s="49"/>
    </row>
    <row r="185" spans="2:10" ht="12.75">
      <c r="B185" s="229"/>
      <c r="C185" s="225"/>
      <c r="D185" s="227"/>
      <c r="E185" s="57" t="s">
        <v>3</v>
      </c>
      <c r="F185" s="57">
        <v>8</v>
      </c>
      <c r="G185" s="72">
        <f t="shared" si="0"/>
        <v>152210</v>
      </c>
      <c r="J185" s="49"/>
    </row>
    <row r="186" spans="2:10" ht="12.75">
      <c r="B186" s="229"/>
      <c r="C186" s="231" t="s">
        <v>21</v>
      </c>
      <c r="D186" s="59" t="s">
        <v>22</v>
      </c>
      <c r="E186" s="57" t="s">
        <v>2</v>
      </c>
      <c r="F186" s="57">
        <v>9</v>
      </c>
      <c r="G186" s="116">
        <f t="shared" si="0"/>
        <v>2886</v>
      </c>
      <c r="J186" s="49"/>
    </row>
    <row r="187" spans="2:10" ht="12.75">
      <c r="B187" s="229"/>
      <c r="C187" s="232"/>
      <c r="D187" s="60" t="s">
        <v>23</v>
      </c>
      <c r="E187" s="57" t="s">
        <v>3</v>
      </c>
      <c r="F187" s="57">
        <v>10</v>
      </c>
      <c r="G187" s="116">
        <f t="shared" si="0"/>
        <v>60229</v>
      </c>
      <c r="J187" s="49"/>
    </row>
    <row r="188" spans="2:10" ht="12.75">
      <c r="B188" s="229"/>
      <c r="C188" s="232"/>
      <c r="D188" s="59" t="s">
        <v>24</v>
      </c>
      <c r="E188" s="57" t="s">
        <v>2</v>
      </c>
      <c r="F188" s="57">
        <v>11</v>
      </c>
      <c r="G188" s="116">
        <f t="shared" si="0"/>
        <v>21</v>
      </c>
      <c r="J188" s="49"/>
    </row>
    <row r="189" spans="2:10" ht="12.75">
      <c r="B189" s="229"/>
      <c r="C189" s="233"/>
      <c r="D189" s="60" t="s">
        <v>25</v>
      </c>
      <c r="E189" s="57" t="s">
        <v>3</v>
      </c>
      <c r="F189" s="57">
        <v>12</v>
      </c>
      <c r="G189" s="116">
        <f t="shared" si="0"/>
        <v>1384</v>
      </c>
      <c r="J189" s="49"/>
    </row>
    <row r="190" spans="2:10" ht="12.75">
      <c r="B190" s="229"/>
      <c r="C190" s="222" t="s">
        <v>26</v>
      </c>
      <c r="D190" s="224"/>
      <c r="E190" s="57" t="s">
        <v>2</v>
      </c>
      <c r="F190" s="57">
        <v>13</v>
      </c>
      <c r="G190" s="72">
        <f t="shared" si="0"/>
        <v>3257</v>
      </c>
      <c r="J190" s="49"/>
    </row>
    <row r="191" spans="2:10" ht="12.75">
      <c r="B191" s="229"/>
      <c r="C191" s="225" t="s">
        <v>27</v>
      </c>
      <c r="D191" s="227"/>
      <c r="E191" s="57" t="s">
        <v>3</v>
      </c>
      <c r="F191" s="57">
        <v>14</v>
      </c>
      <c r="G191" s="72">
        <f t="shared" si="0"/>
        <v>471063</v>
      </c>
      <c r="J191" s="49"/>
    </row>
    <row r="192" spans="2:10" ht="12.75">
      <c r="B192" s="229"/>
      <c r="C192" s="222" t="s">
        <v>28</v>
      </c>
      <c r="D192" s="224"/>
      <c r="E192" s="57" t="s">
        <v>2</v>
      </c>
      <c r="F192" s="57">
        <v>15</v>
      </c>
      <c r="G192" s="72">
        <f t="shared" si="0"/>
        <v>387</v>
      </c>
      <c r="J192" s="49"/>
    </row>
    <row r="193" spans="2:10" ht="12.75">
      <c r="B193" s="229"/>
      <c r="C193" s="225"/>
      <c r="D193" s="227"/>
      <c r="E193" s="57" t="s">
        <v>3</v>
      </c>
      <c r="F193" s="57">
        <v>16</v>
      </c>
      <c r="G193" s="72">
        <f t="shared" si="0"/>
        <v>191830</v>
      </c>
      <c r="J193" s="49"/>
    </row>
    <row r="194" spans="2:10" ht="12.75">
      <c r="B194" s="229"/>
      <c r="C194" s="222" t="s">
        <v>29</v>
      </c>
      <c r="D194" s="224"/>
      <c r="E194" s="57" t="s">
        <v>2</v>
      </c>
      <c r="F194" s="57">
        <v>17</v>
      </c>
      <c r="G194" s="72">
        <f t="shared" si="0"/>
        <v>677</v>
      </c>
      <c r="J194" s="49"/>
    </row>
    <row r="195" spans="2:10" ht="12.75">
      <c r="B195" s="229"/>
      <c r="C195" s="225"/>
      <c r="D195" s="227"/>
      <c r="E195" s="57" t="s">
        <v>3</v>
      </c>
      <c r="F195" s="57">
        <v>18</v>
      </c>
      <c r="G195" s="72">
        <f t="shared" si="0"/>
        <v>67919</v>
      </c>
      <c r="J195" s="49"/>
    </row>
    <row r="196" spans="2:10" ht="12.75">
      <c r="B196" s="229"/>
      <c r="C196" s="222" t="s">
        <v>30</v>
      </c>
      <c r="D196" s="224"/>
      <c r="E196" s="57" t="s">
        <v>2</v>
      </c>
      <c r="F196" s="57">
        <v>19</v>
      </c>
      <c r="G196" s="72">
        <f t="shared" si="0"/>
        <v>26</v>
      </c>
      <c r="J196" s="49"/>
    </row>
    <row r="197" spans="2:10" ht="12.75">
      <c r="B197" s="230"/>
      <c r="C197" s="234"/>
      <c r="D197" s="235"/>
      <c r="E197" s="57" t="s">
        <v>3</v>
      </c>
      <c r="F197" s="57">
        <v>20</v>
      </c>
      <c r="G197" s="72">
        <f t="shared" si="0"/>
        <v>5292</v>
      </c>
      <c r="J197" s="49"/>
    </row>
    <row r="198" spans="2:10" ht="12.75">
      <c r="B198" s="51" t="s">
        <v>31</v>
      </c>
      <c r="C198" s="52"/>
      <c r="D198" s="53"/>
      <c r="E198" s="57" t="s">
        <v>2</v>
      </c>
      <c r="F198" s="57">
        <v>21</v>
      </c>
      <c r="G198" s="72">
        <f t="shared" si="0"/>
        <v>45525</v>
      </c>
      <c r="J198" s="49"/>
    </row>
    <row r="199" spans="2:10" ht="12.75">
      <c r="B199" s="54" t="s">
        <v>108</v>
      </c>
      <c r="C199" s="55"/>
      <c r="D199" s="56"/>
      <c r="E199" s="57" t="s">
        <v>3</v>
      </c>
      <c r="F199" s="57">
        <v>22</v>
      </c>
      <c r="G199" s="72">
        <f t="shared" si="0"/>
        <v>109215</v>
      </c>
      <c r="J199" s="49"/>
    </row>
    <row r="200" spans="2:10" ht="12.75">
      <c r="B200" s="94"/>
      <c r="C200" s="94"/>
      <c r="D200" s="94"/>
      <c r="E200" s="195"/>
      <c r="F200" s="195"/>
      <c r="G200" s="196"/>
      <c r="J200" s="49"/>
    </row>
    <row r="201" spans="2:10" ht="12.75">
      <c r="B201" s="94"/>
      <c r="C201" s="94"/>
      <c r="D201" s="94"/>
      <c r="E201" s="195"/>
      <c r="F201" s="195"/>
      <c r="G201" s="196"/>
      <c r="J201" s="49"/>
    </row>
    <row r="202" spans="2:10" ht="12.75">
      <c r="B202" s="94"/>
      <c r="C202" s="94"/>
      <c r="D202" s="94"/>
      <c r="E202" s="195"/>
      <c r="F202" s="195"/>
      <c r="G202" s="198"/>
      <c r="J202" s="49"/>
    </row>
    <row r="203" spans="2:10" ht="12.75">
      <c r="B203" s="94"/>
      <c r="C203" s="94"/>
      <c r="D203" s="94"/>
      <c r="E203" s="195"/>
      <c r="F203" s="195"/>
      <c r="G203" s="198"/>
      <c r="J203" s="49"/>
    </row>
    <row r="210" spans="2:7" ht="12.75">
      <c r="B210" s="68"/>
      <c r="C210" s="193"/>
      <c r="D210" s="194"/>
      <c r="E210" s="194"/>
      <c r="F210" s="194"/>
      <c r="G210" s="194"/>
    </row>
    <row r="211" spans="2:7" ht="12.75">
      <c r="B211" s="68"/>
      <c r="C211" s="191"/>
      <c r="D211" s="192"/>
      <c r="E211" s="192"/>
      <c r="F211" s="192"/>
      <c r="G211" s="192"/>
    </row>
    <row r="212" spans="3:7" ht="12.75">
      <c r="C212" s="193"/>
      <c r="D212" s="194"/>
      <c r="E212" s="194"/>
      <c r="F212" s="194"/>
      <c r="G212" s="194"/>
    </row>
    <row r="213" spans="3:7" ht="12.75">
      <c r="C213" s="193"/>
      <c r="D213" s="194"/>
      <c r="E213" s="194"/>
      <c r="F213" s="194"/>
      <c r="G213" s="194"/>
    </row>
    <row r="214" spans="3:7" ht="12.75">
      <c r="C214" s="193"/>
      <c r="D214" s="194"/>
      <c r="E214" s="194"/>
      <c r="F214" s="194"/>
      <c r="G214" s="194"/>
    </row>
    <row r="215" spans="3:7" ht="12.75">
      <c r="C215" s="193"/>
      <c r="D215" s="194"/>
      <c r="E215" s="194"/>
      <c r="F215" s="194"/>
      <c r="G215" s="194"/>
    </row>
    <row r="216" spans="3:7" ht="12.75">
      <c r="C216" s="190"/>
      <c r="D216" s="190"/>
      <c r="E216" s="190"/>
      <c r="F216" s="190"/>
      <c r="G216" s="190"/>
    </row>
    <row r="217" spans="3:7" ht="12.75">
      <c r="C217" s="190"/>
      <c r="D217" s="190"/>
      <c r="E217" s="190"/>
      <c r="F217" s="190"/>
      <c r="G217" s="190"/>
    </row>
    <row r="221" spans="6:11" s="1" customFormat="1" ht="9.75" customHeight="1">
      <c r="F221" s="44"/>
      <c r="G221" s="45"/>
      <c r="I221" s="45"/>
      <c r="K221" s="45"/>
    </row>
    <row r="222" spans="2:7" ht="15.75">
      <c r="B222" s="220" t="s">
        <v>105</v>
      </c>
      <c r="C222" s="221"/>
      <c r="D222" s="221"/>
      <c r="E222" s="221"/>
      <c r="F222" s="221"/>
      <c r="G222" s="221"/>
    </row>
    <row r="223" spans="2:7" ht="15.75">
      <c r="B223" s="220" t="s">
        <v>106</v>
      </c>
      <c r="C223" s="221"/>
      <c r="D223" s="221"/>
      <c r="E223" s="221"/>
      <c r="F223" s="221"/>
      <c r="G223" s="221"/>
    </row>
    <row r="224" spans="2:7" ht="15.75">
      <c r="B224" s="220" t="s">
        <v>107</v>
      </c>
      <c r="C224" s="221"/>
      <c r="D224" s="221"/>
      <c r="E224" s="221"/>
      <c r="F224" s="221"/>
      <c r="G224" s="221"/>
    </row>
    <row r="225" spans="2:7" ht="15.75">
      <c r="B225" s="66"/>
      <c r="C225" s="67"/>
      <c r="D225" s="67"/>
      <c r="E225" s="67"/>
      <c r="F225" s="67"/>
      <c r="G225" s="67"/>
    </row>
    <row r="226" spans="2:7" ht="15.75">
      <c r="B226" s="66"/>
      <c r="C226" s="67"/>
      <c r="D226" s="67"/>
      <c r="E226" s="67"/>
      <c r="F226" s="67"/>
      <c r="G226" s="67"/>
    </row>
    <row r="227" spans="2:4" ht="12.75">
      <c r="B227" s="47" t="s">
        <v>10</v>
      </c>
      <c r="D227" s="5" t="s">
        <v>133</v>
      </c>
    </row>
    <row r="231" spans="4:7" ht="12.75">
      <c r="D231" s="46"/>
      <c r="G231" s="50" t="s">
        <v>145</v>
      </c>
    </row>
    <row r="232" ht="12.75">
      <c r="G232" s="50"/>
    </row>
    <row r="233" spans="2:10" ht="12.75">
      <c r="B233" s="51" t="s">
        <v>14</v>
      </c>
      <c r="C233" s="52"/>
      <c r="D233" s="53"/>
      <c r="E233" s="57" t="s">
        <v>2</v>
      </c>
      <c r="F233" s="57">
        <v>1</v>
      </c>
      <c r="G233" s="34">
        <f>G237+G253</f>
        <v>1304</v>
      </c>
      <c r="J233" s="49"/>
    </row>
    <row r="234" spans="2:10" ht="12.75">
      <c r="B234" s="54" t="s">
        <v>15</v>
      </c>
      <c r="C234" s="55"/>
      <c r="D234" s="56"/>
      <c r="E234" s="57" t="s">
        <v>3</v>
      </c>
      <c r="F234" s="57">
        <v>2</v>
      </c>
      <c r="G234" s="34">
        <f>G238+G254</f>
        <v>25920</v>
      </c>
      <c r="J234" s="49"/>
    </row>
    <row r="235" spans="2:10" ht="12.75">
      <c r="B235" s="222" t="s">
        <v>16</v>
      </c>
      <c r="C235" s="223"/>
      <c r="D235" s="224"/>
      <c r="E235" s="57" t="s">
        <v>2</v>
      </c>
      <c r="F235" s="57">
        <v>3</v>
      </c>
      <c r="G235" s="58">
        <v>1188</v>
      </c>
      <c r="J235" s="49"/>
    </row>
    <row r="236" spans="2:10" ht="12.75">
      <c r="B236" s="225"/>
      <c r="C236" s="226"/>
      <c r="D236" s="227"/>
      <c r="E236" s="57" t="s">
        <v>3</v>
      </c>
      <c r="F236" s="57">
        <v>4</v>
      </c>
      <c r="G236" s="58">
        <v>2991</v>
      </c>
      <c r="J236" s="49"/>
    </row>
    <row r="237" spans="2:10" ht="12.75">
      <c r="B237" s="51" t="s">
        <v>17</v>
      </c>
      <c r="C237" s="52"/>
      <c r="D237" s="53"/>
      <c r="E237" s="57" t="s">
        <v>2</v>
      </c>
      <c r="F237" s="57">
        <v>5</v>
      </c>
      <c r="G237" s="34">
        <f>G239+G245+G247+G249+G251</f>
        <v>717</v>
      </c>
      <c r="J237" s="49"/>
    </row>
    <row r="238" spans="2:10" ht="12.75">
      <c r="B238" s="54" t="s">
        <v>18</v>
      </c>
      <c r="C238" s="55"/>
      <c r="D238" s="56"/>
      <c r="E238" s="57" t="s">
        <v>3</v>
      </c>
      <c r="F238" s="57">
        <v>6</v>
      </c>
      <c r="G238" s="34">
        <f>G240+G246+G248+G250+G252</f>
        <v>24957</v>
      </c>
      <c r="J238" s="49"/>
    </row>
    <row r="239" spans="2:10" ht="12.75">
      <c r="B239" s="228" t="s">
        <v>19</v>
      </c>
      <c r="C239" s="222" t="s">
        <v>20</v>
      </c>
      <c r="D239" s="224"/>
      <c r="E239" s="57" t="s">
        <v>2</v>
      </c>
      <c r="F239" s="57">
        <v>7</v>
      </c>
      <c r="G239" s="58">
        <v>626</v>
      </c>
      <c r="J239" s="49"/>
    </row>
    <row r="240" spans="2:10" ht="12.75">
      <c r="B240" s="229"/>
      <c r="C240" s="225"/>
      <c r="D240" s="227"/>
      <c r="E240" s="57" t="s">
        <v>3</v>
      </c>
      <c r="F240" s="57">
        <v>8</v>
      </c>
      <c r="G240" s="58">
        <v>2327</v>
      </c>
      <c r="J240" s="49"/>
    </row>
    <row r="241" spans="2:10" ht="12.75">
      <c r="B241" s="229"/>
      <c r="C241" s="231" t="s">
        <v>21</v>
      </c>
      <c r="D241" s="59" t="s">
        <v>22</v>
      </c>
      <c r="E241" s="57" t="s">
        <v>2</v>
      </c>
      <c r="F241" s="57">
        <v>9</v>
      </c>
      <c r="G241" s="58">
        <v>291</v>
      </c>
      <c r="J241" s="49"/>
    </row>
    <row r="242" spans="2:10" ht="12.75">
      <c r="B242" s="229"/>
      <c r="C242" s="232"/>
      <c r="D242" s="60" t="s">
        <v>23</v>
      </c>
      <c r="E242" s="57" t="s">
        <v>3</v>
      </c>
      <c r="F242" s="57">
        <v>10</v>
      </c>
      <c r="G242" s="58">
        <v>1888</v>
      </c>
      <c r="J242" s="49"/>
    </row>
    <row r="243" spans="2:10" ht="12.75">
      <c r="B243" s="229"/>
      <c r="C243" s="232"/>
      <c r="D243" s="59" t="s">
        <v>24</v>
      </c>
      <c r="E243" s="57" t="s">
        <v>2</v>
      </c>
      <c r="F243" s="57">
        <v>11</v>
      </c>
      <c r="G243" s="58">
        <v>16</v>
      </c>
      <c r="J243" s="49"/>
    </row>
    <row r="244" spans="2:10" ht="12.75">
      <c r="B244" s="229"/>
      <c r="C244" s="233"/>
      <c r="D244" s="60" t="s">
        <v>25</v>
      </c>
      <c r="E244" s="57" t="s">
        <v>3</v>
      </c>
      <c r="F244" s="57">
        <v>12</v>
      </c>
      <c r="G244" s="58">
        <v>21</v>
      </c>
      <c r="J244" s="49"/>
    </row>
    <row r="245" spans="2:10" ht="12.75">
      <c r="B245" s="229"/>
      <c r="C245" s="222" t="s">
        <v>26</v>
      </c>
      <c r="D245" s="224"/>
      <c r="E245" s="57" t="s">
        <v>2</v>
      </c>
      <c r="F245" s="57">
        <v>13</v>
      </c>
      <c r="G245" s="58">
        <v>55</v>
      </c>
      <c r="J245" s="49"/>
    </row>
    <row r="246" spans="2:10" ht="12.75">
      <c r="B246" s="229"/>
      <c r="C246" s="225" t="s">
        <v>27</v>
      </c>
      <c r="D246" s="227"/>
      <c r="E246" s="57" t="s">
        <v>3</v>
      </c>
      <c r="F246" s="57">
        <v>14</v>
      </c>
      <c r="G246" s="58">
        <v>9945</v>
      </c>
      <c r="J246" s="49"/>
    </row>
    <row r="247" spans="2:10" ht="12.75">
      <c r="B247" s="229"/>
      <c r="C247" s="222" t="s">
        <v>28</v>
      </c>
      <c r="D247" s="224"/>
      <c r="E247" s="57" t="s">
        <v>2</v>
      </c>
      <c r="F247" s="57">
        <v>15</v>
      </c>
      <c r="G247" s="58">
        <v>21</v>
      </c>
      <c r="J247" s="49"/>
    </row>
    <row r="248" spans="2:10" ht="12.75">
      <c r="B248" s="229"/>
      <c r="C248" s="225"/>
      <c r="D248" s="227"/>
      <c r="E248" s="57" t="s">
        <v>3</v>
      </c>
      <c r="F248" s="57">
        <v>16</v>
      </c>
      <c r="G248" s="58">
        <v>12321</v>
      </c>
      <c r="J248" s="49"/>
    </row>
    <row r="249" spans="2:10" ht="12.75">
      <c r="B249" s="229"/>
      <c r="C249" s="222" t="s">
        <v>29</v>
      </c>
      <c r="D249" s="224"/>
      <c r="E249" s="57" t="s">
        <v>2</v>
      </c>
      <c r="F249" s="57">
        <v>17</v>
      </c>
      <c r="G249" s="58">
        <v>14</v>
      </c>
      <c r="J249" s="49"/>
    </row>
    <row r="250" spans="2:10" ht="12.75">
      <c r="B250" s="229"/>
      <c r="C250" s="225"/>
      <c r="D250" s="227"/>
      <c r="E250" s="57" t="s">
        <v>3</v>
      </c>
      <c r="F250" s="57">
        <v>18</v>
      </c>
      <c r="G250" s="58">
        <v>335</v>
      </c>
      <c r="J250" s="49"/>
    </row>
    <row r="251" spans="2:10" ht="12.75">
      <c r="B251" s="229"/>
      <c r="C251" s="222" t="s">
        <v>30</v>
      </c>
      <c r="D251" s="224"/>
      <c r="E251" s="57" t="s">
        <v>2</v>
      </c>
      <c r="F251" s="57">
        <v>19</v>
      </c>
      <c r="G251" s="58">
        <v>1</v>
      </c>
      <c r="J251" s="49"/>
    </row>
    <row r="252" spans="2:10" ht="12.75">
      <c r="B252" s="230"/>
      <c r="C252" s="234"/>
      <c r="D252" s="235"/>
      <c r="E252" s="57" t="s">
        <v>3</v>
      </c>
      <c r="F252" s="57">
        <v>20</v>
      </c>
      <c r="G252" s="58">
        <v>29</v>
      </c>
      <c r="J252" s="49"/>
    </row>
    <row r="253" spans="2:10" ht="12.75">
      <c r="B253" s="51" t="s">
        <v>32</v>
      </c>
      <c r="C253" s="52"/>
      <c r="D253" s="53"/>
      <c r="E253" s="57" t="s">
        <v>2</v>
      </c>
      <c r="F253" s="57">
        <v>25</v>
      </c>
      <c r="G253" s="58">
        <v>587</v>
      </c>
      <c r="J253" s="49"/>
    </row>
    <row r="254" spans="2:10" ht="12.75">
      <c r="B254" s="54" t="s">
        <v>33</v>
      </c>
      <c r="C254" s="55"/>
      <c r="D254" s="56"/>
      <c r="E254" s="57" t="s">
        <v>3</v>
      </c>
      <c r="F254" s="57">
        <v>26</v>
      </c>
      <c r="G254" s="58">
        <v>963</v>
      </c>
      <c r="J254" s="49"/>
    </row>
    <row r="255" spans="2:10" ht="12.75">
      <c r="B255" s="94"/>
      <c r="C255" s="94"/>
      <c r="D255" s="94"/>
      <c r="E255" s="195"/>
      <c r="F255" s="195"/>
      <c r="G255" s="196"/>
      <c r="J255" s="49"/>
    </row>
    <row r="256" spans="2:10" ht="12.75">
      <c r="B256" s="94"/>
      <c r="C256" s="94"/>
      <c r="D256" s="94"/>
      <c r="E256" s="195"/>
      <c r="F256" s="195"/>
      <c r="G256" s="196"/>
      <c r="J256" s="49"/>
    </row>
    <row r="257" spans="2:10" ht="12.75">
      <c r="B257" s="94"/>
      <c r="C257" s="94"/>
      <c r="D257" s="94"/>
      <c r="E257" s="195"/>
      <c r="F257" s="195"/>
      <c r="G257" s="197"/>
      <c r="J257" s="49"/>
    </row>
    <row r="258" spans="2:10" ht="12.75">
      <c r="B258" s="94"/>
      <c r="C258" s="94"/>
      <c r="D258" s="94"/>
      <c r="E258" s="195"/>
      <c r="F258" s="195"/>
      <c r="G258" s="197"/>
      <c r="J258" s="49"/>
    </row>
    <row r="265" spans="2:7" ht="12.75">
      <c r="B265" s="68"/>
      <c r="C265" s="193"/>
      <c r="D265" s="194"/>
      <c r="E265" s="194"/>
      <c r="F265" s="194"/>
      <c r="G265" s="194"/>
    </row>
    <row r="266" spans="2:7" ht="12.75">
      <c r="B266" s="68"/>
      <c r="C266" s="191"/>
      <c r="D266" s="192"/>
      <c r="E266" s="192"/>
      <c r="F266" s="192"/>
      <c r="G266" s="192"/>
    </row>
    <row r="267" spans="3:7" ht="12.75">
      <c r="C267" s="193"/>
      <c r="D267" s="194"/>
      <c r="E267" s="194"/>
      <c r="F267" s="194"/>
      <c r="G267" s="194"/>
    </row>
    <row r="268" spans="3:7" ht="12.75">
      <c r="C268" s="193"/>
      <c r="D268" s="194"/>
      <c r="E268" s="194"/>
      <c r="F268" s="194"/>
      <c r="G268" s="194"/>
    </row>
    <row r="269" spans="3:7" ht="12.75">
      <c r="C269" s="193"/>
      <c r="D269" s="194"/>
      <c r="E269" s="194"/>
      <c r="F269" s="194"/>
      <c r="G269" s="194"/>
    </row>
    <row r="270" spans="3:7" ht="12.75">
      <c r="C270" s="193"/>
      <c r="D270" s="194"/>
      <c r="E270" s="194"/>
      <c r="F270" s="194"/>
      <c r="G270" s="194"/>
    </row>
    <row r="271" spans="3:7" ht="12.75">
      <c r="C271" s="190"/>
      <c r="D271" s="190"/>
      <c r="E271" s="190"/>
      <c r="F271" s="190"/>
      <c r="G271" s="190"/>
    </row>
    <row r="272" spans="3:7" ht="12.75">
      <c r="C272" s="190"/>
      <c r="D272" s="190"/>
      <c r="E272" s="190"/>
      <c r="F272" s="190"/>
      <c r="G272" s="190"/>
    </row>
    <row r="276" spans="6:11" s="1" customFormat="1" ht="9.75" customHeight="1">
      <c r="F276" s="44"/>
      <c r="G276" s="45"/>
      <c r="I276" s="45"/>
      <c r="K276" s="45"/>
    </row>
    <row r="277" spans="2:7" ht="15.75">
      <c r="B277" s="220" t="s">
        <v>105</v>
      </c>
      <c r="C277" s="221"/>
      <c r="D277" s="221"/>
      <c r="E277" s="221"/>
      <c r="F277" s="221"/>
      <c r="G277" s="221"/>
    </row>
    <row r="278" spans="2:7" ht="15.75">
      <c r="B278" s="220" t="s">
        <v>106</v>
      </c>
      <c r="C278" s="221"/>
      <c r="D278" s="221"/>
      <c r="E278" s="221"/>
      <c r="F278" s="221"/>
      <c r="G278" s="221"/>
    </row>
    <row r="279" spans="2:7" ht="15.75">
      <c r="B279" s="220" t="s">
        <v>107</v>
      </c>
      <c r="C279" s="221"/>
      <c r="D279" s="221"/>
      <c r="E279" s="221"/>
      <c r="F279" s="221"/>
      <c r="G279" s="221"/>
    </row>
    <row r="280" spans="2:7" ht="15.75">
      <c r="B280" s="66"/>
      <c r="C280" s="67"/>
      <c r="D280" s="67"/>
      <c r="E280" s="67"/>
      <c r="F280" s="67"/>
      <c r="G280" s="67"/>
    </row>
    <row r="281" spans="2:7" ht="15.75">
      <c r="B281" s="66"/>
      <c r="C281" s="67"/>
      <c r="D281" s="67"/>
      <c r="E281" s="67"/>
      <c r="F281" s="67"/>
      <c r="G281" s="67"/>
    </row>
    <row r="282" spans="2:4" ht="12.75">
      <c r="B282" s="47" t="s">
        <v>10</v>
      </c>
      <c r="D282" s="5" t="s">
        <v>134</v>
      </c>
    </row>
    <row r="286" spans="4:7" ht="12.75">
      <c r="D286" s="46"/>
      <c r="G286" s="50" t="s">
        <v>146</v>
      </c>
    </row>
    <row r="287" ht="12.75">
      <c r="G287" s="50"/>
    </row>
    <row r="288" spans="2:10" ht="12.75">
      <c r="B288" s="51" t="s">
        <v>14</v>
      </c>
      <c r="C288" s="52"/>
      <c r="D288" s="53"/>
      <c r="E288" s="57" t="s">
        <v>2</v>
      </c>
      <c r="F288" s="57">
        <v>1</v>
      </c>
      <c r="G288" s="34">
        <f>G292+G308</f>
        <v>101389</v>
      </c>
      <c r="J288" s="49"/>
    </row>
    <row r="289" spans="2:10" ht="12.75">
      <c r="B289" s="54" t="s">
        <v>15</v>
      </c>
      <c r="C289" s="55"/>
      <c r="D289" s="56"/>
      <c r="E289" s="57" t="s">
        <v>3</v>
      </c>
      <c r="F289" s="57">
        <v>2</v>
      </c>
      <c r="G289" s="34">
        <f>G293+G309</f>
        <v>1023449</v>
      </c>
      <c r="J289" s="49"/>
    </row>
    <row r="290" spans="2:10" ht="12.75">
      <c r="B290" s="222" t="s">
        <v>16</v>
      </c>
      <c r="C290" s="223"/>
      <c r="D290" s="224"/>
      <c r="E290" s="57" t="s">
        <v>2</v>
      </c>
      <c r="F290" s="57">
        <v>3</v>
      </c>
      <c r="G290" s="72">
        <f>G180+G235</f>
        <v>95771</v>
      </c>
      <c r="J290" s="49"/>
    </row>
    <row r="291" spans="2:10" ht="12.75">
      <c r="B291" s="225"/>
      <c r="C291" s="226"/>
      <c r="D291" s="227"/>
      <c r="E291" s="57" t="s">
        <v>3</v>
      </c>
      <c r="F291" s="57">
        <v>4</v>
      </c>
      <c r="G291" s="72">
        <f>G181+G236</f>
        <v>237152</v>
      </c>
      <c r="J291" s="49"/>
    </row>
    <row r="292" spans="2:10" ht="12.75">
      <c r="B292" s="51" t="s">
        <v>17</v>
      </c>
      <c r="C292" s="52"/>
      <c r="D292" s="53"/>
      <c r="E292" s="57" t="s">
        <v>2</v>
      </c>
      <c r="F292" s="57">
        <v>5</v>
      </c>
      <c r="G292" s="34">
        <f>G294+G300+G302+G304+G306</f>
        <v>55277</v>
      </c>
      <c r="J292" s="49"/>
    </row>
    <row r="293" spans="2:10" ht="12.75">
      <c r="B293" s="54" t="s">
        <v>18</v>
      </c>
      <c r="C293" s="55"/>
      <c r="D293" s="56"/>
      <c r="E293" s="57" t="s">
        <v>3</v>
      </c>
      <c r="F293" s="57">
        <v>6</v>
      </c>
      <c r="G293" s="34">
        <f>G295+G301+G303+G305+G307</f>
        <v>913271</v>
      </c>
      <c r="J293" s="49"/>
    </row>
    <row r="294" spans="2:10" ht="12.75">
      <c r="B294" s="228" t="s">
        <v>19</v>
      </c>
      <c r="C294" s="222" t="s">
        <v>20</v>
      </c>
      <c r="D294" s="224"/>
      <c r="E294" s="57" t="s">
        <v>2</v>
      </c>
      <c r="F294" s="57">
        <v>7</v>
      </c>
      <c r="G294" s="72">
        <f aca="true" t="shared" si="1" ref="G294:G307">G184+G239</f>
        <v>50839</v>
      </c>
      <c r="J294" s="49"/>
    </row>
    <row r="295" spans="2:10" ht="12.75">
      <c r="B295" s="229"/>
      <c r="C295" s="225"/>
      <c r="D295" s="227"/>
      <c r="E295" s="57" t="s">
        <v>3</v>
      </c>
      <c r="F295" s="57">
        <v>8</v>
      </c>
      <c r="G295" s="72">
        <f t="shared" si="1"/>
        <v>154537</v>
      </c>
      <c r="J295" s="49"/>
    </row>
    <row r="296" spans="2:10" ht="12.75">
      <c r="B296" s="229"/>
      <c r="C296" s="231" t="s">
        <v>21</v>
      </c>
      <c r="D296" s="59" t="s">
        <v>22</v>
      </c>
      <c r="E296" s="57" t="s">
        <v>2</v>
      </c>
      <c r="F296" s="57">
        <v>9</v>
      </c>
      <c r="G296" s="72">
        <f t="shared" si="1"/>
        <v>3177</v>
      </c>
      <c r="J296" s="49"/>
    </row>
    <row r="297" spans="2:10" ht="12.75">
      <c r="B297" s="229"/>
      <c r="C297" s="232"/>
      <c r="D297" s="60" t="s">
        <v>23</v>
      </c>
      <c r="E297" s="57" t="s">
        <v>3</v>
      </c>
      <c r="F297" s="57">
        <v>10</v>
      </c>
      <c r="G297" s="116">
        <f t="shared" si="1"/>
        <v>62117</v>
      </c>
      <c r="J297" s="49"/>
    </row>
    <row r="298" spans="2:10" ht="12.75">
      <c r="B298" s="229"/>
      <c r="C298" s="232"/>
      <c r="D298" s="59" t="s">
        <v>24</v>
      </c>
      <c r="E298" s="57" t="s">
        <v>2</v>
      </c>
      <c r="F298" s="57">
        <v>11</v>
      </c>
      <c r="G298" s="116">
        <f t="shared" si="1"/>
        <v>37</v>
      </c>
      <c r="J298" s="49"/>
    </row>
    <row r="299" spans="2:10" ht="12.75">
      <c r="B299" s="229"/>
      <c r="C299" s="233"/>
      <c r="D299" s="60" t="s">
        <v>25</v>
      </c>
      <c r="E299" s="57" t="s">
        <v>3</v>
      </c>
      <c r="F299" s="57">
        <v>12</v>
      </c>
      <c r="G299" s="116">
        <f t="shared" si="1"/>
        <v>1405</v>
      </c>
      <c r="J299" s="49"/>
    </row>
    <row r="300" spans="2:10" ht="12.75">
      <c r="B300" s="229"/>
      <c r="C300" s="222" t="s">
        <v>26</v>
      </c>
      <c r="D300" s="224"/>
      <c r="E300" s="57" t="s">
        <v>2</v>
      </c>
      <c r="F300" s="57">
        <v>13</v>
      </c>
      <c r="G300" s="72">
        <f t="shared" si="1"/>
        <v>3312</v>
      </c>
      <c r="J300" s="49"/>
    </row>
    <row r="301" spans="2:10" ht="12.75">
      <c r="B301" s="229"/>
      <c r="C301" s="225" t="s">
        <v>27</v>
      </c>
      <c r="D301" s="227"/>
      <c r="E301" s="57" t="s">
        <v>3</v>
      </c>
      <c r="F301" s="57">
        <v>14</v>
      </c>
      <c r="G301" s="72">
        <f t="shared" si="1"/>
        <v>481008</v>
      </c>
      <c r="J301" s="49"/>
    </row>
    <row r="302" spans="2:10" ht="12.75">
      <c r="B302" s="229"/>
      <c r="C302" s="222" t="s">
        <v>28</v>
      </c>
      <c r="D302" s="224"/>
      <c r="E302" s="57" t="s">
        <v>2</v>
      </c>
      <c r="F302" s="57">
        <v>15</v>
      </c>
      <c r="G302" s="72">
        <f t="shared" si="1"/>
        <v>408</v>
      </c>
      <c r="J302" s="49"/>
    </row>
    <row r="303" spans="2:10" ht="12.75">
      <c r="B303" s="229"/>
      <c r="C303" s="225"/>
      <c r="D303" s="227"/>
      <c r="E303" s="57" t="s">
        <v>3</v>
      </c>
      <c r="F303" s="57">
        <v>16</v>
      </c>
      <c r="G303" s="72">
        <f t="shared" si="1"/>
        <v>204151</v>
      </c>
      <c r="J303" s="49"/>
    </row>
    <row r="304" spans="2:10" ht="12.75">
      <c r="B304" s="229"/>
      <c r="C304" s="222" t="s">
        <v>29</v>
      </c>
      <c r="D304" s="224"/>
      <c r="E304" s="57" t="s">
        <v>2</v>
      </c>
      <c r="F304" s="57">
        <v>17</v>
      </c>
      <c r="G304" s="72">
        <f t="shared" si="1"/>
        <v>691</v>
      </c>
      <c r="J304" s="49"/>
    </row>
    <row r="305" spans="2:10" ht="12.75">
      <c r="B305" s="229"/>
      <c r="C305" s="225"/>
      <c r="D305" s="227"/>
      <c r="E305" s="57" t="s">
        <v>3</v>
      </c>
      <c r="F305" s="57">
        <v>18</v>
      </c>
      <c r="G305" s="72">
        <f t="shared" si="1"/>
        <v>68254</v>
      </c>
      <c r="J305" s="49"/>
    </row>
    <row r="306" spans="2:10" ht="12.75">
      <c r="B306" s="229"/>
      <c r="C306" s="222" t="s">
        <v>30</v>
      </c>
      <c r="D306" s="224"/>
      <c r="E306" s="57" t="s">
        <v>2</v>
      </c>
      <c r="F306" s="57">
        <v>19</v>
      </c>
      <c r="G306" s="72">
        <f t="shared" si="1"/>
        <v>27</v>
      </c>
      <c r="J306" s="49"/>
    </row>
    <row r="307" spans="2:10" ht="12.75">
      <c r="B307" s="230"/>
      <c r="C307" s="234"/>
      <c r="D307" s="235"/>
      <c r="E307" s="57" t="s">
        <v>3</v>
      </c>
      <c r="F307" s="57">
        <v>20</v>
      </c>
      <c r="G307" s="72">
        <f t="shared" si="1"/>
        <v>5321</v>
      </c>
      <c r="J307" s="49"/>
    </row>
    <row r="308" spans="2:10" ht="12.75">
      <c r="B308" s="51" t="s">
        <v>32</v>
      </c>
      <c r="C308" s="52"/>
      <c r="D308" s="53"/>
      <c r="E308" s="57" t="s">
        <v>2</v>
      </c>
      <c r="F308" s="57">
        <v>25</v>
      </c>
      <c r="G308" s="72">
        <f>G198+G253</f>
        <v>46112</v>
      </c>
      <c r="J308" s="49"/>
    </row>
    <row r="309" spans="2:10" ht="12.75">
      <c r="B309" s="54" t="s">
        <v>33</v>
      </c>
      <c r="C309" s="55"/>
      <c r="D309" s="56"/>
      <c r="E309" s="57" t="s">
        <v>3</v>
      </c>
      <c r="F309" s="57">
        <v>26</v>
      </c>
      <c r="G309" s="72">
        <f>G199+G254</f>
        <v>110178</v>
      </c>
      <c r="J309" s="49"/>
    </row>
    <row r="310" spans="2:10" ht="12.75">
      <c r="B310" s="94"/>
      <c r="C310" s="94"/>
      <c r="D310" s="94"/>
      <c r="E310" s="195"/>
      <c r="F310" s="195"/>
      <c r="G310" s="196"/>
      <c r="J310" s="49"/>
    </row>
    <row r="311" spans="2:10" ht="12.75">
      <c r="B311" s="94"/>
      <c r="C311" s="94"/>
      <c r="D311" s="94"/>
      <c r="E311" s="195"/>
      <c r="F311" s="195"/>
      <c r="G311" s="196"/>
      <c r="J311" s="49"/>
    </row>
    <row r="312" spans="2:10" ht="12.75">
      <c r="B312" s="94"/>
      <c r="C312" s="94"/>
      <c r="D312" s="94"/>
      <c r="E312" s="195"/>
      <c r="F312" s="195"/>
      <c r="G312" s="198"/>
      <c r="J312" s="49"/>
    </row>
    <row r="313" spans="2:10" ht="12.75">
      <c r="B313" s="94"/>
      <c r="C313" s="94"/>
      <c r="D313" s="94"/>
      <c r="E313" s="195"/>
      <c r="F313" s="195"/>
      <c r="G313" s="198"/>
      <c r="J313" s="49"/>
    </row>
    <row r="320" spans="2:7" ht="12.75">
      <c r="B320" s="68"/>
      <c r="C320" s="193"/>
      <c r="D320" s="194"/>
      <c r="E320" s="194"/>
      <c r="F320" s="194"/>
      <c r="G320" s="194"/>
    </row>
    <row r="321" spans="2:7" ht="12.75">
      <c r="B321" s="68"/>
      <c r="C321" s="191"/>
      <c r="D321" s="192"/>
      <c r="E321" s="192"/>
      <c r="F321" s="192"/>
      <c r="G321" s="192"/>
    </row>
    <row r="322" spans="3:7" ht="12.75">
      <c r="C322" s="193"/>
      <c r="D322" s="194"/>
      <c r="E322" s="194"/>
      <c r="F322" s="194"/>
      <c r="G322" s="194"/>
    </row>
    <row r="323" spans="3:7" ht="12.75">
      <c r="C323" s="193"/>
      <c r="D323" s="194"/>
      <c r="E323" s="194"/>
      <c r="F323" s="194"/>
      <c r="G323" s="194"/>
    </row>
    <row r="324" spans="3:7" ht="12.75">
      <c r="C324" s="193"/>
      <c r="D324" s="194"/>
      <c r="E324" s="194"/>
      <c r="F324" s="194"/>
      <c r="G324" s="194"/>
    </row>
    <row r="325" spans="3:7" ht="12.75">
      <c r="C325" s="193"/>
      <c r="D325" s="194"/>
      <c r="E325" s="194"/>
      <c r="F325" s="194"/>
      <c r="G325" s="194"/>
    </row>
    <row r="326" spans="3:7" ht="12.75">
      <c r="C326" s="190"/>
      <c r="D326" s="190"/>
      <c r="E326" s="190"/>
      <c r="F326" s="190"/>
      <c r="G326" s="190"/>
    </row>
    <row r="327" spans="3:7" ht="12.75">
      <c r="C327" s="190"/>
      <c r="D327" s="190"/>
      <c r="E327" s="190"/>
      <c r="F327" s="190"/>
      <c r="G327" s="190"/>
    </row>
  </sheetData>
  <mergeCells count="73">
    <mergeCell ref="B294:B307"/>
    <mergeCell ref="C294:D295"/>
    <mergeCell ref="C296:C299"/>
    <mergeCell ref="C300:D300"/>
    <mergeCell ref="C302:D303"/>
    <mergeCell ref="C304:D305"/>
    <mergeCell ref="C306:D307"/>
    <mergeCell ref="C301:D301"/>
    <mergeCell ref="B278:G278"/>
    <mergeCell ref="B279:G279"/>
    <mergeCell ref="B277:G277"/>
    <mergeCell ref="B290:D291"/>
    <mergeCell ref="B239:B252"/>
    <mergeCell ref="C239:D240"/>
    <mergeCell ref="C241:C244"/>
    <mergeCell ref="C245:D245"/>
    <mergeCell ref="C246:D246"/>
    <mergeCell ref="C247:D248"/>
    <mergeCell ref="C249:D250"/>
    <mergeCell ref="C251:D252"/>
    <mergeCell ref="B222:G222"/>
    <mergeCell ref="B223:G223"/>
    <mergeCell ref="B224:G224"/>
    <mergeCell ref="B235:D236"/>
    <mergeCell ref="B180:D181"/>
    <mergeCell ref="B184:B197"/>
    <mergeCell ref="C184:D185"/>
    <mergeCell ref="C186:C189"/>
    <mergeCell ref="C190:D190"/>
    <mergeCell ref="C191:D191"/>
    <mergeCell ref="C192:D193"/>
    <mergeCell ref="C194:D195"/>
    <mergeCell ref="C196:D197"/>
    <mergeCell ref="B145:D146"/>
    <mergeCell ref="B167:G167"/>
    <mergeCell ref="B168:G168"/>
    <mergeCell ref="B169:G169"/>
    <mergeCell ref="B129:B142"/>
    <mergeCell ref="C129:D130"/>
    <mergeCell ref="C131:C134"/>
    <mergeCell ref="C135:D135"/>
    <mergeCell ref="C136:D136"/>
    <mergeCell ref="C137:D138"/>
    <mergeCell ref="C139:D140"/>
    <mergeCell ref="C141:D142"/>
    <mergeCell ref="B112:G112"/>
    <mergeCell ref="B113:G113"/>
    <mergeCell ref="B114:G114"/>
    <mergeCell ref="B125:D126"/>
    <mergeCell ref="B74:B87"/>
    <mergeCell ref="C74:D75"/>
    <mergeCell ref="C76:C79"/>
    <mergeCell ref="C80:D80"/>
    <mergeCell ref="C81:D81"/>
    <mergeCell ref="C82:D83"/>
    <mergeCell ref="C84:D85"/>
    <mergeCell ref="C86:D87"/>
    <mergeCell ref="B57:G57"/>
    <mergeCell ref="B58:G58"/>
    <mergeCell ref="B59:G59"/>
    <mergeCell ref="B70:D71"/>
    <mergeCell ref="B19:B32"/>
    <mergeCell ref="C19:D20"/>
    <mergeCell ref="C21:C24"/>
    <mergeCell ref="C25:D25"/>
    <mergeCell ref="C26:D26"/>
    <mergeCell ref="C27:D28"/>
    <mergeCell ref="C29:D30"/>
    <mergeCell ref="C31:D32"/>
    <mergeCell ref="B2:G2"/>
    <mergeCell ref="B3:G3"/>
    <mergeCell ref="B4:G4"/>
    <mergeCell ref="B15:D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1"/>
  <sheetViews>
    <sheetView workbookViewId="0" topLeftCell="A280">
      <selection activeCell="G287" sqref="G287"/>
    </sheetView>
  </sheetViews>
  <sheetFormatPr defaultColWidth="9.140625" defaultRowHeight="12.75"/>
  <cols>
    <col min="1" max="1" width="1.7109375" style="2" customWidth="1"/>
    <col min="2" max="2" width="7.421875" style="2" customWidth="1"/>
    <col min="3" max="3" width="5.140625" style="2" customWidth="1"/>
    <col min="4" max="4" width="36.28125" style="2" customWidth="1"/>
    <col min="5" max="5" width="4.28125" style="3" customWidth="1"/>
    <col min="6" max="6" width="12.7109375" style="15" customWidth="1"/>
    <col min="7" max="7" width="12.7109375" style="4" customWidth="1"/>
    <col min="8" max="8" width="1.7109375" style="2" customWidth="1"/>
    <col min="9" max="16384" width="9.140625" style="2" customWidth="1"/>
  </cols>
  <sheetData>
    <row r="1" ht="9.75" customHeight="1"/>
    <row r="2" spans="2:7" s="47" customFormat="1" ht="15.75">
      <c r="B2" s="220" t="s">
        <v>109</v>
      </c>
      <c r="C2" s="221"/>
      <c r="D2" s="221"/>
      <c r="E2" s="221"/>
      <c r="F2" s="221"/>
      <c r="G2" s="221"/>
    </row>
    <row r="3" spans="2:7" s="47" customFormat="1" ht="15.75">
      <c r="B3" s="220" t="s">
        <v>110</v>
      </c>
      <c r="C3" s="221"/>
      <c r="D3" s="221"/>
      <c r="E3" s="221"/>
      <c r="F3" s="221"/>
      <c r="G3" s="221"/>
    </row>
    <row r="4" spans="2:7" s="47" customFormat="1" ht="15.75">
      <c r="B4" s="220" t="s">
        <v>107</v>
      </c>
      <c r="C4" s="221"/>
      <c r="D4" s="221"/>
      <c r="E4" s="221"/>
      <c r="F4" s="221"/>
      <c r="G4" s="221"/>
    </row>
    <row r="5" spans="2:7" s="47" customFormat="1" ht="15.75">
      <c r="B5" s="66"/>
      <c r="C5" s="67"/>
      <c r="D5" s="67"/>
      <c r="E5" s="67"/>
      <c r="F5" s="67"/>
      <c r="G5" s="67"/>
    </row>
    <row r="6" spans="2:7" s="47" customFormat="1" ht="15.75">
      <c r="B6" s="66"/>
      <c r="C6" s="67"/>
      <c r="D6" s="67"/>
      <c r="E6" s="67"/>
      <c r="F6" s="67"/>
      <c r="G6" s="67"/>
    </row>
    <row r="7" spans="2:7" s="47" customFormat="1" ht="12.75">
      <c r="B7" s="47" t="s">
        <v>10</v>
      </c>
      <c r="D7" s="5" t="s">
        <v>129</v>
      </c>
      <c r="F7" s="48"/>
      <c r="G7" s="49"/>
    </row>
    <row r="8" spans="6:7" s="47" customFormat="1" ht="12.75">
      <c r="F8" s="48"/>
      <c r="G8" s="49"/>
    </row>
    <row r="9" spans="6:7" s="47" customFormat="1" ht="12.75">
      <c r="F9" s="48"/>
      <c r="G9" s="49"/>
    </row>
    <row r="10" spans="6:7" s="47" customFormat="1" ht="12.75">
      <c r="F10" s="48"/>
      <c r="G10" s="49"/>
    </row>
    <row r="11" spans="4:7" s="47" customFormat="1" ht="12.75">
      <c r="D11" s="46"/>
      <c r="F11" s="48"/>
      <c r="G11" s="50" t="s">
        <v>147</v>
      </c>
    </row>
    <row r="12" ht="12.75" customHeight="1"/>
    <row r="13" spans="2:7" ht="12.75" customHeight="1">
      <c r="B13" s="200" t="s">
        <v>114</v>
      </c>
      <c r="C13" s="201"/>
      <c r="D13" s="202"/>
      <c r="E13" s="239" t="s">
        <v>115</v>
      </c>
      <c r="F13" s="62" t="s">
        <v>111</v>
      </c>
      <c r="G13" s="241" t="s">
        <v>113</v>
      </c>
    </row>
    <row r="14" spans="2:7" ht="12.75" customHeight="1">
      <c r="B14" s="203"/>
      <c r="C14" s="204"/>
      <c r="D14" s="205"/>
      <c r="E14" s="199"/>
      <c r="F14" s="63" t="s">
        <v>112</v>
      </c>
      <c r="G14" s="218"/>
    </row>
    <row r="15" spans="2:11" ht="12.75">
      <c r="B15" s="6" t="s">
        <v>116</v>
      </c>
      <c r="C15" s="7"/>
      <c r="D15" s="8"/>
      <c r="E15" s="239">
        <v>1</v>
      </c>
      <c r="F15" s="207" t="s">
        <v>135</v>
      </c>
      <c r="G15" s="237">
        <f>G19+G21+G22</f>
        <v>957565</v>
      </c>
      <c r="K15" s="4"/>
    </row>
    <row r="16" spans="2:11" ht="12.75">
      <c r="B16" s="9" t="s">
        <v>117</v>
      </c>
      <c r="C16" s="10"/>
      <c r="D16" s="11"/>
      <c r="E16" s="240"/>
      <c r="F16" s="208"/>
      <c r="G16" s="238"/>
      <c r="K16" s="4"/>
    </row>
    <row r="17" spans="2:11" ht="12.75">
      <c r="B17" s="9" t="s">
        <v>121</v>
      </c>
      <c r="C17" s="10"/>
      <c r="D17" s="11"/>
      <c r="E17" s="12">
        <v>2</v>
      </c>
      <c r="F17" s="35" t="s">
        <v>135</v>
      </c>
      <c r="G17" s="34">
        <f>G18+G21</f>
        <v>702738</v>
      </c>
      <c r="K17" s="4"/>
    </row>
    <row r="18" spans="2:11" ht="12.75">
      <c r="B18" s="239" t="s">
        <v>34</v>
      </c>
      <c r="C18" s="7" t="s">
        <v>35</v>
      </c>
      <c r="D18" s="18"/>
      <c r="E18" s="13">
        <v>3</v>
      </c>
      <c r="F18" s="35" t="s">
        <v>135</v>
      </c>
      <c r="G18" s="34">
        <f>G19+G20</f>
        <v>682926</v>
      </c>
      <c r="K18" s="4"/>
    </row>
    <row r="19" spans="2:11" ht="12.75">
      <c r="B19" s="199"/>
      <c r="C19" s="202" t="s">
        <v>34</v>
      </c>
      <c r="D19" s="11" t="s">
        <v>118</v>
      </c>
      <c r="E19" s="13">
        <v>4</v>
      </c>
      <c r="F19" s="35" t="s">
        <v>135</v>
      </c>
      <c r="G19" s="14">
        <v>672457</v>
      </c>
      <c r="K19" s="4"/>
    </row>
    <row r="20" spans="2:11" ht="12.75">
      <c r="B20" s="199"/>
      <c r="C20" s="206"/>
      <c r="D20" s="11" t="s">
        <v>119</v>
      </c>
      <c r="E20" s="13">
        <v>5</v>
      </c>
      <c r="F20" s="35" t="s">
        <v>135</v>
      </c>
      <c r="G20" s="14">
        <v>10469</v>
      </c>
      <c r="K20" s="4"/>
    </row>
    <row r="21" spans="2:11" ht="12.75">
      <c r="B21" s="240"/>
      <c r="C21" s="10" t="s">
        <v>36</v>
      </c>
      <c r="D21" s="11"/>
      <c r="E21" s="13">
        <v>6</v>
      </c>
      <c r="F21" s="35" t="s">
        <v>135</v>
      </c>
      <c r="G21" s="14">
        <v>19812</v>
      </c>
      <c r="K21" s="4"/>
    </row>
    <row r="22" spans="2:11" ht="12.75">
      <c r="B22" s="17" t="s">
        <v>120</v>
      </c>
      <c r="C22" s="10"/>
      <c r="D22" s="18"/>
      <c r="E22" s="13">
        <v>7</v>
      </c>
      <c r="F22" s="34">
        <f>F23+F24</f>
        <v>47087</v>
      </c>
      <c r="G22" s="34">
        <f>G23+G24+G31</f>
        <v>265296</v>
      </c>
      <c r="J22" s="4"/>
      <c r="K22" s="4"/>
    </row>
    <row r="23" spans="2:11" ht="12.75">
      <c r="B23" s="210" t="s">
        <v>34</v>
      </c>
      <c r="C23" s="6" t="s">
        <v>122</v>
      </c>
      <c r="D23" s="8"/>
      <c r="E23" s="16">
        <v>8</v>
      </c>
      <c r="F23" s="14">
        <v>1158</v>
      </c>
      <c r="G23" s="14">
        <v>32421</v>
      </c>
      <c r="J23" s="4"/>
      <c r="K23" s="4"/>
    </row>
    <row r="24" spans="2:11" ht="12.75">
      <c r="B24" s="211"/>
      <c r="C24" s="6" t="s">
        <v>123</v>
      </c>
      <c r="D24" s="8"/>
      <c r="E24" s="239">
        <v>9</v>
      </c>
      <c r="F24" s="219">
        <f>F26+F27+F28+F29+F30</f>
        <v>45929</v>
      </c>
      <c r="G24" s="219">
        <f>G26+G27+G28+G29+G30</f>
        <v>113793</v>
      </c>
      <c r="J24" s="4"/>
      <c r="K24" s="4"/>
    </row>
    <row r="25" spans="2:11" ht="12.75">
      <c r="B25" s="211"/>
      <c r="C25" s="9" t="s">
        <v>124</v>
      </c>
      <c r="D25" s="11"/>
      <c r="E25" s="240"/>
      <c r="F25" s="219"/>
      <c r="G25" s="219"/>
      <c r="J25" s="4"/>
      <c r="K25" s="4"/>
    </row>
    <row r="26" spans="2:11" ht="12.75">
      <c r="B26" s="211"/>
      <c r="C26" s="210" t="s">
        <v>37</v>
      </c>
      <c r="D26" s="19" t="s">
        <v>38</v>
      </c>
      <c r="E26" s="13">
        <v>10</v>
      </c>
      <c r="F26" s="14">
        <v>41838</v>
      </c>
      <c r="G26" s="14">
        <v>91757</v>
      </c>
      <c r="J26" s="4"/>
      <c r="K26" s="4"/>
    </row>
    <row r="27" spans="2:11" ht="12.75">
      <c r="B27" s="211"/>
      <c r="C27" s="211"/>
      <c r="D27" s="19" t="s">
        <v>125</v>
      </c>
      <c r="E27" s="13">
        <v>11</v>
      </c>
      <c r="F27" s="14">
        <v>439</v>
      </c>
      <c r="G27" s="14">
        <v>15309</v>
      </c>
      <c r="J27" s="4"/>
      <c r="K27" s="4"/>
    </row>
    <row r="28" spans="2:11" ht="12.75">
      <c r="B28" s="211"/>
      <c r="C28" s="211"/>
      <c r="D28" s="19" t="s">
        <v>39</v>
      </c>
      <c r="E28" s="13">
        <v>12</v>
      </c>
      <c r="F28" s="14">
        <v>90</v>
      </c>
      <c r="G28" s="14">
        <v>1948</v>
      </c>
      <c r="J28" s="4"/>
      <c r="K28" s="4"/>
    </row>
    <row r="29" spans="2:11" ht="12.75">
      <c r="B29" s="211"/>
      <c r="C29" s="211"/>
      <c r="D29" s="19" t="s">
        <v>40</v>
      </c>
      <c r="E29" s="13">
        <v>13</v>
      </c>
      <c r="F29" s="14">
        <v>267</v>
      </c>
      <c r="G29" s="14">
        <v>3222</v>
      </c>
      <c r="J29" s="4"/>
      <c r="K29" s="4"/>
    </row>
    <row r="30" spans="2:11" ht="12.75">
      <c r="B30" s="211"/>
      <c r="C30" s="212"/>
      <c r="D30" s="19" t="s">
        <v>41</v>
      </c>
      <c r="E30" s="13">
        <v>14</v>
      </c>
      <c r="F30" s="14">
        <v>3295</v>
      </c>
      <c r="G30" s="14">
        <v>1557</v>
      </c>
      <c r="J30" s="4"/>
      <c r="K30" s="4"/>
    </row>
    <row r="31" spans="2:11" ht="12.75">
      <c r="B31" s="211"/>
      <c r="C31" s="6" t="s">
        <v>42</v>
      </c>
      <c r="D31" s="8"/>
      <c r="E31" s="239">
        <v>15</v>
      </c>
      <c r="F31" s="241" t="s">
        <v>135</v>
      </c>
      <c r="G31" s="209">
        <v>119082</v>
      </c>
      <c r="K31" s="4"/>
    </row>
    <row r="32" spans="2:7" ht="12.75">
      <c r="B32" s="212"/>
      <c r="C32" s="9" t="s">
        <v>126</v>
      </c>
      <c r="D32" s="11"/>
      <c r="E32" s="240"/>
      <c r="F32" s="218"/>
      <c r="G32" s="209"/>
    </row>
    <row r="34" spans="6:7" s="47" customFormat="1" ht="12.75">
      <c r="F34" s="48"/>
      <c r="G34" s="49"/>
    </row>
    <row r="35" spans="6:7" s="47" customFormat="1" ht="12.75">
      <c r="F35" s="48"/>
      <c r="G35" s="49"/>
    </row>
    <row r="36" spans="6:7" s="47" customFormat="1" ht="12.75">
      <c r="F36" s="48"/>
      <c r="G36" s="49"/>
    </row>
    <row r="56" ht="9.75" customHeight="1"/>
    <row r="57" spans="2:7" s="47" customFormat="1" ht="15.75">
      <c r="B57" s="220" t="s">
        <v>109</v>
      </c>
      <c r="C57" s="221"/>
      <c r="D57" s="221"/>
      <c r="E57" s="221"/>
      <c r="F57" s="221"/>
      <c r="G57" s="221"/>
    </row>
    <row r="58" spans="2:7" s="47" customFormat="1" ht="15.75">
      <c r="B58" s="220" t="s">
        <v>110</v>
      </c>
      <c r="C58" s="221"/>
      <c r="D58" s="221"/>
      <c r="E58" s="221"/>
      <c r="F58" s="221"/>
      <c r="G58" s="221"/>
    </row>
    <row r="59" spans="2:7" s="47" customFormat="1" ht="15.75">
      <c r="B59" s="220" t="s">
        <v>107</v>
      </c>
      <c r="C59" s="221"/>
      <c r="D59" s="221"/>
      <c r="E59" s="221"/>
      <c r="F59" s="221"/>
      <c r="G59" s="221"/>
    </row>
    <row r="60" spans="2:7" s="47" customFormat="1" ht="15.75">
      <c r="B60" s="66"/>
      <c r="C60" s="67"/>
      <c r="D60" s="67"/>
      <c r="E60" s="67"/>
      <c r="F60" s="67"/>
      <c r="G60" s="67"/>
    </row>
    <row r="61" spans="2:7" s="47" customFormat="1" ht="15.75">
      <c r="B61" s="66"/>
      <c r="C61" s="67"/>
      <c r="D61" s="67"/>
      <c r="E61" s="67"/>
      <c r="F61" s="67"/>
      <c r="G61" s="67"/>
    </row>
    <row r="62" spans="2:7" s="47" customFormat="1" ht="12.75">
      <c r="B62" s="47" t="s">
        <v>10</v>
      </c>
      <c r="D62" s="5" t="s">
        <v>130</v>
      </c>
      <c r="F62" s="48"/>
      <c r="G62" s="49"/>
    </row>
    <row r="63" spans="6:7" s="47" customFormat="1" ht="12.75">
      <c r="F63" s="48"/>
      <c r="G63" s="49"/>
    </row>
    <row r="64" spans="6:7" s="47" customFormat="1" ht="12.75">
      <c r="F64" s="48"/>
      <c r="G64" s="49"/>
    </row>
    <row r="65" spans="6:7" s="47" customFormat="1" ht="12.75">
      <c r="F65" s="48"/>
      <c r="G65" s="49"/>
    </row>
    <row r="66" spans="4:7" s="47" customFormat="1" ht="12.75">
      <c r="D66" s="46"/>
      <c r="F66" s="48"/>
      <c r="G66" s="50" t="s">
        <v>148</v>
      </c>
    </row>
    <row r="67" ht="12.75" customHeight="1"/>
    <row r="68" spans="2:7" ht="12.75" customHeight="1">
      <c r="B68" s="200" t="s">
        <v>114</v>
      </c>
      <c r="C68" s="201"/>
      <c r="D68" s="202"/>
      <c r="E68" s="239" t="s">
        <v>115</v>
      </c>
      <c r="F68" s="62" t="s">
        <v>111</v>
      </c>
      <c r="G68" s="241" t="s">
        <v>113</v>
      </c>
    </row>
    <row r="69" spans="2:7" ht="12.75" customHeight="1">
      <c r="B69" s="203"/>
      <c r="C69" s="204"/>
      <c r="D69" s="205"/>
      <c r="E69" s="199"/>
      <c r="F69" s="63" t="s">
        <v>112</v>
      </c>
      <c r="G69" s="218"/>
    </row>
    <row r="70" spans="2:11" ht="12.75">
      <c r="B70" s="6" t="s">
        <v>116</v>
      </c>
      <c r="C70" s="7"/>
      <c r="D70" s="8"/>
      <c r="E70" s="239">
        <v>1</v>
      </c>
      <c r="F70" s="207" t="s">
        <v>135</v>
      </c>
      <c r="G70" s="237">
        <f>G74+G76+G77</f>
        <v>24759</v>
      </c>
      <c r="K70" s="4"/>
    </row>
    <row r="71" spans="2:11" ht="12.75">
      <c r="B71" s="9" t="s">
        <v>117</v>
      </c>
      <c r="C71" s="10"/>
      <c r="D71" s="11"/>
      <c r="E71" s="240"/>
      <c r="F71" s="208"/>
      <c r="G71" s="238"/>
      <c r="K71" s="4"/>
    </row>
    <row r="72" spans="2:11" ht="12.75">
      <c r="B72" s="9" t="s">
        <v>121</v>
      </c>
      <c r="C72" s="10"/>
      <c r="D72" s="11"/>
      <c r="E72" s="12">
        <v>2</v>
      </c>
      <c r="F72" s="35" t="s">
        <v>135</v>
      </c>
      <c r="G72" s="34">
        <f>G73+G76</f>
        <v>18457</v>
      </c>
      <c r="K72" s="4"/>
    </row>
    <row r="73" spans="2:11" ht="12.75">
      <c r="B73" s="239" t="s">
        <v>34</v>
      </c>
      <c r="C73" s="7" t="s">
        <v>35</v>
      </c>
      <c r="D73" s="18"/>
      <c r="E73" s="13">
        <v>3</v>
      </c>
      <c r="F73" s="35" t="s">
        <v>135</v>
      </c>
      <c r="G73" s="34">
        <f>G74+G75</f>
        <v>18457</v>
      </c>
      <c r="K73" s="4"/>
    </row>
    <row r="74" spans="2:11" ht="12.75">
      <c r="B74" s="199"/>
      <c r="C74" s="202" t="s">
        <v>34</v>
      </c>
      <c r="D74" s="11" t="s">
        <v>118</v>
      </c>
      <c r="E74" s="13">
        <v>4</v>
      </c>
      <c r="F74" s="35" t="s">
        <v>135</v>
      </c>
      <c r="G74" s="14">
        <v>18457</v>
      </c>
      <c r="K74" s="4"/>
    </row>
    <row r="75" spans="2:11" ht="12.75">
      <c r="B75" s="199"/>
      <c r="C75" s="206"/>
      <c r="D75" s="11" t="s">
        <v>119</v>
      </c>
      <c r="E75" s="13">
        <v>5</v>
      </c>
      <c r="F75" s="35" t="s">
        <v>135</v>
      </c>
      <c r="G75" s="14">
        <v>0</v>
      </c>
      <c r="K75" s="4"/>
    </row>
    <row r="76" spans="2:11" ht="12.75">
      <c r="B76" s="240"/>
      <c r="C76" s="10" t="s">
        <v>36</v>
      </c>
      <c r="D76" s="11"/>
      <c r="E76" s="13">
        <v>6</v>
      </c>
      <c r="F76" s="35" t="s">
        <v>135</v>
      </c>
      <c r="G76" s="14">
        <v>0</v>
      </c>
      <c r="K76" s="4"/>
    </row>
    <row r="77" spans="2:11" ht="12.75">
      <c r="B77" s="17" t="s">
        <v>120</v>
      </c>
      <c r="C77" s="10"/>
      <c r="D77" s="18"/>
      <c r="E77" s="13">
        <v>7</v>
      </c>
      <c r="F77" s="34">
        <f>F78+F79</f>
        <v>115</v>
      </c>
      <c r="G77" s="34">
        <f>G78+G79+G86</f>
        <v>6302</v>
      </c>
      <c r="J77" s="4"/>
      <c r="K77" s="4"/>
    </row>
    <row r="78" spans="2:11" ht="12.75">
      <c r="B78" s="210" t="s">
        <v>34</v>
      </c>
      <c r="C78" s="6" t="s">
        <v>122</v>
      </c>
      <c r="D78" s="8"/>
      <c r="E78" s="16">
        <v>8</v>
      </c>
      <c r="F78" s="14">
        <v>0</v>
      </c>
      <c r="G78" s="14">
        <v>0</v>
      </c>
      <c r="J78" s="4"/>
      <c r="K78" s="4"/>
    </row>
    <row r="79" spans="2:11" ht="12.75">
      <c r="B79" s="211"/>
      <c r="C79" s="6" t="s">
        <v>123</v>
      </c>
      <c r="D79" s="8"/>
      <c r="E79" s="239">
        <v>9</v>
      </c>
      <c r="F79" s="219">
        <f>F81+F82+F83+F84+F85</f>
        <v>115</v>
      </c>
      <c r="G79" s="219">
        <f>G81+G82+G83+G84+G85</f>
        <v>498</v>
      </c>
      <c r="J79" s="4"/>
      <c r="K79" s="4"/>
    </row>
    <row r="80" spans="2:11" ht="12.75">
      <c r="B80" s="211"/>
      <c r="C80" s="9" t="s">
        <v>124</v>
      </c>
      <c r="D80" s="11"/>
      <c r="E80" s="240"/>
      <c r="F80" s="219"/>
      <c r="G80" s="219"/>
      <c r="J80" s="4"/>
      <c r="K80" s="4"/>
    </row>
    <row r="81" spans="2:11" ht="12.75">
      <c r="B81" s="211"/>
      <c r="C81" s="210" t="s">
        <v>37</v>
      </c>
      <c r="D81" s="19" t="s">
        <v>38</v>
      </c>
      <c r="E81" s="13">
        <v>10</v>
      </c>
      <c r="F81" s="14">
        <v>115</v>
      </c>
      <c r="G81" s="14">
        <v>498</v>
      </c>
      <c r="J81" s="4"/>
      <c r="K81" s="4"/>
    </row>
    <row r="82" spans="2:11" ht="12.75">
      <c r="B82" s="211"/>
      <c r="C82" s="211"/>
      <c r="D82" s="19" t="s">
        <v>125</v>
      </c>
      <c r="E82" s="13">
        <v>11</v>
      </c>
      <c r="F82" s="14">
        <v>0</v>
      </c>
      <c r="G82" s="14">
        <v>0</v>
      </c>
      <c r="J82" s="4"/>
      <c r="K82" s="4"/>
    </row>
    <row r="83" spans="2:11" ht="12.75">
      <c r="B83" s="211"/>
      <c r="C83" s="211"/>
      <c r="D83" s="19" t="s">
        <v>39</v>
      </c>
      <c r="E83" s="13">
        <v>12</v>
      </c>
      <c r="F83" s="14">
        <v>0</v>
      </c>
      <c r="G83" s="14">
        <v>0</v>
      </c>
      <c r="J83" s="4"/>
      <c r="K83" s="4"/>
    </row>
    <row r="84" spans="2:11" ht="12.75">
      <c r="B84" s="211"/>
      <c r="C84" s="211"/>
      <c r="D84" s="19" t="s">
        <v>40</v>
      </c>
      <c r="E84" s="13">
        <v>13</v>
      </c>
      <c r="F84" s="14">
        <v>0</v>
      </c>
      <c r="G84" s="14">
        <v>0</v>
      </c>
      <c r="J84" s="4"/>
      <c r="K84" s="4"/>
    </row>
    <row r="85" spans="2:11" ht="12.75">
      <c r="B85" s="211"/>
      <c r="C85" s="212"/>
      <c r="D85" s="19" t="s">
        <v>41</v>
      </c>
      <c r="E85" s="13">
        <v>14</v>
      </c>
      <c r="F85" s="14">
        <v>0</v>
      </c>
      <c r="G85" s="14">
        <v>0</v>
      </c>
      <c r="J85" s="4"/>
      <c r="K85" s="4"/>
    </row>
    <row r="86" spans="2:11" ht="12.75">
      <c r="B86" s="211"/>
      <c r="C86" s="6" t="s">
        <v>42</v>
      </c>
      <c r="D86" s="8"/>
      <c r="E86" s="239">
        <v>15</v>
      </c>
      <c r="F86" s="241" t="s">
        <v>135</v>
      </c>
      <c r="G86" s="209">
        <v>5804</v>
      </c>
      <c r="K86" s="4"/>
    </row>
    <row r="87" spans="2:7" ht="12.75">
      <c r="B87" s="212"/>
      <c r="C87" s="9" t="s">
        <v>126</v>
      </c>
      <c r="D87" s="11"/>
      <c r="E87" s="240"/>
      <c r="F87" s="218"/>
      <c r="G87" s="209"/>
    </row>
    <row r="89" spans="6:7" s="47" customFormat="1" ht="12.75">
      <c r="F89" s="48"/>
      <c r="G89" s="49"/>
    </row>
    <row r="90" spans="6:7" s="47" customFormat="1" ht="12.75">
      <c r="F90" s="48"/>
      <c r="G90" s="49"/>
    </row>
    <row r="91" spans="6:7" s="47" customFormat="1" ht="12.75">
      <c r="F91" s="48"/>
      <c r="G91" s="49"/>
    </row>
    <row r="111" ht="9.75" customHeight="1"/>
    <row r="112" spans="2:7" s="47" customFormat="1" ht="15.75">
      <c r="B112" s="220" t="s">
        <v>109</v>
      </c>
      <c r="C112" s="221"/>
      <c r="D112" s="221"/>
      <c r="E112" s="221"/>
      <c r="F112" s="221"/>
      <c r="G112" s="221"/>
    </row>
    <row r="113" spans="2:7" s="47" customFormat="1" ht="15.75">
      <c r="B113" s="220" t="s">
        <v>110</v>
      </c>
      <c r="C113" s="221"/>
      <c r="D113" s="221"/>
      <c r="E113" s="221"/>
      <c r="F113" s="221"/>
      <c r="G113" s="221"/>
    </row>
    <row r="114" spans="2:7" s="47" customFormat="1" ht="15.75">
      <c r="B114" s="220" t="s">
        <v>107</v>
      </c>
      <c r="C114" s="221"/>
      <c r="D114" s="221"/>
      <c r="E114" s="221"/>
      <c r="F114" s="221"/>
      <c r="G114" s="221"/>
    </row>
    <row r="115" spans="2:7" s="47" customFormat="1" ht="15.75">
      <c r="B115" s="66"/>
      <c r="C115" s="67"/>
      <c r="D115" s="67"/>
      <c r="E115" s="67"/>
      <c r="F115" s="67"/>
      <c r="G115" s="67"/>
    </row>
    <row r="116" spans="2:7" s="47" customFormat="1" ht="15.75">
      <c r="B116" s="66"/>
      <c r="C116" s="67"/>
      <c r="D116" s="67"/>
      <c r="E116" s="67"/>
      <c r="F116" s="67"/>
      <c r="G116" s="67"/>
    </row>
    <row r="117" spans="2:7" s="47" customFormat="1" ht="12.75">
      <c r="B117" s="47" t="s">
        <v>10</v>
      </c>
      <c r="D117" s="5" t="s">
        <v>131</v>
      </c>
      <c r="F117" s="48"/>
      <c r="G117" s="49"/>
    </row>
    <row r="118" spans="6:7" s="47" customFormat="1" ht="12.75">
      <c r="F118" s="48"/>
      <c r="G118" s="49"/>
    </row>
    <row r="119" spans="6:7" s="47" customFormat="1" ht="12.75">
      <c r="F119" s="48"/>
      <c r="G119" s="49"/>
    </row>
    <row r="120" spans="6:7" s="47" customFormat="1" ht="12.75">
      <c r="F120" s="48"/>
      <c r="G120" s="49"/>
    </row>
    <row r="121" spans="4:7" s="47" customFormat="1" ht="12.75">
      <c r="D121" s="46"/>
      <c r="F121" s="48"/>
      <c r="G121" s="50" t="s">
        <v>149</v>
      </c>
    </row>
    <row r="122" ht="12.75" customHeight="1"/>
    <row r="123" spans="2:7" ht="12.75" customHeight="1">
      <c r="B123" s="200" t="s">
        <v>114</v>
      </c>
      <c r="C123" s="201"/>
      <c r="D123" s="202"/>
      <c r="E123" s="239" t="s">
        <v>115</v>
      </c>
      <c r="F123" s="62" t="s">
        <v>111</v>
      </c>
      <c r="G123" s="241" t="s">
        <v>113</v>
      </c>
    </row>
    <row r="124" spans="2:7" ht="12.75" customHeight="1">
      <c r="B124" s="203"/>
      <c r="C124" s="204"/>
      <c r="D124" s="205"/>
      <c r="E124" s="199"/>
      <c r="F124" s="63" t="s">
        <v>112</v>
      </c>
      <c r="G124" s="218"/>
    </row>
    <row r="125" spans="2:11" ht="12.75">
      <c r="B125" s="6" t="s">
        <v>116</v>
      </c>
      <c r="C125" s="7"/>
      <c r="D125" s="8"/>
      <c r="E125" s="239">
        <v>1</v>
      </c>
      <c r="F125" s="207" t="s">
        <v>135</v>
      </c>
      <c r="G125" s="237">
        <f>G129+G131+G132</f>
        <v>47917</v>
      </c>
      <c r="K125" s="4"/>
    </row>
    <row r="126" spans="2:11" ht="12.75">
      <c r="B126" s="9" t="s">
        <v>117</v>
      </c>
      <c r="C126" s="10"/>
      <c r="D126" s="11"/>
      <c r="E126" s="240"/>
      <c r="F126" s="208"/>
      <c r="G126" s="238"/>
      <c r="K126" s="4"/>
    </row>
    <row r="127" spans="2:11" ht="12.75">
      <c r="B127" s="9" t="s">
        <v>121</v>
      </c>
      <c r="C127" s="10"/>
      <c r="D127" s="11"/>
      <c r="E127" s="12">
        <v>2</v>
      </c>
      <c r="F127" s="35" t="s">
        <v>135</v>
      </c>
      <c r="G127" s="34">
        <f>G128+G131</f>
        <v>40096</v>
      </c>
      <c r="K127" s="4"/>
    </row>
    <row r="128" spans="2:11" ht="12.75">
      <c r="B128" s="239" t="s">
        <v>34</v>
      </c>
      <c r="C128" s="7" t="s">
        <v>35</v>
      </c>
      <c r="D128" s="18"/>
      <c r="E128" s="13">
        <v>3</v>
      </c>
      <c r="F128" s="35" t="s">
        <v>135</v>
      </c>
      <c r="G128" s="34">
        <f>G129+G130</f>
        <v>40096</v>
      </c>
      <c r="K128" s="4"/>
    </row>
    <row r="129" spans="2:11" ht="12.75">
      <c r="B129" s="199"/>
      <c r="C129" s="202" t="s">
        <v>34</v>
      </c>
      <c r="D129" s="11" t="s">
        <v>118</v>
      </c>
      <c r="E129" s="13">
        <v>4</v>
      </c>
      <c r="F129" s="35" t="s">
        <v>135</v>
      </c>
      <c r="G129" s="14">
        <v>40084</v>
      </c>
      <c r="K129" s="4"/>
    </row>
    <row r="130" spans="2:11" ht="12.75">
      <c r="B130" s="199"/>
      <c r="C130" s="206"/>
      <c r="D130" s="11" t="s">
        <v>119</v>
      </c>
      <c r="E130" s="13">
        <v>5</v>
      </c>
      <c r="F130" s="35" t="s">
        <v>135</v>
      </c>
      <c r="G130" s="14">
        <v>12</v>
      </c>
      <c r="K130" s="4"/>
    </row>
    <row r="131" spans="2:11" ht="12.75">
      <c r="B131" s="240"/>
      <c r="C131" s="10" t="s">
        <v>36</v>
      </c>
      <c r="D131" s="11"/>
      <c r="E131" s="13">
        <v>6</v>
      </c>
      <c r="F131" s="35" t="s">
        <v>135</v>
      </c>
      <c r="G131" s="14">
        <v>0</v>
      </c>
      <c r="K131" s="4"/>
    </row>
    <row r="132" spans="2:11" ht="12.75">
      <c r="B132" s="17" t="s">
        <v>120</v>
      </c>
      <c r="C132" s="10"/>
      <c r="D132" s="18"/>
      <c r="E132" s="13">
        <v>7</v>
      </c>
      <c r="F132" s="34">
        <f>F133+F134</f>
        <v>719</v>
      </c>
      <c r="G132" s="34">
        <f>G133+G134+G141</f>
        <v>7833</v>
      </c>
      <c r="J132" s="4"/>
      <c r="K132" s="4"/>
    </row>
    <row r="133" spans="2:11" ht="12.75">
      <c r="B133" s="210" t="s">
        <v>34</v>
      </c>
      <c r="C133" s="6" t="s">
        <v>122</v>
      </c>
      <c r="D133" s="8"/>
      <c r="E133" s="16">
        <v>8</v>
      </c>
      <c r="F133" s="14">
        <v>94</v>
      </c>
      <c r="G133" s="14">
        <v>3502</v>
      </c>
      <c r="J133" s="4"/>
      <c r="K133" s="4"/>
    </row>
    <row r="134" spans="2:11" ht="12.75">
      <c r="B134" s="211"/>
      <c r="C134" s="6" t="s">
        <v>123</v>
      </c>
      <c r="D134" s="8"/>
      <c r="E134" s="239">
        <v>9</v>
      </c>
      <c r="F134" s="219">
        <f>F136+F137+F138+F139+F140</f>
        <v>625</v>
      </c>
      <c r="G134" s="219">
        <f>G136+G137+G138+G139+G140</f>
        <v>1954</v>
      </c>
      <c r="J134" s="4"/>
      <c r="K134" s="4"/>
    </row>
    <row r="135" spans="2:11" ht="12.75">
      <c r="B135" s="211"/>
      <c r="C135" s="9" t="s">
        <v>124</v>
      </c>
      <c r="D135" s="11"/>
      <c r="E135" s="240"/>
      <c r="F135" s="219"/>
      <c r="G135" s="219"/>
      <c r="J135" s="4"/>
      <c r="K135" s="4"/>
    </row>
    <row r="136" spans="2:11" ht="12.75">
      <c r="B136" s="211"/>
      <c r="C136" s="210" t="s">
        <v>37</v>
      </c>
      <c r="D136" s="19" t="s">
        <v>38</v>
      </c>
      <c r="E136" s="13">
        <v>10</v>
      </c>
      <c r="F136" s="14">
        <v>618</v>
      </c>
      <c r="G136" s="14">
        <v>1725</v>
      </c>
      <c r="J136" s="4"/>
      <c r="K136" s="4"/>
    </row>
    <row r="137" spans="2:11" ht="12.75">
      <c r="B137" s="211"/>
      <c r="C137" s="211"/>
      <c r="D137" s="19" t="s">
        <v>125</v>
      </c>
      <c r="E137" s="13">
        <v>11</v>
      </c>
      <c r="F137" s="14">
        <v>4</v>
      </c>
      <c r="G137" s="14">
        <v>201</v>
      </c>
      <c r="J137" s="4"/>
      <c r="K137" s="4"/>
    </row>
    <row r="138" spans="2:11" ht="12.75">
      <c r="B138" s="211"/>
      <c r="C138" s="211"/>
      <c r="D138" s="19" t="s">
        <v>39</v>
      </c>
      <c r="E138" s="13">
        <v>12</v>
      </c>
      <c r="F138" s="14">
        <v>0</v>
      </c>
      <c r="G138" s="14">
        <v>0</v>
      </c>
      <c r="J138" s="4"/>
      <c r="K138" s="4"/>
    </row>
    <row r="139" spans="2:11" ht="12.75">
      <c r="B139" s="211"/>
      <c r="C139" s="211"/>
      <c r="D139" s="19" t="s">
        <v>40</v>
      </c>
      <c r="E139" s="13">
        <v>13</v>
      </c>
      <c r="F139" s="14">
        <v>3</v>
      </c>
      <c r="G139" s="14">
        <v>28</v>
      </c>
      <c r="J139" s="4"/>
      <c r="K139" s="4"/>
    </row>
    <row r="140" spans="2:11" ht="12.75">
      <c r="B140" s="211"/>
      <c r="C140" s="212"/>
      <c r="D140" s="19" t="s">
        <v>41</v>
      </c>
      <c r="E140" s="13">
        <v>14</v>
      </c>
      <c r="F140" s="14">
        <v>0</v>
      </c>
      <c r="G140" s="14">
        <v>0</v>
      </c>
      <c r="J140" s="4"/>
      <c r="K140" s="4"/>
    </row>
    <row r="141" spans="2:11" ht="12.75">
      <c r="B141" s="211"/>
      <c r="C141" s="6" t="s">
        <v>42</v>
      </c>
      <c r="D141" s="8"/>
      <c r="E141" s="239">
        <v>15</v>
      </c>
      <c r="F141" s="241" t="s">
        <v>135</v>
      </c>
      <c r="G141" s="209">
        <v>2377</v>
      </c>
      <c r="K141" s="4"/>
    </row>
    <row r="142" spans="2:7" ht="12.75">
      <c r="B142" s="212"/>
      <c r="C142" s="9" t="s">
        <v>126</v>
      </c>
      <c r="D142" s="11"/>
      <c r="E142" s="240"/>
      <c r="F142" s="218"/>
      <c r="G142" s="209"/>
    </row>
    <row r="144" spans="6:7" s="47" customFormat="1" ht="12.75">
      <c r="F144" s="48"/>
      <c r="G144" s="49"/>
    </row>
    <row r="145" spans="6:7" s="47" customFormat="1" ht="12.75">
      <c r="F145" s="48"/>
      <c r="G145" s="49"/>
    </row>
    <row r="146" spans="6:7" s="47" customFormat="1" ht="12.75">
      <c r="F146" s="48"/>
      <c r="G146" s="49"/>
    </row>
    <row r="166" ht="9.75" customHeight="1"/>
    <row r="167" spans="2:7" s="47" customFormat="1" ht="15.75">
      <c r="B167" s="220" t="s">
        <v>109</v>
      </c>
      <c r="C167" s="221"/>
      <c r="D167" s="221"/>
      <c r="E167" s="221"/>
      <c r="F167" s="221"/>
      <c r="G167" s="221"/>
    </row>
    <row r="168" spans="2:7" s="47" customFormat="1" ht="15.75">
      <c r="B168" s="220" t="s">
        <v>110</v>
      </c>
      <c r="C168" s="221"/>
      <c r="D168" s="221"/>
      <c r="E168" s="221"/>
      <c r="F168" s="221"/>
      <c r="G168" s="221"/>
    </row>
    <row r="169" spans="2:7" s="47" customFormat="1" ht="15.75">
      <c r="B169" s="220" t="s">
        <v>107</v>
      </c>
      <c r="C169" s="221"/>
      <c r="D169" s="221"/>
      <c r="E169" s="221"/>
      <c r="F169" s="221"/>
      <c r="G169" s="221"/>
    </row>
    <row r="170" spans="2:7" s="47" customFormat="1" ht="15.75">
      <c r="B170" s="66"/>
      <c r="C170" s="67"/>
      <c r="D170" s="67"/>
      <c r="E170" s="67"/>
      <c r="F170" s="67"/>
      <c r="G170" s="67"/>
    </row>
    <row r="171" spans="2:7" s="47" customFormat="1" ht="15.75">
      <c r="B171" s="66"/>
      <c r="C171" s="67"/>
      <c r="D171" s="67"/>
      <c r="E171" s="67"/>
      <c r="F171" s="67"/>
      <c r="G171" s="67"/>
    </row>
    <row r="172" spans="2:7" s="47" customFormat="1" ht="12.75">
      <c r="B172" s="47" t="s">
        <v>10</v>
      </c>
      <c r="D172" s="5" t="s">
        <v>132</v>
      </c>
      <c r="F172" s="48"/>
      <c r="G172" s="49"/>
    </row>
    <row r="173" spans="6:7" s="47" customFormat="1" ht="12.75">
      <c r="F173" s="48"/>
      <c r="G173" s="49"/>
    </row>
    <row r="174" spans="6:7" s="47" customFormat="1" ht="12.75">
      <c r="F174" s="48"/>
      <c r="G174" s="49"/>
    </row>
    <row r="175" spans="6:7" s="47" customFormat="1" ht="12.75">
      <c r="F175" s="48"/>
      <c r="G175" s="49"/>
    </row>
    <row r="176" spans="4:7" s="47" customFormat="1" ht="12.75">
      <c r="D176" s="46"/>
      <c r="F176" s="48"/>
      <c r="G176" s="50" t="s">
        <v>150</v>
      </c>
    </row>
    <row r="177" ht="12.75" customHeight="1"/>
    <row r="178" spans="2:7" ht="12.75" customHeight="1">
      <c r="B178" s="200" t="s">
        <v>114</v>
      </c>
      <c r="C178" s="201"/>
      <c r="D178" s="202"/>
      <c r="E178" s="239" t="s">
        <v>115</v>
      </c>
      <c r="F178" s="62" t="s">
        <v>111</v>
      </c>
      <c r="G178" s="241" t="s">
        <v>113</v>
      </c>
    </row>
    <row r="179" spans="2:7" ht="12.75" customHeight="1">
      <c r="B179" s="203"/>
      <c r="C179" s="204"/>
      <c r="D179" s="205"/>
      <c r="E179" s="199"/>
      <c r="F179" s="63" t="s">
        <v>112</v>
      </c>
      <c r="G179" s="218"/>
    </row>
    <row r="180" spans="2:11" ht="12.75">
      <c r="B180" s="6" t="s">
        <v>116</v>
      </c>
      <c r="C180" s="7"/>
      <c r="D180" s="8"/>
      <c r="E180" s="239">
        <v>1</v>
      </c>
      <c r="F180" s="207" t="s">
        <v>135</v>
      </c>
      <c r="G180" s="237">
        <f>G184+G186+G187</f>
        <v>1030241</v>
      </c>
      <c r="K180" s="4"/>
    </row>
    <row r="181" spans="2:11" ht="12.75">
      <c r="B181" s="9" t="s">
        <v>117</v>
      </c>
      <c r="C181" s="10"/>
      <c r="D181" s="11"/>
      <c r="E181" s="240"/>
      <c r="F181" s="208"/>
      <c r="G181" s="238"/>
      <c r="K181" s="4"/>
    </row>
    <row r="182" spans="2:11" ht="12.75">
      <c r="B182" s="9" t="s">
        <v>121</v>
      </c>
      <c r="C182" s="10"/>
      <c r="D182" s="11"/>
      <c r="E182" s="12">
        <v>2</v>
      </c>
      <c r="F182" s="35" t="s">
        <v>135</v>
      </c>
      <c r="G182" s="34">
        <f>G183+G186</f>
        <v>761291</v>
      </c>
      <c r="K182" s="4"/>
    </row>
    <row r="183" spans="2:11" ht="12.75">
      <c r="B183" s="239" t="s">
        <v>34</v>
      </c>
      <c r="C183" s="7" t="s">
        <v>35</v>
      </c>
      <c r="D183" s="18"/>
      <c r="E183" s="13">
        <v>3</v>
      </c>
      <c r="F183" s="35" t="s">
        <v>135</v>
      </c>
      <c r="G183" s="34">
        <f>G184+G185</f>
        <v>741479</v>
      </c>
      <c r="K183" s="4"/>
    </row>
    <row r="184" spans="2:11" ht="12.75">
      <c r="B184" s="199"/>
      <c r="C184" s="202" t="s">
        <v>34</v>
      </c>
      <c r="D184" s="11" t="s">
        <v>118</v>
      </c>
      <c r="E184" s="13">
        <v>4</v>
      </c>
      <c r="F184" s="35" t="s">
        <v>135</v>
      </c>
      <c r="G184" s="72">
        <f>G19+G74+G129</f>
        <v>730998</v>
      </c>
      <c r="K184" s="4"/>
    </row>
    <row r="185" spans="2:11" ht="12.75">
      <c r="B185" s="199"/>
      <c r="C185" s="206"/>
      <c r="D185" s="11" t="s">
        <v>119</v>
      </c>
      <c r="E185" s="13">
        <v>5</v>
      </c>
      <c r="F185" s="35" t="s">
        <v>135</v>
      </c>
      <c r="G185" s="72">
        <f>G20+G75+G130</f>
        <v>10481</v>
      </c>
      <c r="K185" s="4"/>
    </row>
    <row r="186" spans="2:11" ht="12.75">
      <c r="B186" s="240"/>
      <c r="C186" s="10" t="s">
        <v>36</v>
      </c>
      <c r="D186" s="11"/>
      <c r="E186" s="13">
        <v>6</v>
      </c>
      <c r="F186" s="35" t="s">
        <v>135</v>
      </c>
      <c r="G186" s="72">
        <f>G21+G76+G131</f>
        <v>19812</v>
      </c>
      <c r="K186" s="4"/>
    </row>
    <row r="187" spans="2:11" ht="12.75">
      <c r="B187" s="17" t="s">
        <v>120</v>
      </c>
      <c r="C187" s="10"/>
      <c r="D187" s="18"/>
      <c r="E187" s="13">
        <v>7</v>
      </c>
      <c r="F187" s="34">
        <f>F188+F189</f>
        <v>47921</v>
      </c>
      <c r="G187" s="34">
        <f>G188+G189+G196</f>
        <v>279431</v>
      </c>
      <c r="J187" s="4"/>
      <c r="K187" s="4"/>
    </row>
    <row r="188" spans="2:11" ht="12.75">
      <c r="B188" s="210" t="s">
        <v>34</v>
      </c>
      <c r="C188" s="6" t="s">
        <v>122</v>
      </c>
      <c r="D188" s="8"/>
      <c r="E188" s="16">
        <v>8</v>
      </c>
      <c r="F188" s="72">
        <f>F23+F78+F133</f>
        <v>1252</v>
      </c>
      <c r="G188" s="72">
        <f>G23+G78+G133</f>
        <v>35923</v>
      </c>
      <c r="J188" s="4"/>
      <c r="K188" s="4"/>
    </row>
    <row r="189" spans="2:11" ht="12.75">
      <c r="B189" s="211"/>
      <c r="C189" s="6" t="s">
        <v>123</v>
      </c>
      <c r="D189" s="8"/>
      <c r="E189" s="239">
        <v>9</v>
      </c>
      <c r="F189" s="219">
        <f>F191+F192+F193+F194+F195</f>
        <v>46669</v>
      </c>
      <c r="G189" s="219">
        <f>G191+G192+G193+G194+G195</f>
        <v>116245</v>
      </c>
      <c r="J189" s="4"/>
      <c r="K189" s="4"/>
    </row>
    <row r="190" spans="2:11" ht="12.75">
      <c r="B190" s="211"/>
      <c r="C190" s="9" t="s">
        <v>124</v>
      </c>
      <c r="D190" s="11"/>
      <c r="E190" s="240"/>
      <c r="F190" s="219"/>
      <c r="G190" s="219"/>
      <c r="J190" s="4"/>
      <c r="K190" s="4"/>
    </row>
    <row r="191" spans="2:11" ht="12.75">
      <c r="B191" s="211"/>
      <c r="C191" s="210" t="s">
        <v>37</v>
      </c>
      <c r="D191" s="19" t="s">
        <v>38</v>
      </c>
      <c r="E191" s="13">
        <v>10</v>
      </c>
      <c r="F191" s="72">
        <f aca="true" t="shared" si="0" ref="F191:G195">F26+F81+F136</f>
        <v>42571</v>
      </c>
      <c r="G191" s="72">
        <f t="shared" si="0"/>
        <v>93980</v>
      </c>
      <c r="J191" s="4"/>
      <c r="K191" s="4"/>
    </row>
    <row r="192" spans="2:11" ht="12.75">
      <c r="B192" s="211"/>
      <c r="C192" s="211"/>
      <c r="D192" s="19" t="s">
        <v>125</v>
      </c>
      <c r="E192" s="13">
        <v>11</v>
      </c>
      <c r="F192" s="72">
        <f t="shared" si="0"/>
        <v>443</v>
      </c>
      <c r="G192" s="72">
        <f t="shared" si="0"/>
        <v>15510</v>
      </c>
      <c r="J192" s="4"/>
      <c r="K192" s="4"/>
    </row>
    <row r="193" spans="2:11" ht="12.75">
      <c r="B193" s="211"/>
      <c r="C193" s="211"/>
      <c r="D193" s="19" t="s">
        <v>39</v>
      </c>
      <c r="E193" s="13">
        <v>12</v>
      </c>
      <c r="F193" s="72">
        <f t="shared" si="0"/>
        <v>90</v>
      </c>
      <c r="G193" s="72">
        <f t="shared" si="0"/>
        <v>1948</v>
      </c>
      <c r="J193" s="4"/>
      <c r="K193" s="4"/>
    </row>
    <row r="194" spans="2:11" ht="12.75">
      <c r="B194" s="211"/>
      <c r="C194" s="211"/>
      <c r="D194" s="19" t="s">
        <v>40</v>
      </c>
      <c r="E194" s="13">
        <v>13</v>
      </c>
      <c r="F194" s="72">
        <f t="shared" si="0"/>
        <v>270</v>
      </c>
      <c r="G194" s="72">
        <f t="shared" si="0"/>
        <v>3250</v>
      </c>
      <c r="J194" s="4"/>
      <c r="K194" s="4"/>
    </row>
    <row r="195" spans="2:11" ht="12.75">
      <c r="B195" s="211"/>
      <c r="C195" s="212"/>
      <c r="D195" s="19" t="s">
        <v>41</v>
      </c>
      <c r="E195" s="13">
        <v>14</v>
      </c>
      <c r="F195" s="72">
        <f t="shared" si="0"/>
        <v>3295</v>
      </c>
      <c r="G195" s="72">
        <f t="shared" si="0"/>
        <v>1557</v>
      </c>
      <c r="J195" s="4"/>
      <c r="K195" s="4"/>
    </row>
    <row r="196" spans="2:11" ht="12.75">
      <c r="B196" s="211"/>
      <c r="C196" s="6" t="s">
        <v>42</v>
      </c>
      <c r="D196" s="8"/>
      <c r="E196" s="239">
        <v>15</v>
      </c>
      <c r="F196" s="241" t="s">
        <v>135</v>
      </c>
      <c r="G196" s="213">
        <f>G31+G86+G141</f>
        <v>127263</v>
      </c>
      <c r="K196" s="4"/>
    </row>
    <row r="197" spans="2:7" ht="12.75">
      <c r="B197" s="212"/>
      <c r="C197" s="9" t="s">
        <v>126</v>
      </c>
      <c r="D197" s="11"/>
      <c r="E197" s="240"/>
      <c r="F197" s="218"/>
      <c r="G197" s="213"/>
    </row>
    <row r="199" spans="6:7" s="47" customFormat="1" ht="12.75">
      <c r="F199" s="48"/>
      <c r="G199" s="49"/>
    </row>
    <row r="200" spans="6:7" s="47" customFormat="1" ht="12.75">
      <c r="F200" s="48"/>
      <c r="G200" s="49"/>
    </row>
    <row r="201" spans="6:7" s="47" customFormat="1" ht="12.75">
      <c r="F201" s="48"/>
      <c r="G201" s="49"/>
    </row>
    <row r="221" ht="9.75" customHeight="1"/>
    <row r="222" spans="2:7" s="47" customFormat="1" ht="15.75">
      <c r="B222" s="220" t="s">
        <v>109</v>
      </c>
      <c r="C222" s="221"/>
      <c r="D222" s="221"/>
      <c r="E222" s="221"/>
      <c r="F222" s="221"/>
      <c r="G222" s="221"/>
    </row>
    <row r="223" spans="2:7" s="47" customFormat="1" ht="15.75">
      <c r="B223" s="220" t="s">
        <v>110</v>
      </c>
      <c r="C223" s="221"/>
      <c r="D223" s="221"/>
      <c r="E223" s="221"/>
      <c r="F223" s="221"/>
      <c r="G223" s="221"/>
    </row>
    <row r="224" spans="2:7" s="47" customFormat="1" ht="15.75">
      <c r="B224" s="220" t="s">
        <v>107</v>
      </c>
      <c r="C224" s="221"/>
      <c r="D224" s="221"/>
      <c r="E224" s="221"/>
      <c r="F224" s="221"/>
      <c r="G224" s="221"/>
    </row>
    <row r="225" spans="2:7" s="47" customFormat="1" ht="15.75">
      <c r="B225" s="66"/>
      <c r="C225" s="67"/>
      <c r="D225" s="67"/>
      <c r="E225" s="67"/>
      <c r="F225" s="67"/>
      <c r="G225" s="67"/>
    </row>
    <row r="226" spans="2:7" s="47" customFormat="1" ht="15.75">
      <c r="B226" s="66"/>
      <c r="C226" s="67"/>
      <c r="D226" s="67"/>
      <c r="E226" s="67"/>
      <c r="F226" s="67"/>
      <c r="G226" s="67"/>
    </row>
    <row r="227" spans="2:7" s="47" customFormat="1" ht="12.75">
      <c r="B227" s="47" t="s">
        <v>10</v>
      </c>
      <c r="D227" s="5" t="s">
        <v>133</v>
      </c>
      <c r="F227" s="48"/>
      <c r="G227" s="49"/>
    </row>
    <row r="228" spans="6:7" s="47" customFormat="1" ht="12.75">
      <c r="F228" s="48"/>
      <c r="G228" s="49"/>
    </row>
    <row r="229" spans="6:7" s="47" customFormat="1" ht="12.75">
      <c r="F229" s="48"/>
      <c r="G229" s="49"/>
    </row>
    <row r="230" spans="6:7" s="47" customFormat="1" ht="12.75">
      <c r="F230" s="48"/>
      <c r="G230" s="49"/>
    </row>
    <row r="231" spans="4:7" s="47" customFormat="1" ht="12.75">
      <c r="D231" s="46"/>
      <c r="F231" s="48"/>
      <c r="G231" s="50" t="s">
        <v>151</v>
      </c>
    </row>
    <row r="232" ht="12.75" customHeight="1"/>
    <row r="233" spans="2:7" ht="12.75" customHeight="1">
      <c r="B233" s="200" t="s">
        <v>114</v>
      </c>
      <c r="C233" s="201"/>
      <c r="D233" s="202"/>
      <c r="E233" s="239" t="s">
        <v>115</v>
      </c>
      <c r="F233" s="62" t="s">
        <v>111</v>
      </c>
      <c r="G233" s="241" t="s">
        <v>113</v>
      </c>
    </row>
    <row r="234" spans="2:7" ht="12.75" customHeight="1">
      <c r="B234" s="203"/>
      <c r="C234" s="204"/>
      <c r="D234" s="205"/>
      <c r="E234" s="199"/>
      <c r="F234" s="63" t="s">
        <v>112</v>
      </c>
      <c r="G234" s="218"/>
    </row>
    <row r="235" spans="2:11" ht="12.75">
      <c r="B235" s="6" t="s">
        <v>116</v>
      </c>
      <c r="C235" s="7"/>
      <c r="D235" s="8"/>
      <c r="E235" s="239">
        <v>1</v>
      </c>
      <c r="F235" s="207" t="s">
        <v>135</v>
      </c>
      <c r="G235" s="237">
        <f>G239+G241+G242</f>
        <v>70739</v>
      </c>
      <c r="K235" s="4"/>
    </row>
    <row r="236" spans="2:11" ht="12.75">
      <c r="B236" s="9" t="s">
        <v>117</v>
      </c>
      <c r="C236" s="10"/>
      <c r="D236" s="11"/>
      <c r="E236" s="240"/>
      <c r="F236" s="208"/>
      <c r="G236" s="238"/>
      <c r="K236" s="4"/>
    </row>
    <row r="237" spans="2:11" ht="12.75">
      <c r="B237" s="9" t="s">
        <v>121</v>
      </c>
      <c r="C237" s="10"/>
      <c r="D237" s="11"/>
      <c r="E237" s="12">
        <v>2</v>
      </c>
      <c r="F237" s="35" t="s">
        <v>135</v>
      </c>
      <c r="G237" s="34">
        <f>G238+G241</f>
        <v>68003</v>
      </c>
      <c r="K237" s="4"/>
    </row>
    <row r="238" spans="2:11" ht="12.75">
      <c r="B238" s="239" t="s">
        <v>34</v>
      </c>
      <c r="C238" s="7" t="s">
        <v>35</v>
      </c>
      <c r="D238" s="18"/>
      <c r="E238" s="13">
        <v>3</v>
      </c>
      <c r="F238" s="35" t="s">
        <v>135</v>
      </c>
      <c r="G238" s="34">
        <f>G239+G240</f>
        <v>63949</v>
      </c>
      <c r="K238" s="4"/>
    </row>
    <row r="239" spans="2:11" ht="12.75">
      <c r="B239" s="199"/>
      <c r="C239" s="202" t="s">
        <v>34</v>
      </c>
      <c r="D239" s="11" t="s">
        <v>118</v>
      </c>
      <c r="E239" s="13">
        <v>4</v>
      </c>
      <c r="F239" s="35" t="s">
        <v>135</v>
      </c>
      <c r="G239" s="14">
        <v>63949</v>
      </c>
      <c r="K239" s="4"/>
    </row>
    <row r="240" spans="2:11" ht="12.75">
      <c r="B240" s="199"/>
      <c r="C240" s="206"/>
      <c r="D240" s="11" t="s">
        <v>119</v>
      </c>
      <c r="E240" s="13">
        <v>5</v>
      </c>
      <c r="F240" s="35" t="s">
        <v>135</v>
      </c>
      <c r="G240" s="14">
        <v>0</v>
      </c>
      <c r="K240" s="4"/>
    </row>
    <row r="241" spans="2:11" ht="12.75">
      <c r="B241" s="240"/>
      <c r="C241" s="10" t="s">
        <v>36</v>
      </c>
      <c r="D241" s="11"/>
      <c r="E241" s="13">
        <v>6</v>
      </c>
      <c r="F241" s="35" t="s">
        <v>135</v>
      </c>
      <c r="G241" s="14">
        <v>4054</v>
      </c>
      <c r="K241" s="4"/>
    </row>
    <row r="242" spans="2:11" ht="12.75">
      <c r="B242" s="17" t="s">
        <v>120</v>
      </c>
      <c r="C242" s="10"/>
      <c r="D242" s="18"/>
      <c r="E242" s="13">
        <v>7</v>
      </c>
      <c r="F242" s="34">
        <f>F243+F244</f>
        <v>583</v>
      </c>
      <c r="G242" s="34">
        <f>G243+G244+G251</f>
        <v>2736</v>
      </c>
      <c r="J242" s="4"/>
      <c r="K242" s="4"/>
    </row>
    <row r="243" spans="2:11" ht="12.75">
      <c r="B243" s="210" t="s">
        <v>34</v>
      </c>
      <c r="C243" s="6" t="s">
        <v>122</v>
      </c>
      <c r="D243" s="8"/>
      <c r="E243" s="16">
        <v>8</v>
      </c>
      <c r="F243" s="14">
        <v>6</v>
      </c>
      <c r="G243" s="14">
        <v>336</v>
      </c>
      <c r="J243" s="4"/>
      <c r="K243" s="4"/>
    </row>
    <row r="244" spans="2:11" ht="12.75">
      <c r="B244" s="211"/>
      <c r="C244" s="6" t="s">
        <v>123</v>
      </c>
      <c r="D244" s="8"/>
      <c r="E244" s="239">
        <v>9</v>
      </c>
      <c r="F244" s="219">
        <f>F246+F247+F248+F249+F250</f>
        <v>577</v>
      </c>
      <c r="G244" s="219">
        <f>G246+G247+G248+G249+G250</f>
        <v>930</v>
      </c>
      <c r="J244" s="4"/>
      <c r="K244" s="4"/>
    </row>
    <row r="245" spans="2:11" ht="12.75">
      <c r="B245" s="211"/>
      <c r="C245" s="9" t="s">
        <v>124</v>
      </c>
      <c r="D245" s="11"/>
      <c r="E245" s="240"/>
      <c r="F245" s="219"/>
      <c r="G245" s="219"/>
      <c r="J245" s="4"/>
      <c r="K245" s="4"/>
    </row>
    <row r="246" spans="2:11" ht="12.75">
      <c r="B246" s="211"/>
      <c r="C246" s="210" t="s">
        <v>37</v>
      </c>
      <c r="D246" s="19" t="s">
        <v>38</v>
      </c>
      <c r="E246" s="13">
        <v>10</v>
      </c>
      <c r="F246" s="14">
        <v>564</v>
      </c>
      <c r="G246" s="14">
        <v>657</v>
      </c>
      <c r="J246" s="4"/>
      <c r="K246" s="4"/>
    </row>
    <row r="247" spans="2:11" ht="12.75">
      <c r="B247" s="211"/>
      <c r="C247" s="211"/>
      <c r="D247" s="19" t="s">
        <v>125</v>
      </c>
      <c r="E247" s="13">
        <v>11</v>
      </c>
      <c r="F247" s="14">
        <v>4</v>
      </c>
      <c r="G247" s="14">
        <v>192</v>
      </c>
      <c r="J247" s="4"/>
      <c r="K247" s="4"/>
    </row>
    <row r="248" spans="2:11" ht="12.75">
      <c r="B248" s="211"/>
      <c r="C248" s="211"/>
      <c r="D248" s="19" t="s">
        <v>39</v>
      </c>
      <c r="E248" s="13">
        <v>12</v>
      </c>
      <c r="F248" s="14">
        <v>3</v>
      </c>
      <c r="G248" s="14">
        <v>44</v>
      </c>
      <c r="J248" s="4"/>
      <c r="K248" s="4"/>
    </row>
    <row r="249" spans="2:11" ht="12.75">
      <c r="B249" s="211"/>
      <c r="C249" s="211"/>
      <c r="D249" s="19" t="s">
        <v>40</v>
      </c>
      <c r="E249" s="13">
        <v>13</v>
      </c>
      <c r="F249" s="14">
        <v>6</v>
      </c>
      <c r="G249" s="14">
        <v>37</v>
      </c>
      <c r="J249" s="4"/>
      <c r="K249" s="4"/>
    </row>
    <row r="250" spans="2:11" ht="12.75">
      <c r="B250" s="211"/>
      <c r="C250" s="212"/>
      <c r="D250" s="19" t="s">
        <v>41</v>
      </c>
      <c r="E250" s="13">
        <v>14</v>
      </c>
      <c r="F250" s="14">
        <v>0</v>
      </c>
      <c r="G250" s="14">
        <v>0</v>
      </c>
      <c r="J250" s="4"/>
      <c r="K250" s="4"/>
    </row>
    <row r="251" spans="2:11" ht="12.75">
      <c r="B251" s="211"/>
      <c r="C251" s="6" t="s">
        <v>42</v>
      </c>
      <c r="D251" s="8"/>
      <c r="E251" s="239">
        <v>15</v>
      </c>
      <c r="F251" s="241" t="s">
        <v>135</v>
      </c>
      <c r="G251" s="209">
        <v>1470</v>
      </c>
      <c r="K251" s="4"/>
    </row>
    <row r="252" spans="2:7" ht="12.75">
      <c r="B252" s="212"/>
      <c r="C252" s="9" t="s">
        <v>126</v>
      </c>
      <c r="D252" s="11"/>
      <c r="E252" s="240"/>
      <c r="F252" s="218"/>
      <c r="G252" s="209"/>
    </row>
    <row r="254" spans="6:7" s="47" customFormat="1" ht="12.75">
      <c r="F254" s="48"/>
      <c r="G254" s="49"/>
    </row>
    <row r="255" spans="6:7" s="47" customFormat="1" ht="12.75">
      <c r="F255" s="48"/>
      <c r="G255" s="49"/>
    </row>
    <row r="256" spans="6:7" s="47" customFormat="1" ht="12.75">
      <c r="F256" s="48"/>
      <c r="G256" s="49"/>
    </row>
    <row r="276" ht="9.75" customHeight="1"/>
    <row r="277" spans="2:7" s="47" customFormat="1" ht="15.75">
      <c r="B277" s="220" t="s">
        <v>109</v>
      </c>
      <c r="C277" s="221"/>
      <c r="D277" s="221"/>
      <c r="E277" s="221"/>
      <c r="F277" s="221"/>
      <c r="G277" s="221"/>
    </row>
    <row r="278" spans="2:7" s="47" customFormat="1" ht="15.75">
      <c r="B278" s="220" t="s">
        <v>110</v>
      </c>
      <c r="C278" s="221"/>
      <c r="D278" s="221"/>
      <c r="E278" s="221"/>
      <c r="F278" s="221"/>
      <c r="G278" s="221"/>
    </row>
    <row r="279" spans="2:7" s="47" customFormat="1" ht="15.75">
      <c r="B279" s="220" t="s">
        <v>107</v>
      </c>
      <c r="C279" s="221"/>
      <c r="D279" s="221"/>
      <c r="E279" s="221"/>
      <c r="F279" s="221"/>
      <c r="G279" s="221"/>
    </row>
    <row r="280" spans="2:7" s="47" customFormat="1" ht="15.75">
      <c r="B280" s="66"/>
      <c r="C280" s="67"/>
      <c r="D280" s="67"/>
      <c r="E280" s="67"/>
      <c r="F280" s="67"/>
      <c r="G280" s="67"/>
    </row>
    <row r="281" spans="2:7" s="47" customFormat="1" ht="15.75">
      <c r="B281" s="66"/>
      <c r="C281" s="67"/>
      <c r="D281" s="67"/>
      <c r="E281" s="67"/>
      <c r="F281" s="67"/>
      <c r="G281" s="67"/>
    </row>
    <row r="282" spans="2:7" s="47" customFormat="1" ht="12.75">
      <c r="B282" s="47" t="s">
        <v>10</v>
      </c>
      <c r="D282" s="5" t="s">
        <v>134</v>
      </c>
      <c r="F282" s="48"/>
      <c r="G282" s="49"/>
    </row>
    <row r="283" spans="6:7" s="47" customFormat="1" ht="12.75">
      <c r="F283" s="48"/>
      <c r="G283" s="49"/>
    </row>
    <row r="284" spans="6:7" s="47" customFormat="1" ht="12.75">
      <c r="F284" s="48"/>
      <c r="G284" s="49"/>
    </row>
    <row r="285" spans="6:7" s="47" customFormat="1" ht="12.75">
      <c r="F285" s="48"/>
      <c r="G285" s="49"/>
    </row>
    <row r="286" spans="4:7" s="47" customFormat="1" ht="12.75">
      <c r="D286" s="46"/>
      <c r="F286" s="48"/>
      <c r="G286" s="50" t="s">
        <v>152</v>
      </c>
    </row>
    <row r="287" ht="12.75" customHeight="1"/>
    <row r="288" spans="2:7" ht="12.75" customHeight="1">
      <c r="B288" s="200" t="s">
        <v>114</v>
      </c>
      <c r="C288" s="201"/>
      <c r="D288" s="202"/>
      <c r="E288" s="239" t="s">
        <v>115</v>
      </c>
      <c r="F288" s="62" t="s">
        <v>111</v>
      </c>
      <c r="G288" s="241" t="s">
        <v>113</v>
      </c>
    </row>
    <row r="289" spans="2:7" ht="12.75" customHeight="1">
      <c r="B289" s="203"/>
      <c r="C289" s="204"/>
      <c r="D289" s="205"/>
      <c r="E289" s="199"/>
      <c r="F289" s="63" t="s">
        <v>112</v>
      </c>
      <c r="G289" s="218"/>
    </row>
    <row r="290" spans="2:11" ht="12.75">
      <c r="B290" s="6" t="s">
        <v>116</v>
      </c>
      <c r="C290" s="7"/>
      <c r="D290" s="8"/>
      <c r="E290" s="239">
        <v>1</v>
      </c>
      <c r="F290" s="207" t="s">
        <v>135</v>
      </c>
      <c r="G290" s="237">
        <f>G294+G296+G297</f>
        <v>1100980</v>
      </c>
      <c r="K290" s="4"/>
    </row>
    <row r="291" spans="2:11" ht="12.75">
      <c r="B291" s="9" t="s">
        <v>117</v>
      </c>
      <c r="C291" s="10"/>
      <c r="D291" s="11"/>
      <c r="E291" s="240"/>
      <c r="F291" s="208"/>
      <c r="G291" s="238"/>
      <c r="K291" s="4"/>
    </row>
    <row r="292" spans="2:11" ht="12.75">
      <c r="B292" s="9" t="s">
        <v>121</v>
      </c>
      <c r="C292" s="10"/>
      <c r="D292" s="11"/>
      <c r="E292" s="12">
        <v>2</v>
      </c>
      <c r="F292" s="35" t="s">
        <v>135</v>
      </c>
      <c r="G292" s="34">
        <f>G293+G296</f>
        <v>829294</v>
      </c>
      <c r="K292" s="4"/>
    </row>
    <row r="293" spans="2:11" ht="12.75">
      <c r="B293" s="239" t="s">
        <v>34</v>
      </c>
      <c r="C293" s="7" t="s">
        <v>35</v>
      </c>
      <c r="D293" s="18"/>
      <c r="E293" s="13">
        <v>3</v>
      </c>
      <c r="F293" s="35" t="s">
        <v>135</v>
      </c>
      <c r="G293" s="34">
        <f>G294+G295</f>
        <v>805428</v>
      </c>
      <c r="K293" s="4"/>
    </row>
    <row r="294" spans="2:11" ht="12.75">
      <c r="B294" s="199"/>
      <c r="C294" s="202" t="s">
        <v>34</v>
      </c>
      <c r="D294" s="11" t="s">
        <v>118</v>
      </c>
      <c r="E294" s="13">
        <v>4</v>
      </c>
      <c r="F294" s="35" t="s">
        <v>135</v>
      </c>
      <c r="G294" s="72">
        <f>G184+G239</f>
        <v>794947</v>
      </c>
      <c r="K294" s="4"/>
    </row>
    <row r="295" spans="2:11" ht="12.75">
      <c r="B295" s="199"/>
      <c r="C295" s="206"/>
      <c r="D295" s="11" t="s">
        <v>119</v>
      </c>
      <c r="E295" s="13">
        <v>5</v>
      </c>
      <c r="F295" s="35" t="s">
        <v>135</v>
      </c>
      <c r="G295" s="72">
        <f>G185+G240</f>
        <v>10481</v>
      </c>
      <c r="K295" s="4"/>
    </row>
    <row r="296" spans="2:11" ht="12.75">
      <c r="B296" s="240"/>
      <c r="C296" s="10" t="s">
        <v>36</v>
      </c>
      <c r="D296" s="11"/>
      <c r="E296" s="13">
        <v>6</v>
      </c>
      <c r="F296" s="35" t="s">
        <v>135</v>
      </c>
      <c r="G296" s="72">
        <f>G186+G241</f>
        <v>23866</v>
      </c>
      <c r="K296" s="4"/>
    </row>
    <row r="297" spans="2:11" ht="12.75">
      <c r="B297" s="17" t="s">
        <v>120</v>
      </c>
      <c r="C297" s="10"/>
      <c r="D297" s="18"/>
      <c r="E297" s="13">
        <v>7</v>
      </c>
      <c r="F297" s="34">
        <f>F298+F299</f>
        <v>48504</v>
      </c>
      <c r="G297" s="34">
        <f>G298+G299+G306</f>
        <v>282167</v>
      </c>
      <c r="J297" s="4"/>
      <c r="K297" s="4"/>
    </row>
    <row r="298" spans="2:11" ht="12.75">
      <c r="B298" s="210" t="s">
        <v>34</v>
      </c>
      <c r="C298" s="6" t="s">
        <v>122</v>
      </c>
      <c r="D298" s="8"/>
      <c r="E298" s="16">
        <v>8</v>
      </c>
      <c r="F298" s="72">
        <f>F188+F243</f>
        <v>1258</v>
      </c>
      <c r="G298" s="72">
        <f>G188+G243</f>
        <v>36259</v>
      </c>
      <c r="J298" s="4"/>
      <c r="K298" s="4"/>
    </row>
    <row r="299" spans="2:11" ht="12.75">
      <c r="B299" s="211"/>
      <c r="C299" s="6" t="s">
        <v>123</v>
      </c>
      <c r="D299" s="8"/>
      <c r="E299" s="239">
        <v>9</v>
      </c>
      <c r="F299" s="219">
        <f>F301+F302+F303+F304+F305</f>
        <v>47246</v>
      </c>
      <c r="G299" s="219">
        <f>G301+G302+G303+G304+G305</f>
        <v>117175</v>
      </c>
      <c r="J299" s="4"/>
      <c r="K299" s="4"/>
    </row>
    <row r="300" spans="2:11" ht="12.75">
      <c r="B300" s="211"/>
      <c r="C300" s="9" t="s">
        <v>124</v>
      </c>
      <c r="D300" s="11"/>
      <c r="E300" s="240"/>
      <c r="F300" s="219"/>
      <c r="G300" s="219"/>
      <c r="J300" s="4"/>
      <c r="K300" s="4"/>
    </row>
    <row r="301" spans="2:11" ht="12.75">
      <c r="B301" s="211"/>
      <c r="C301" s="210" t="s">
        <v>37</v>
      </c>
      <c r="D301" s="19" t="s">
        <v>38</v>
      </c>
      <c r="E301" s="13">
        <v>10</v>
      </c>
      <c r="F301" s="72">
        <f aca="true" t="shared" si="1" ref="F301:G305">F191+F246</f>
        <v>43135</v>
      </c>
      <c r="G301" s="72">
        <f t="shared" si="1"/>
        <v>94637</v>
      </c>
      <c r="J301" s="4"/>
      <c r="K301" s="4"/>
    </row>
    <row r="302" spans="2:11" ht="12.75">
      <c r="B302" s="211"/>
      <c r="C302" s="211"/>
      <c r="D302" s="19" t="s">
        <v>125</v>
      </c>
      <c r="E302" s="13">
        <v>11</v>
      </c>
      <c r="F302" s="72">
        <f t="shared" si="1"/>
        <v>447</v>
      </c>
      <c r="G302" s="72">
        <f t="shared" si="1"/>
        <v>15702</v>
      </c>
      <c r="J302" s="4"/>
      <c r="K302" s="4"/>
    </row>
    <row r="303" spans="2:11" ht="12.75">
      <c r="B303" s="211"/>
      <c r="C303" s="211"/>
      <c r="D303" s="19" t="s">
        <v>39</v>
      </c>
      <c r="E303" s="13">
        <v>12</v>
      </c>
      <c r="F303" s="72">
        <f t="shared" si="1"/>
        <v>93</v>
      </c>
      <c r="G303" s="72">
        <f t="shared" si="1"/>
        <v>1992</v>
      </c>
      <c r="J303" s="4"/>
      <c r="K303" s="4"/>
    </row>
    <row r="304" spans="2:11" ht="12.75">
      <c r="B304" s="211"/>
      <c r="C304" s="211"/>
      <c r="D304" s="19" t="s">
        <v>40</v>
      </c>
      <c r="E304" s="13">
        <v>13</v>
      </c>
      <c r="F304" s="72">
        <f t="shared" si="1"/>
        <v>276</v>
      </c>
      <c r="G304" s="72">
        <f t="shared" si="1"/>
        <v>3287</v>
      </c>
      <c r="J304" s="4"/>
      <c r="K304" s="4"/>
    </row>
    <row r="305" spans="2:11" ht="12.75">
      <c r="B305" s="211"/>
      <c r="C305" s="212"/>
      <c r="D305" s="19" t="s">
        <v>41</v>
      </c>
      <c r="E305" s="13">
        <v>14</v>
      </c>
      <c r="F305" s="72">
        <f t="shared" si="1"/>
        <v>3295</v>
      </c>
      <c r="G305" s="72">
        <f t="shared" si="1"/>
        <v>1557</v>
      </c>
      <c r="J305" s="4"/>
      <c r="K305" s="4"/>
    </row>
    <row r="306" spans="2:11" ht="12.75">
      <c r="B306" s="211"/>
      <c r="C306" s="6" t="s">
        <v>42</v>
      </c>
      <c r="D306" s="8"/>
      <c r="E306" s="239">
        <v>15</v>
      </c>
      <c r="F306" s="241" t="s">
        <v>135</v>
      </c>
      <c r="G306" s="213">
        <f>G196+G251</f>
        <v>128733</v>
      </c>
      <c r="K306" s="4"/>
    </row>
    <row r="307" spans="2:7" ht="12.75">
      <c r="B307" s="212"/>
      <c r="C307" s="9" t="s">
        <v>126</v>
      </c>
      <c r="D307" s="11"/>
      <c r="E307" s="240"/>
      <c r="F307" s="218"/>
      <c r="G307" s="213"/>
    </row>
    <row r="309" spans="6:7" s="47" customFormat="1" ht="12.75">
      <c r="F309" s="48"/>
      <c r="G309" s="49"/>
    </row>
    <row r="310" spans="6:7" s="47" customFormat="1" ht="12.75">
      <c r="F310" s="48"/>
      <c r="G310" s="49"/>
    </row>
    <row r="311" spans="6:7" s="47" customFormat="1" ht="12.75">
      <c r="F311" s="48"/>
      <c r="G311" s="49"/>
    </row>
  </sheetData>
  <mergeCells count="114">
    <mergeCell ref="B298:B307"/>
    <mergeCell ref="E299:E300"/>
    <mergeCell ref="F299:F300"/>
    <mergeCell ref="G299:G300"/>
    <mergeCell ref="C301:C305"/>
    <mergeCell ref="E306:E307"/>
    <mergeCell ref="F306:F307"/>
    <mergeCell ref="G306:G307"/>
    <mergeCell ref="E290:E291"/>
    <mergeCell ref="F290:F291"/>
    <mergeCell ref="G290:G291"/>
    <mergeCell ref="B293:B296"/>
    <mergeCell ref="C294:C295"/>
    <mergeCell ref="B277:G277"/>
    <mergeCell ref="B278:G278"/>
    <mergeCell ref="B279:G279"/>
    <mergeCell ref="B288:D289"/>
    <mergeCell ref="E288:E289"/>
    <mergeCell ref="G288:G289"/>
    <mergeCell ref="B243:B252"/>
    <mergeCell ref="E244:E245"/>
    <mergeCell ref="F244:F245"/>
    <mergeCell ref="G244:G245"/>
    <mergeCell ref="C246:C250"/>
    <mergeCell ref="E251:E252"/>
    <mergeCell ref="F251:F252"/>
    <mergeCell ref="G251:G252"/>
    <mergeCell ref="E235:E236"/>
    <mergeCell ref="F235:F236"/>
    <mergeCell ref="G235:G236"/>
    <mergeCell ref="B238:B241"/>
    <mergeCell ref="C239:C240"/>
    <mergeCell ref="B222:G222"/>
    <mergeCell ref="B223:G223"/>
    <mergeCell ref="B224:G224"/>
    <mergeCell ref="B233:D234"/>
    <mergeCell ref="E233:E234"/>
    <mergeCell ref="G233:G234"/>
    <mergeCell ref="B188:B197"/>
    <mergeCell ref="E189:E190"/>
    <mergeCell ref="F189:F190"/>
    <mergeCell ref="G189:G190"/>
    <mergeCell ref="C191:C195"/>
    <mergeCell ref="E196:E197"/>
    <mergeCell ref="F196:F197"/>
    <mergeCell ref="G196:G197"/>
    <mergeCell ref="E180:E181"/>
    <mergeCell ref="F180:F181"/>
    <mergeCell ref="G180:G181"/>
    <mergeCell ref="B183:B186"/>
    <mergeCell ref="C184:C185"/>
    <mergeCell ref="B167:G167"/>
    <mergeCell ref="B168:G168"/>
    <mergeCell ref="B169:G169"/>
    <mergeCell ref="B178:D179"/>
    <mergeCell ref="E178:E179"/>
    <mergeCell ref="G178:G179"/>
    <mergeCell ref="B133:B142"/>
    <mergeCell ref="E134:E135"/>
    <mergeCell ref="F134:F135"/>
    <mergeCell ref="G134:G135"/>
    <mergeCell ref="C136:C140"/>
    <mergeCell ref="E141:E142"/>
    <mergeCell ref="F141:F142"/>
    <mergeCell ref="G141:G142"/>
    <mergeCell ref="E125:E126"/>
    <mergeCell ref="F125:F126"/>
    <mergeCell ref="G125:G126"/>
    <mergeCell ref="B128:B131"/>
    <mergeCell ref="C129:C130"/>
    <mergeCell ref="B112:G112"/>
    <mergeCell ref="B113:G113"/>
    <mergeCell ref="B114:G114"/>
    <mergeCell ref="B123:D124"/>
    <mergeCell ref="E123:E124"/>
    <mergeCell ref="G123:G124"/>
    <mergeCell ref="F79:F80"/>
    <mergeCell ref="G79:G80"/>
    <mergeCell ref="C81:C85"/>
    <mergeCell ref="E86:E87"/>
    <mergeCell ref="F86:F87"/>
    <mergeCell ref="G86:G87"/>
    <mergeCell ref="B73:B76"/>
    <mergeCell ref="C74:C75"/>
    <mergeCell ref="B78:B87"/>
    <mergeCell ref="E79:E80"/>
    <mergeCell ref="B68:D69"/>
    <mergeCell ref="E68:E69"/>
    <mergeCell ref="G68:G69"/>
    <mergeCell ref="E70:E71"/>
    <mergeCell ref="F70:F71"/>
    <mergeCell ref="G70:G71"/>
    <mergeCell ref="B57:G57"/>
    <mergeCell ref="B58:G58"/>
    <mergeCell ref="B59:G59"/>
    <mergeCell ref="G31:G32"/>
    <mergeCell ref="B23:B32"/>
    <mergeCell ref="C26:C30"/>
    <mergeCell ref="B18:B21"/>
    <mergeCell ref="B2:G2"/>
    <mergeCell ref="B3:G3"/>
    <mergeCell ref="B4:G4"/>
    <mergeCell ref="G13:G14"/>
    <mergeCell ref="B13:D14"/>
    <mergeCell ref="E13:E14"/>
    <mergeCell ref="E15:E16"/>
    <mergeCell ref="C19:C20"/>
    <mergeCell ref="F15:F16"/>
    <mergeCell ref="G15:G16"/>
    <mergeCell ref="E31:E32"/>
    <mergeCell ref="F31:F32"/>
    <mergeCell ref="E24:E25"/>
    <mergeCell ref="F24:F25"/>
    <mergeCell ref="G24:G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16"/>
  <sheetViews>
    <sheetView workbookViewId="0" topLeftCell="A1">
      <selection activeCell="B217" sqref="B217"/>
    </sheetView>
  </sheetViews>
  <sheetFormatPr defaultColWidth="9.140625" defaultRowHeight="12.75"/>
  <cols>
    <col min="1" max="1" width="1.7109375" style="47" customWidth="1"/>
    <col min="2" max="9" width="15.7109375" style="47" customWidth="1"/>
    <col min="10" max="10" width="1.7109375" style="47" customWidth="1"/>
    <col min="11" max="16384" width="9.140625" style="47" customWidth="1"/>
  </cols>
  <sheetData>
    <row r="1" s="1" customFormat="1" ht="9.75" customHeight="1"/>
    <row r="2" spans="2:9" ht="12.75" customHeight="1">
      <c r="B2" s="220" t="s">
        <v>12</v>
      </c>
      <c r="C2" s="221"/>
      <c r="D2" s="221"/>
      <c r="E2" s="221"/>
      <c r="F2" s="221"/>
      <c r="G2" s="221"/>
      <c r="H2" s="221"/>
      <c r="I2" s="221"/>
    </row>
    <row r="3" spans="2:9" ht="12.75" customHeight="1">
      <c r="B3" s="220" t="s">
        <v>107</v>
      </c>
      <c r="C3" s="221"/>
      <c r="D3" s="221"/>
      <c r="E3" s="221"/>
      <c r="F3" s="221"/>
      <c r="G3" s="221"/>
      <c r="H3" s="221"/>
      <c r="I3" s="221"/>
    </row>
    <row r="4" ht="12.75" customHeight="1">
      <c r="H4" s="73"/>
    </row>
    <row r="5" spans="2:9" ht="12.75" customHeight="1">
      <c r="B5" s="47" t="s">
        <v>10</v>
      </c>
      <c r="C5" s="46" t="s">
        <v>129</v>
      </c>
      <c r="D5" s="46"/>
      <c r="H5" s="73"/>
      <c r="I5" s="73" t="s">
        <v>153</v>
      </c>
    </row>
    <row r="6" ht="12.75" customHeight="1" thickBot="1">
      <c r="H6" s="73"/>
    </row>
    <row r="7" spans="2:9" ht="12.75" customHeight="1">
      <c r="B7" s="245" t="s">
        <v>0</v>
      </c>
      <c r="C7" s="247" t="s">
        <v>7</v>
      </c>
      <c r="D7" s="214" t="s">
        <v>1</v>
      </c>
      <c r="E7" s="215"/>
      <c r="F7" s="215"/>
      <c r="G7" s="215"/>
      <c r="H7" s="215"/>
      <c r="I7" s="216"/>
    </row>
    <row r="8" spans="2:9" ht="12.75" customHeight="1" thickBot="1">
      <c r="B8" s="246"/>
      <c r="C8" s="248"/>
      <c r="D8" s="74" t="s">
        <v>136</v>
      </c>
      <c r="E8" s="75">
        <v>2003</v>
      </c>
      <c r="F8" s="75">
        <v>2004</v>
      </c>
      <c r="G8" s="76">
        <v>2005</v>
      </c>
      <c r="H8" s="75">
        <v>2006</v>
      </c>
      <c r="I8" s="77">
        <v>2007</v>
      </c>
    </row>
    <row r="9" spans="2:9" ht="12.75" customHeight="1">
      <c r="B9" s="217" t="s">
        <v>6</v>
      </c>
      <c r="C9" s="101" t="s">
        <v>2</v>
      </c>
      <c r="D9" s="79">
        <v>88635</v>
      </c>
      <c r="E9" s="80">
        <v>90189</v>
      </c>
      <c r="F9" s="80">
        <v>93780</v>
      </c>
      <c r="G9" s="81">
        <v>95268</v>
      </c>
      <c r="H9" s="80">
        <v>96769</v>
      </c>
      <c r="I9" s="82">
        <v>97593</v>
      </c>
    </row>
    <row r="10" spans="2:9" ht="12.75" customHeight="1">
      <c r="B10" s="242"/>
      <c r="C10" s="100" t="s">
        <v>3</v>
      </c>
      <c r="D10" s="84">
        <v>858540</v>
      </c>
      <c r="E10" s="58">
        <v>861233</v>
      </c>
      <c r="F10" s="58">
        <v>893652</v>
      </c>
      <c r="G10" s="85">
        <v>924484</v>
      </c>
      <c r="H10" s="58">
        <v>924918</v>
      </c>
      <c r="I10" s="86">
        <v>929308</v>
      </c>
    </row>
    <row r="11" spans="2:9" ht="12.75" customHeight="1">
      <c r="B11" s="242"/>
      <c r="C11" s="100" t="s">
        <v>4</v>
      </c>
      <c r="D11" s="87">
        <f aca="true" t="shared" si="0" ref="D11:I11">D10/D9</f>
        <v>9.686241326789643</v>
      </c>
      <c r="E11" s="88">
        <f t="shared" si="0"/>
        <v>9.549202230870726</v>
      </c>
      <c r="F11" s="88">
        <f t="shared" si="0"/>
        <v>9.529238643634038</v>
      </c>
      <c r="G11" s="88">
        <f t="shared" si="0"/>
        <v>9.704034933031028</v>
      </c>
      <c r="H11" s="88">
        <f t="shared" si="0"/>
        <v>9.557998945943432</v>
      </c>
      <c r="I11" s="96">
        <f t="shared" si="0"/>
        <v>9.522281311159611</v>
      </c>
    </row>
    <row r="12" spans="2:9" ht="12.75" customHeight="1">
      <c r="B12" s="243" t="s">
        <v>8</v>
      </c>
      <c r="C12" s="100" t="s">
        <v>2</v>
      </c>
      <c r="D12" s="84">
        <v>45557</v>
      </c>
      <c r="E12" s="58">
        <v>47215</v>
      </c>
      <c r="F12" s="58">
        <v>48744</v>
      </c>
      <c r="G12" s="85">
        <v>50554</v>
      </c>
      <c r="H12" s="58">
        <v>51702</v>
      </c>
      <c r="I12" s="86">
        <v>52808</v>
      </c>
    </row>
    <row r="13" spans="2:9" ht="12.75" customHeight="1">
      <c r="B13" s="243"/>
      <c r="C13" s="100" t="s">
        <v>5</v>
      </c>
      <c r="D13" s="97">
        <f aca="true" t="shared" si="1" ref="D13:I13">D12/D9*100</f>
        <v>51.39843177074519</v>
      </c>
      <c r="E13" s="98">
        <f t="shared" si="1"/>
        <v>52.35117364645356</v>
      </c>
      <c r="F13" s="98">
        <f t="shared" si="1"/>
        <v>51.976967370441464</v>
      </c>
      <c r="G13" s="98">
        <f t="shared" si="1"/>
        <v>53.065037578200446</v>
      </c>
      <c r="H13" s="98">
        <f t="shared" si="1"/>
        <v>53.428267317012676</v>
      </c>
      <c r="I13" s="99">
        <f t="shared" si="1"/>
        <v>54.11043824864489</v>
      </c>
    </row>
    <row r="14" spans="2:9" ht="12.75" customHeight="1">
      <c r="B14" s="243"/>
      <c r="C14" s="100" t="s">
        <v>3</v>
      </c>
      <c r="D14" s="84">
        <v>724090</v>
      </c>
      <c r="E14" s="58">
        <v>731804</v>
      </c>
      <c r="F14" s="58">
        <v>760311</v>
      </c>
      <c r="G14" s="85">
        <v>801529</v>
      </c>
      <c r="H14" s="58">
        <v>813067</v>
      </c>
      <c r="I14" s="86">
        <v>822545</v>
      </c>
    </row>
    <row r="15" spans="2:9" ht="12.75" customHeight="1">
      <c r="B15" s="243"/>
      <c r="C15" s="100" t="s">
        <v>5</v>
      </c>
      <c r="D15" s="89">
        <f aca="true" t="shared" si="2" ref="D15:I15">D14/D10*100</f>
        <v>84.33969296713025</v>
      </c>
      <c r="E15" s="88">
        <f t="shared" si="2"/>
        <v>84.9716627207736</v>
      </c>
      <c r="F15" s="88">
        <f t="shared" si="2"/>
        <v>85.07909118985914</v>
      </c>
      <c r="G15" s="88">
        <f t="shared" si="2"/>
        <v>86.70014840711143</v>
      </c>
      <c r="H15" s="88">
        <f t="shared" si="2"/>
        <v>87.90692796550613</v>
      </c>
      <c r="I15" s="96">
        <f t="shared" si="2"/>
        <v>88.51155913862789</v>
      </c>
    </row>
    <row r="16" spans="2:9" ht="12.75" customHeight="1" thickBot="1">
      <c r="B16" s="244"/>
      <c r="C16" s="102" t="s">
        <v>4</v>
      </c>
      <c r="D16" s="103">
        <f aca="true" t="shared" si="3" ref="D16:I16">D14/D12</f>
        <v>15.894154575586628</v>
      </c>
      <c r="E16" s="92">
        <f t="shared" si="3"/>
        <v>15.499396378269617</v>
      </c>
      <c r="F16" s="92">
        <f t="shared" si="3"/>
        <v>15.598042836041358</v>
      </c>
      <c r="G16" s="92">
        <f t="shared" si="3"/>
        <v>15.854907623531274</v>
      </c>
      <c r="H16" s="92">
        <f t="shared" si="3"/>
        <v>15.72602607249236</v>
      </c>
      <c r="I16" s="104">
        <f t="shared" si="3"/>
        <v>15.576143766096045</v>
      </c>
    </row>
    <row r="17" ht="12.75" customHeight="1"/>
    <row r="18" spans="8:9" ht="12.75" customHeight="1">
      <c r="H18" s="73"/>
      <c r="I18" s="73" t="s">
        <v>155</v>
      </c>
    </row>
    <row r="19" ht="12.75" customHeight="1" thickBot="1">
      <c r="H19" s="73"/>
    </row>
    <row r="20" spans="2:9" ht="12.75" customHeight="1">
      <c r="B20" s="245" t="s">
        <v>0</v>
      </c>
      <c r="C20" s="247" t="s">
        <v>7</v>
      </c>
      <c r="D20" s="214" t="s">
        <v>9</v>
      </c>
      <c r="E20" s="215"/>
      <c r="F20" s="215"/>
      <c r="G20" s="215"/>
      <c r="H20" s="215"/>
      <c r="I20" s="216"/>
    </row>
    <row r="21" spans="2:9" ht="12.75" customHeight="1" thickBot="1">
      <c r="B21" s="246"/>
      <c r="C21" s="248"/>
      <c r="D21" s="74" t="s">
        <v>136</v>
      </c>
      <c r="E21" s="75">
        <v>2003</v>
      </c>
      <c r="F21" s="75">
        <v>2004</v>
      </c>
      <c r="G21" s="76">
        <v>2005</v>
      </c>
      <c r="H21" s="75">
        <v>2006</v>
      </c>
      <c r="I21" s="77">
        <v>2007</v>
      </c>
    </row>
    <row r="22" spans="2:9" ht="12.75" customHeight="1">
      <c r="B22" s="217" t="s">
        <v>6</v>
      </c>
      <c r="C22" s="78" t="s">
        <v>2</v>
      </c>
      <c r="D22" s="105">
        <f>D9-0</f>
        <v>88635</v>
      </c>
      <c r="E22" s="106">
        <f aca="true" t="shared" si="4" ref="E22:I23">E9-D9</f>
        <v>1554</v>
      </c>
      <c r="F22" s="106">
        <f t="shared" si="4"/>
        <v>3591</v>
      </c>
      <c r="G22" s="107">
        <f t="shared" si="4"/>
        <v>1488</v>
      </c>
      <c r="H22" s="106">
        <f t="shared" si="4"/>
        <v>1501</v>
      </c>
      <c r="I22" s="108">
        <f t="shared" si="4"/>
        <v>824</v>
      </c>
    </row>
    <row r="23" spans="2:9" ht="12.75" customHeight="1">
      <c r="B23" s="242"/>
      <c r="C23" s="83" t="s">
        <v>3</v>
      </c>
      <c r="D23" s="109">
        <f>D10-0</f>
        <v>858540</v>
      </c>
      <c r="E23" s="34">
        <f t="shared" si="4"/>
        <v>2693</v>
      </c>
      <c r="F23" s="34">
        <f t="shared" si="4"/>
        <v>32419</v>
      </c>
      <c r="G23" s="34">
        <f t="shared" si="4"/>
        <v>30832</v>
      </c>
      <c r="H23" s="34">
        <f t="shared" si="4"/>
        <v>434</v>
      </c>
      <c r="I23" s="95">
        <f t="shared" si="4"/>
        <v>4390</v>
      </c>
    </row>
    <row r="24" spans="2:9" ht="12.75" customHeight="1">
      <c r="B24" s="242"/>
      <c r="C24" s="83" t="s">
        <v>4</v>
      </c>
      <c r="D24" s="87">
        <f aca="true" t="shared" si="5" ref="D24:I24">D23/D22</f>
        <v>9.686241326789643</v>
      </c>
      <c r="E24" s="88">
        <f t="shared" si="5"/>
        <v>1.7329472329472329</v>
      </c>
      <c r="F24" s="88">
        <f t="shared" si="5"/>
        <v>9.027847396268449</v>
      </c>
      <c r="G24" s="88">
        <f t="shared" si="5"/>
        <v>20.72043010752688</v>
      </c>
      <c r="H24" s="88">
        <f t="shared" si="5"/>
        <v>0.28914057295136575</v>
      </c>
      <c r="I24" s="96">
        <f t="shared" si="5"/>
        <v>5.327669902912621</v>
      </c>
    </row>
    <row r="25" spans="2:9" ht="12.75" customHeight="1">
      <c r="B25" s="243" t="s">
        <v>8</v>
      </c>
      <c r="C25" s="83" t="s">
        <v>2</v>
      </c>
      <c r="D25" s="109">
        <f>D12-0</f>
        <v>45557</v>
      </c>
      <c r="E25" s="34">
        <f>E12-D12</f>
        <v>1658</v>
      </c>
      <c r="F25" s="34">
        <f>F12-E12</f>
        <v>1529</v>
      </c>
      <c r="G25" s="34">
        <f>G12-F12</f>
        <v>1810</v>
      </c>
      <c r="H25" s="34">
        <f>H12-G12</f>
        <v>1148</v>
      </c>
      <c r="I25" s="95">
        <f>I12-H12</f>
        <v>1106</v>
      </c>
    </row>
    <row r="26" spans="2:9" ht="12.75" customHeight="1">
      <c r="B26" s="243"/>
      <c r="C26" s="83" t="s">
        <v>3</v>
      </c>
      <c r="D26" s="109">
        <f>D14-0</f>
        <v>724090</v>
      </c>
      <c r="E26" s="34">
        <f>E14-D14</f>
        <v>7714</v>
      </c>
      <c r="F26" s="34">
        <f>F14-E14</f>
        <v>28507</v>
      </c>
      <c r="G26" s="34">
        <f>G14-F14</f>
        <v>41218</v>
      </c>
      <c r="H26" s="34">
        <f>H14-G14</f>
        <v>11538</v>
      </c>
      <c r="I26" s="95">
        <f>I14-H14</f>
        <v>9478</v>
      </c>
    </row>
    <row r="27" spans="2:9" ht="12.75" customHeight="1" thickBot="1">
      <c r="B27" s="244"/>
      <c r="C27" s="90" t="s">
        <v>4</v>
      </c>
      <c r="D27" s="110">
        <f aca="true" t="shared" si="6" ref="D27:I27">D26/D25</f>
        <v>15.894154575586628</v>
      </c>
      <c r="E27" s="92">
        <f t="shared" si="6"/>
        <v>4.652593486127865</v>
      </c>
      <c r="F27" s="92">
        <f t="shared" si="6"/>
        <v>18.64421190320471</v>
      </c>
      <c r="G27" s="92">
        <f t="shared" si="6"/>
        <v>22.772375690607735</v>
      </c>
      <c r="H27" s="92">
        <f t="shared" si="6"/>
        <v>10.050522648083623</v>
      </c>
      <c r="I27" s="104">
        <f t="shared" si="6"/>
        <v>8.569620253164556</v>
      </c>
    </row>
    <row r="28" spans="4:9" ht="12.75" customHeight="1">
      <c r="D28" s="93"/>
      <c r="E28" s="93"/>
      <c r="F28" s="93"/>
      <c r="G28" s="93"/>
      <c r="H28" s="93"/>
      <c r="I28" s="94"/>
    </row>
    <row r="29" spans="4:9" ht="12.75" customHeight="1">
      <c r="D29" s="93"/>
      <c r="E29" s="93"/>
      <c r="F29" s="93"/>
      <c r="G29" s="93"/>
      <c r="H29" s="93"/>
      <c r="I29" s="94"/>
    </row>
    <row r="30" ht="12.75" customHeight="1"/>
    <row r="31" ht="12.75" customHeight="1"/>
    <row r="32" ht="12.75" customHeight="1"/>
    <row r="33" ht="12.75" customHeight="1">
      <c r="B33" s="47" t="s">
        <v>11</v>
      </c>
    </row>
    <row r="34" ht="12.75" customHeight="1"/>
    <row r="35" ht="12.75" customHeight="1">
      <c r="B35" s="47" t="s">
        <v>165</v>
      </c>
    </row>
    <row r="36" ht="15" customHeight="1">
      <c r="B36" s="47" t="s">
        <v>166</v>
      </c>
    </row>
    <row r="37" s="1" customFormat="1" ht="9.75" customHeight="1"/>
    <row r="38" spans="2:9" ht="12.75" customHeight="1">
      <c r="B38" s="220" t="s">
        <v>12</v>
      </c>
      <c r="C38" s="221"/>
      <c r="D38" s="221"/>
      <c r="E38" s="221"/>
      <c r="F38" s="221"/>
      <c r="G38" s="221"/>
      <c r="H38" s="221"/>
      <c r="I38" s="221"/>
    </row>
    <row r="39" spans="2:9" ht="12.75" customHeight="1">
      <c r="B39" s="220" t="s">
        <v>107</v>
      </c>
      <c r="C39" s="221"/>
      <c r="D39" s="221"/>
      <c r="E39" s="221"/>
      <c r="F39" s="221"/>
      <c r="G39" s="221"/>
      <c r="H39" s="221"/>
      <c r="I39" s="221"/>
    </row>
    <row r="40" ht="12.75" customHeight="1">
      <c r="H40" s="73"/>
    </row>
    <row r="41" spans="2:9" ht="12.75" customHeight="1">
      <c r="B41" s="47" t="s">
        <v>10</v>
      </c>
      <c r="C41" s="5" t="s">
        <v>130</v>
      </c>
      <c r="D41" s="46"/>
      <c r="H41" s="73"/>
      <c r="I41" s="73" t="s">
        <v>154</v>
      </c>
    </row>
    <row r="42" ht="12.75" customHeight="1" thickBot="1">
      <c r="H42" s="73"/>
    </row>
    <row r="43" spans="2:9" ht="12.75" customHeight="1">
      <c r="B43" s="245" t="s">
        <v>0</v>
      </c>
      <c r="C43" s="247" t="s">
        <v>7</v>
      </c>
      <c r="D43" s="214" t="s">
        <v>1</v>
      </c>
      <c r="E43" s="215"/>
      <c r="F43" s="215"/>
      <c r="G43" s="215"/>
      <c r="H43" s="215"/>
      <c r="I43" s="216"/>
    </row>
    <row r="44" spans="2:9" ht="12.75" customHeight="1" thickBot="1">
      <c r="B44" s="246"/>
      <c r="C44" s="248"/>
      <c r="D44" s="74" t="s">
        <v>136</v>
      </c>
      <c r="E44" s="75">
        <v>2003</v>
      </c>
      <c r="F44" s="75">
        <v>2004</v>
      </c>
      <c r="G44" s="76">
        <v>2005</v>
      </c>
      <c r="H44" s="75">
        <v>2006</v>
      </c>
      <c r="I44" s="77">
        <v>2007</v>
      </c>
    </row>
    <row r="45" spans="2:9" ht="12.75" customHeight="1">
      <c r="B45" s="217" t="s">
        <v>6</v>
      </c>
      <c r="C45" s="78" t="s">
        <v>2</v>
      </c>
      <c r="D45" s="79">
        <v>110</v>
      </c>
      <c r="E45" s="80">
        <v>110</v>
      </c>
      <c r="F45" s="80">
        <v>110</v>
      </c>
      <c r="G45" s="81">
        <v>110</v>
      </c>
      <c r="H45" s="80">
        <v>169</v>
      </c>
      <c r="I45" s="82">
        <v>169</v>
      </c>
    </row>
    <row r="46" spans="2:9" ht="12.75" customHeight="1">
      <c r="B46" s="242"/>
      <c r="C46" s="83" t="s">
        <v>3</v>
      </c>
      <c r="D46" s="84">
        <v>12235</v>
      </c>
      <c r="E46" s="58">
        <v>12235</v>
      </c>
      <c r="F46" s="58">
        <v>12235</v>
      </c>
      <c r="G46" s="85">
        <v>12235</v>
      </c>
      <c r="H46" s="58">
        <v>16279</v>
      </c>
      <c r="I46" s="86">
        <v>16279</v>
      </c>
    </row>
    <row r="47" spans="2:9" ht="12.75" customHeight="1">
      <c r="B47" s="242"/>
      <c r="C47" s="83" t="s">
        <v>4</v>
      </c>
      <c r="D47" s="87">
        <f aca="true" t="shared" si="7" ref="D47:I47">D46/D45</f>
        <v>111.22727272727273</v>
      </c>
      <c r="E47" s="88">
        <f t="shared" si="7"/>
        <v>111.22727272727273</v>
      </c>
      <c r="F47" s="88">
        <f t="shared" si="7"/>
        <v>111.22727272727273</v>
      </c>
      <c r="G47" s="88">
        <f t="shared" si="7"/>
        <v>111.22727272727273</v>
      </c>
      <c r="H47" s="88">
        <f t="shared" si="7"/>
        <v>96.32544378698225</v>
      </c>
      <c r="I47" s="96">
        <f t="shared" si="7"/>
        <v>96.32544378698225</v>
      </c>
    </row>
    <row r="48" spans="2:9" ht="12.75" customHeight="1">
      <c r="B48" s="243" t="s">
        <v>8</v>
      </c>
      <c r="C48" s="83" t="s">
        <v>2</v>
      </c>
      <c r="D48" s="84">
        <v>36</v>
      </c>
      <c r="E48" s="58">
        <v>36</v>
      </c>
      <c r="F48" s="58">
        <v>36</v>
      </c>
      <c r="G48" s="85">
        <v>36</v>
      </c>
      <c r="H48" s="58">
        <v>50</v>
      </c>
      <c r="I48" s="86">
        <v>54</v>
      </c>
    </row>
    <row r="49" spans="2:9" ht="12.75" customHeight="1">
      <c r="B49" s="243"/>
      <c r="C49" s="83" t="s">
        <v>5</v>
      </c>
      <c r="D49" s="97">
        <f aca="true" t="shared" si="8" ref="D49:I49">D48/D45*100</f>
        <v>32.72727272727273</v>
      </c>
      <c r="E49" s="98">
        <f t="shared" si="8"/>
        <v>32.72727272727273</v>
      </c>
      <c r="F49" s="98">
        <f t="shared" si="8"/>
        <v>32.72727272727273</v>
      </c>
      <c r="G49" s="98">
        <f t="shared" si="8"/>
        <v>32.72727272727273</v>
      </c>
      <c r="H49" s="98">
        <f t="shared" si="8"/>
        <v>29.585798816568047</v>
      </c>
      <c r="I49" s="99">
        <f t="shared" si="8"/>
        <v>31.952662721893493</v>
      </c>
    </row>
    <row r="50" spans="2:9" ht="12.75" customHeight="1">
      <c r="B50" s="243"/>
      <c r="C50" s="83" t="s">
        <v>3</v>
      </c>
      <c r="D50" s="84">
        <v>12184</v>
      </c>
      <c r="E50" s="58">
        <v>12184</v>
      </c>
      <c r="F50" s="58">
        <v>12184</v>
      </c>
      <c r="G50" s="85">
        <v>12184</v>
      </c>
      <c r="H50" s="58">
        <v>15737</v>
      </c>
      <c r="I50" s="86">
        <v>15781</v>
      </c>
    </row>
    <row r="51" spans="2:9" ht="12.75" customHeight="1">
      <c r="B51" s="243"/>
      <c r="C51" s="83" t="s">
        <v>5</v>
      </c>
      <c r="D51" s="89">
        <f aca="true" t="shared" si="9" ref="D51:I51">D50/D46*100</f>
        <v>99.58316305680425</v>
      </c>
      <c r="E51" s="88">
        <f t="shared" si="9"/>
        <v>99.58316305680425</v>
      </c>
      <c r="F51" s="88">
        <f t="shared" si="9"/>
        <v>99.58316305680425</v>
      </c>
      <c r="G51" s="88">
        <f t="shared" si="9"/>
        <v>99.58316305680425</v>
      </c>
      <c r="H51" s="88">
        <f t="shared" si="9"/>
        <v>96.67055715953067</v>
      </c>
      <c r="I51" s="96">
        <f t="shared" si="9"/>
        <v>96.9408440321887</v>
      </c>
    </row>
    <row r="52" spans="2:9" ht="12.75" customHeight="1" thickBot="1">
      <c r="B52" s="244"/>
      <c r="C52" s="90" t="s">
        <v>4</v>
      </c>
      <c r="D52" s="103">
        <f aca="true" t="shared" si="10" ref="D52:I52">D50/D48</f>
        <v>338.44444444444446</v>
      </c>
      <c r="E52" s="92">
        <f t="shared" si="10"/>
        <v>338.44444444444446</v>
      </c>
      <c r="F52" s="92">
        <f t="shared" si="10"/>
        <v>338.44444444444446</v>
      </c>
      <c r="G52" s="92">
        <f t="shared" si="10"/>
        <v>338.44444444444446</v>
      </c>
      <c r="H52" s="92">
        <f t="shared" si="10"/>
        <v>314.74</v>
      </c>
      <c r="I52" s="104">
        <f t="shared" si="10"/>
        <v>292.24074074074076</v>
      </c>
    </row>
    <row r="53" ht="12.75" customHeight="1"/>
    <row r="54" spans="8:9" ht="12.75" customHeight="1">
      <c r="H54" s="73"/>
      <c r="I54" s="73" t="s">
        <v>156</v>
      </c>
    </row>
    <row r="55" ht="12.75" customHeight="1" thickBot="1">
      <c r="H55" s="73"/>
    </row>
    <row r="56" spans="2:9" ht="12.75" customHeight="1">
      <c r="B56" s="245" t="s">
        <v>0</v>
      </c>
      <c r="C56" s="247" t="s">
        <v>7</v>
      </c>
      <c r="D56" s="214" t="s">
        <v>9</v>
      </c>
      <c r="E56" s="215"/>
      <c r="F56" s="215"/>
      <c r="G56" s="215"/>
      <c r="H56" s="215"/>
      <c r="I56" s="216"/>
    </row>
    <row r="57" spans="2:9" ht="12.75" customHeight="1" thickBot="1">
      <c r="B57" s="246"/>
      <c r="C57" s="248"/>
      <c r="D57" s="74" t="s">
        <v>136</v>
      </c>
      <c r="E57" s="75">
        <v>2003</v>
      </c>
      <c r="F57" s="75">
        <v>2004</v>
      </c>
      <c r="G57" s="76">
        <v>2005</v>
      </c>
      <c r="H57" s="75">
        <v>2006</v>
      </c>
      <c r="I57" s="77">
        <v>2007</v>
      </c>
    </row>
    <row r="58" spans="2:9" ht="12.75" customHeight="1">
      <c r="B58" s="217" t="s">
        <v>6</v>
      </c>
      <c r="C58" s="78" t="s">
        <v>2</v>
      </c>
      <c r="D58" s="105">
        <f>D45-0</f>
        <v>110</v>
      </c>
      <c r="E58" s="106">
        <v>0.1</v>
      </c>
      <c r="F58" s="106">
        <v>0.1</v>
      </c>
      <c r="G58" s="107">
        <v>0.1</v>
      </c>
      <c r="H58" s="106">
        <f aca="true" t="shared" si="11" ref="E58:I59">H45-G45</f>
        <v>59</v>
      </c>
      <c r="I58" s="108">
        <v>0.1</v>
      </c>
    </row>
    <row r="59" spans="2:9" ht="12.75" customHeight="1">
      <c r="B59" s="242"/>
      <c r="C59" s="83" t="s">
        <v>3</v>
      </c>
      <c r="D59" s="109">
        <f>D46-0</f>
        <v>12235</v>
      </c>
      <c r="E59" s="34">
        <f t="shared" si="11"/>
        <v>0</v>
      </c>
      <c r="F59" s="34">
        <f t="shared" si="11"/>
        <v>0</v>
      </c>
      <c r="G59" s="34">
        <f t="shared" si="11"/>
        <v>0</v>
      </c>
      <c r="H59" s="34">
        <f t="shared" si="11"/>
        <v>4044</v>
      </c>
      <c r="I59" s="95">
        <f t="shared" si="11"/>
        <v>0</v>
      </c>
    </row>
    <row r="60" spans="2:9" ht="12.75" customHeight="1">
      <c r="B60" s="242"/>
      <c r="C60" s="83" t="s">
        <v>4</v>
      </c>
      <c r="D60" s="87">
        <f aca="true" t="shared" si="12" ref="D60:I60">D59/D58</f>
        <v>111.22727272727273</v>
      </c>
      <c r="E60" s="88">
        <f t="shared" si="12"/>
        <v>0</v>
      </c>
      <c r="F60" s="88">
        <f t="shared" si="12"/>
        <v>0</v>
      </c>
      <c r="G60" s="88">
        <f t="shared" si="12"/>
        <v>0</v>
      </c>
      <c r="H60" s="88">
        <f t="shared" si="12"/>
        <v>68.54237288135593</v>
      </c>
      <c r="I60" s="96">
        <f t="shared" si="12"/>
        <v>0</v>
      </c>
    </row>
    <row r="61" spans="2:9" ht="12.75" customHeight="1">
      <c r="B61" s="243" t="s">
        <v>8</v>
      </c>
      <c r="C61" s="83" t="s">
        <v>2</v>
      </c>
      <c r="D61" s="109">
        <f>D48-0</f>
        <v>36</v>
      </c>
      <c r="E61" s="34">
        <v>0.1</v>
      </c>
      <c r="F61" s="34">
        <v>0.1</v>
      </c>
      <c r="G61" s="34">
        <v>0.1</v>
      </c>
      <c r="H61" s="34">
        <f>H48-G48</f>
        <v>14</v>
      </c>
      <c r="I61" s="95">
        <f>I48-H48</f>
        <v>4</v>
      </c>
    </row>
    <row r="62" spans="2:9" ht="12.75" customHeight="1">
      <c r="B62" s="243"/>
      <c r="C62" s="83" t="s">
        <v>3</v>
      </c>
      <c r="D62" s="109">
        <f>D50-0</f>
        <v>12184</v>
      </c>
      <c r="E62" s="34">
        <f>E50-D50</f>
        <v>0</v>
      </c>
      <c r="F62" s="34">
        <f>F50-E50</f>
        <v>0</v>
      </c>
      <c r="G62" s="34">
        <f>G50-F50</f>
        <v>0</v>
      </c>
      <c r="H62" s="34">
        <f>H50-G50</f>
        <v>3553</v>
      </c>
      <c r="I62" s="95">
        <f>I50-H50</f>
        <v>44</v>
      </c>
    </row>
    <row r="63" spans="2:9" ht="12.75" customHeight="1" thickBot="1">
      <c r="B63" s="244"/>
      <c r="C63" s="90" t="s">
        <v>4</v>
      </c>
      <c r="D63" s="110">
        <f aca="true" t="shared" si="13" ref="D63:I63">D62/D61</f>
        <v>338.44444444444446</v>
      </c>
      <c r="E63" s="92">
        <f t="shared" si="13"/>
        <v>0</v>
      </c>
      <c r="F63" s="92">
        <f t="shared" si="13"/>
        <v>0</v>
      </c>
      <c r="G63" s="92">
        <f t="shared" si="13"/>
        <v>0</v>
      </c>
      <c r="H63" s="92">
        <f t="shared" si="13"/>
        <v>253.78571428571428</v>
      </c>
      <c r="I63" s="104">
        <f t="shared" si="13"/>
        <v>11</v>
      </c>
    </row>
    <row r="64" spans="4:9" ht="12.75" customHeight="1">
      <c r="D64" s="93"/>
      <c r="E64" s="93"/>
      <c r="F64" s="93"/>
      <c r="G64" s="93"/>
      <c r="H64" s="93"/>
      <c r="I64" s="94"/>
    </row>
    <row r="65" spans="4:9" ht="12.75" customHeight="1">
      <c r="D65" s="93"/>
      <c r="E65" s="93"/>
      <c r="F65" s="93"/>
      <c r="G65" s="93"/>
      <c r="H65" s="93"/>
      <c r="I65" s="94"/>
    </row>
    <row r="66" ht="12.75" customHeight="1"/>
    <row r="67" ht="12.75" customHeight="1"/>
    <row r="68" ht="12.75" customHeight="1"/>
    <row r="69" ht="12.75" customHeight="1">
      <c r="B69" s="47" t="s">
        <v>11</v>
      </c>
    </row>
    <row r="70" ht="12.75" customHeight="1"/>
    <row r="71" ht="12.75" customHeight="1">
      <c r="B71" s="47" t="s">
        <v>165</v>
      </c>
    </row>
    <row r="72" ht="15" customHeight="1">
      <c r="B72" s="47" t="s">
        <v>166</v>
      </c>
    </row>
    <row r="73" s="1" customFormat="1" ht="9.75" customHeight="1"/>
    <row r="74" spans="2:9" ht="12.75" customHeight="1">
      <c r="B74" s="220" t="s">
        <v>12</v>
      </c>
      <c r="C74" s="221"/>
      <c r="D74" s="221"/>
      <c r="E74" s="221"/>
      <c r="F74" s="221"/>
      <c r="G74" s="221"/>
      <c r="H74" s="221"/>
      <c r="I74" s="221"/>
    </row>
    <row r="75" spans="2:9" ht="12.75" customHeight="1">
      <c r="B75" s="220" t="s">
        <v>107</v>
      </c>
      <c r="C75" s="221"/>
      <c r="D75" s="221"/>
      <c r="E75" s="221"/>
      <c r="F75" s="221"/>
      <c r="G75" s="221"/>
      <c r="H75" s="221"/>
      <c r="I75" s="221"/>
    </row>
    <row r="76" ht="12.75" customHeight="1">
      <c r="H76" s="73"/>
    </row>
    <row r="77" spans="2:9" ht="12.75" customHeight="1">
      <c r="B77" s="47" t="s">
        <v>10</v>
      </c>
      <c r="C77" s="5" t="s">
        <v>131</v>
      </c>
      <c r="D77" s="46"/>
      <c r="H77" s="73"/>
      <c r="I77" s="73" t="s">
        <v>157</v>
      </c>
    </row>
    <row r="78" ht="12.75" customHeight="1" thickBot="1">
      <c r="H78" s="73"/>
    </row>
    <row r="79" spans="2:9" ht="12.75" customHeight="1">
      <c r="B79" s="245" t="s">
        <v>0</v>
      </c>
      <c r="C79" s="247" t="s">
        <v>7</v>
      </c>
      <c r="D79" s="214" t="s">
        <v>1</v>
      </c>
      <c r="E79" s="215"/>
      <c r="F79" s="215"/>
      <c r="G79" s="215"/>
      <c r="H79" s="215"/>
      <c r="I79" s="216"/>
    </row>
    <row r="80" spans="2:9" ht="12.75" customHeight="1" thickBot="1">
      <c r="B80" s="246"/>
      <c r="C80" s="248"/>
      <c r="D80" s="74" t="s">
        <v>136</v>
      </c>
      <c r="E80" s="75">
        <v>2003</v>
      </c>
      <c r="F80" s="75">
        <v>2004</v>
      </c>
      <c r="G80" s="76">
        <v>2005</v>
      </c>
      <c r="H80" s="75">
        <v>2006</v>
      </c>
      <c r="I80" s="77">
        <v>2007</v>
      </c>
    </row>
    <row r="81" spans="2:9" ht="12.75" customHeight="1">
      <c r="B81" s="217" t="s">
        <v>6</v>
      </c>
      <c r="C81" s="78" t="s">
        <v>2</v>
      </c>
      <c r="D81" s="79">
        <v>2210</v>
      </c>
      <c r="E81" s="80">
        <v>2240</v>
      </c>
      <c r="F81" s="80">
        <v>2253</v>
      </c>
      <c r="G81" s="81">
        <v>2264</v>
      </c>
      <c r="H81" s="80">
        <v>2300</v>
      </c>
      <c r="I81" s="82">
        <v>2323</v>
      </c>
    </row>
    <row r="82" spans="2:9" ht="12.75" customHeight="1">
      <c r="B82" s="242"/>
      <c r="C82" s="83" t="s">
        <v>3</v>
      </c>
      <c r="D82" s="84">
        <v>49933</v>
      </c>
      <c r="E82" s="58">
        <v>50089</v>
      </c>
      <c r="F82" s="58">
        <v>50185</v>
      </c>
      <c r="G82" s="85">
        <v>50399</v>
      </c>
      <c r="H82" s="58">
        <v>51171</v>
      </c>
      <c r="I82" s="86">
        <v>51942</v>
      </c>
    </row>
    <row r="83" spans="2:9" ht="12.75" customHeight="1">
      <c r="B83" s="242"/>
      <c r="C83" s="83" t="s">
        <v>4</v>
      </c>
      <c r="D83" s="87">
        <f aca="true" t="shared" si="14" ref="D83:I83">D82/D81</f>
        <v>22.594117647058823</v>
      </c>
      <c r="E83" s="88">
        <f t="shared" si="14"/>
        <v>22.361160714285713</v>
      </c>
      <c r="F83" s="88">
        <f t="shared" si="14"/>
        <v>22.274744784731467</v>
      </c>
      <c r="G83" s="88">
        <f t="shared" si="14"/>
        <v>22.261042402826856</v>
      </c>
      <c r="H83" s="88">
        <f t="shared" si="14"/>
        <v>22.248260869565218</v>
      </c>
      <c r="I83" s="96">
        <f t="shared" si="14"/>
        <v>22.35987946620749</v>
      </c>
    </row>
    <row r="84" spans="2:9" ht="12.75" customHeight="1">
      <c r="B84" s="243" t="s">
        <v>8</v>
      </c>
      <c r="C84" s="83" t="s">
        <v>2</v>
      </c>
      <c r="D84" s="84">
        <v>1608</v>
      </c>
      <c r="E84" s="58">
        <v>1641</v>
      </c>
      <c r="F84" s="58">
        <v>1654</v>
      </c>
      <c r="G84" s="85">
        <v>1675</v>
      </c>
      <c r="H84" s="58">
        <v>1689</v>
      </c>
      <c r="I84" s="86">
        <v>1698</v>
      </c>
    </row>
    <row r="85" spans="2:9" ht="12.75" customHeight="1">
      <c r="B85" s="243"/>
      <c r="C85" s="83" t="s">
        <v>5</v>
      </c>
      <c r="D85" s="97">
        <f aca="true" t="shared" si="15" ref="D85:I85">D84/D81*100</f>
        <v>72.76018099547511</v>
      </c>
      <c r="E85" s="98">
        <f t="shared" si="15"/>
        <v>73.25892857142857</v>
      </c>
      <c r="F85" s="98">
        <f t="shared" si="15"/>
        <v>73.41322680869952</v>
      </c>
      <c r="G85" s="98">
        <f t="shared" si="15"/>
        <v>73.98409893992934</v>
      </c>
      <c r="H85" s="98">
        <f t="shared" si="15"/>
        <v>73.43478260869564</v>
      </c>
      <c r="I85" s="99">
        <f t="shared" si="15"/>
        <v>73.09513560051657</v>
      </c>
    </row>
    <row r="86" spans="2:9" ht="12.75" customHeight="1">
      <c r="B86" s="243"/>
      <c r="C86" s="83" t="s">
        <v>3</v>
      </c>
      <c r="D86" s="84">
        <v>49171</v>
      </c>
      <c r="E86" s="58">
        <v>49727</v>
      </c>
      <c r="F86" s="58">
        <v>49815</v>
      </c>
      <c r="G86" s="85">
        <v>49887</v>
      </c>
      <c r="H86" s="58">
        <v>49978</v>
      </c>
      <c r="I86" s="86">
        <v>49988</v>
      </c>
    </row>
    <row r="87" spans="2:9" ht="12.75" customHeight="1">
      <c r="B87" s="243"/>
      <c r="C87" s="83" t="s">
        <v>5</v>
      </c>
      <c r="D87" s="89">
        <f aca="true" t="shared" si="16" ref="D87:I87">D86/D82*100</f>
        <v>98.47395509983377</v>
      </c>
      <c r="E87" s="88">
        <f t="shared" si="16"/>
        <v>99.27728643015432</v>
      </c>
      <c r="F87" s="88">
        <f t="shared" si="16"/>
        <v>99.26272790674504</v>
      </c>
      <c r="G87" s="88">
        <f t="shared" si="16"/>
        <v>98.98410682751641</v>
      </c>
      <c r="H87" s="88">
        <f t="shared" si="16"/>
        <v>97.66860135623693</v>
      </c>
      <c r="I87" s="96">
        <f t="shared" si="16"/>
        <v>96.2381117400177</v>
      </c>
    </row>
    <row r="88" spans="2:9" ht="12.75" customHeight="1" thickBot="1">
      <c r="B88" s="244"/>
      <c r="C88" s="90" t="s">
        <v>4</v>
      </c>
      <c r="D88" s="103">
        <f aca="true" t="shared" si="17" ref="D88:I88">D86/D84</f>
        <v>30.578980099502488</v>
      </c>
      <c r="E88" s="92">
        <f t="shared" si="17"/>
        <v>30.302864107251676</v>
      </c>
      <c r="F88" s="92">
        <f t="shared" si="17"/>
        <v>30.11789600967352</v>
      </c>
      <c r="G88" s="92">
        <f t="shared" si="17"/>
        <v>29.783283582089553</v>
      </c>
      <c r="H88" s="92">
        <f t="shared" si="17"/>
        <v>29.5902901124926</v>
      </c>
      <c r="I88" s="104">
        <f t="shared" si="17"/>
        <v>29.439340400471142</v>
      </c>
    </row>
    <row r="89" ht="12.75" customHeight="1"/>
    <row r="90" spans="8:9" ht="12.75" customHeight="1">
      <c r="H90" s="73"/>
      <c r="I90" s="73" t="s">
        <v>158</v>
      </c>
    </row>
    <row r="91" ht="12.75" customHeight="1" thickBot="1">
      <c r="H91" s="73"/>
    </row>
    <row r="92" spans="2:9" ht="12.75" customHeight="1">
      <c r="B92" s="245" t="s">
        <v>0</v>
      </c>
      <c r="C92" s="247" t="s">
        <v>7</v>
      </c>
      <c r="D92" s="214" t="s">
        <v>9</v>
      </c>
      <c r="E92" s="215"/>
      <c r="F92" s="215"/>
      <c r="G92" s="215"/>
      <c r="H92" s="215"/>
      <c r="I92" s="216"/>
    </row>
    <row r="93" spans="2:9" ht="12.75" customHeight="1" thickBot="1">
      <c r="B93" s="246"/>
      <c r="C93" s="248"/>
      <c r="D93" s="74" t="s">
        <v>136</v>
      </c>
      <c r="E93" s="75">
        <v>2003</v>
      </c>
      <c r="F93" s="75">
        <v>2004</v>
      </c>
      <c r="G93" s="76">
        <v>2005</v>
      </c>
      <c r="H93" s="75">
        <v>2006</v>
      </c>
      <c r="I93" s="77">
        <v>2007</v>
      </c>
    </row>
    <row r="94" spans="2:9" ht="12.75" customHeight="1">
      <c r="B94" s="217" t="s">
        <v>6</v>
      </c>
      <c r="C94" s="78" t="s">
        <v>2</v>
      </c>
      <c r="D94" s="105">
        <f>D81-0</f>
        <v>2210</v>
      </c>
      <c r="E94" s="106">
        <f aca="true" t="shared" si="18" ref="E94:I95">E81-D81</f>
        <v>30</v>
      </c>
      <c r="F94" s="106">
        <f t="shared" si="18"/>
        <v>13</v>
      </c>
      <c r="G94" s="107">
        <f t="shared" si="18"/>
        <v>11</v>
      </c>
      <c r="H94" s="106">
        <f t="shared" si="18"/>
        <v>36</v>
      </c>
      <c r="I94" s="108">
        <f t="shared" si="18"/>
        <v>23</v>
      </c>
    </row>
    <row r="95" spans="2:9" ht="12.75" customHeight="1">
      <c r="B95" s="242"/>
      <c r="C95" s="83" t="s">
        <v>3</v>
      </c>
      <c r="D95" s="109">
        <f>D82-0</f>
        <v>49933</v>
      </c>
      <c r="E95" s="34">
        <f t="shared" si="18"/>
        <v>156</v>
      </c>
      <c r="F95" s="34">
        <f t="shared" si="18"/>
        <v>96</v>
      </c>
      <c r="G95" s="34">
        <f t="shared" si="18"/>
        <v>214</v>
      </c>
      <c r="H95" s="34">
        <f t="shared" si="18"/>
        <v>772</v>
      </c>
      <c r="I95" s="95">
        <f t="shared" si="18"/>
        <v>771</v>
      </c>
    </row>
    <row r="96" spans="2:9" ht="12.75" customHeight="1">
      <c r="B96" s="242"/>
      <c r="C96" s="83" t="s">
        <v>4</v>
      </c>
      <c r="D96" s="87">
        <f aca="true" t="shared" si="19" ref="D96:I96">D95/D94</f>
        <v>22.594117647058823</v>
      </c>
      <c r="E96" s="88">
        <f t="shared" si="19"/>
        <v>5.2</v>
      </c>
      <c r="F96" s="88">
        <f t="shared" si="19"/>
        <v>7.384615384615385</v>
      </c>
      <c r="G96" s="88">
        <f t="shared" si="19"/>
        <v>19.454545454545453</v>
      </c>
      <c r="H96" s="88">
        <f t="shared" si="19"/>
        <v>21.444444444444443</v>
      </c>
      <c r="I96" s="96">
        <f t="shared" si="19"/>
        <v>33.52173913043478</v>
      </c>
    </row>
    <row r="97" spans="2:9" ht="12.75" customHeight="1">
      <c r="B97" s="243" t="s">
        <v>8</v>
      </c>
      <c r="C97" s="83" t="s">
        <v>2</v>
      </c>
      <c r="D97" s="109">
        <f>D84-0</f>
        <v>1608</v>
      </c>
      <c r="E97" s="34">
        <f>E84-D84</f>
        <v>33</v>
      </c>
      <c r="F97" s="34">
        <f>F84-E84</f>
        <v>13</v>
      </c>
      <c r="G97" s="34">
        <f>G84-F84</f>
        <v>21</v>
      </c>
      <c r="H97" s="34">
        <f>H84-G84</f>
        <v>14</v>
      </c>
      <c r="I97" s="95">
        <f>I84-H84</f>
        <v>9</v>
      </c>
    </row>
    <row r="98" spans="2:9" ht="12.75" customHeight="1">
      <c r="B98" s="243"/>
      <c r="C98" s="83" t="s">
        <v>3</v>
      </c>
      <c r="D98" s="109">
        <f>D86-0</f>
        <v>49171</v>
      </c>
      <c r="E98" s="34">
        <f>E86-D86</f>
        <v>556</v>
      </c>
      <c r="F98" s="34">
        <f>F86-E86</f>
        <v>88</v>
      </c>
      <c r="G98" s="34">
        <f>G86-F86</f>
        <v>72</v>
      </c>
      <c r="H98" s="34">
        <f>H86-G86</f>
        <v>91</v>
      </c>
      <c r="I98" s="95">
        <f>I86-H86</f>
        <v>10</v>
      </c>
    </row>
    <row r="99" spans="2:9" ht="12.75" customHeight="1" thickBot="1">
      <c r="B99" s="244"/>
      <c r="C99" s="90" t="s">
        <v>4</v>
      </c>
      <c r="D99" s="110">
        <f aca="true" t="shared" si="20" ref="D99:I99">D98/D97</f>
        <v>30.578980099502488</v>
      </c>
      <c r="E99" s="92">
        <f t="shared" si="20"/>
        <v>16.848484848484848</v>
      </c>
      <c r="F99" s="92">
        <f t="shared" si="20"/>
        <v>6.769230769230769</v>
      </c>
      <c r="G99" s="92">
        <f t="shared" si="20"/>
        <v>3.4285714285714284</v>
      </c>
      <c r="H99" s="92">
        <f t="shared" si="20"/>
        <v>6.5</v>
      </c>
      <c r="I99" s="104">
        <f t="shared" si="20"/>
        <v>1.1111111111111112</v>
      </c>
    </row>
    <row r="100" spans="4:9" ht="12.75" customHeight="1">
      <c r="D100" s="93"/>
      <c r="E100" s="93"/>
      <c r="F100" s="93"/>
      <c r="G100" s="93"/>
      <c r="H100" s="93"/>
      <c r="I100" s="94"/>
    </row>
    <row r="101" spans="4:9" ht="12.75" customHeight="1">
      <c r="D101" s="93"/>
      <c r="E101" s="93"/>
      <c r="F101" s="93"/>
      <c r="G101" s="93"/>
      <c r="H101" s="93"/>
      <c r="I101" s="94"/>
    </row>
    <row r="102" ht="12.75" customHeight="1"/>
    <row r="103" ht="12.75" customHeight="1"/>
    <row r="104" ht="12.75" customHeight="1"/>
    <row r="105" ht="12.75" customHeight="1">
      <c r="B105" s="47" t="s">
        <v>11</v>
      </c>
    </row>
    <row r="106" ht="12.75" customHeight="1"/>
    <row r="107" ht="12.75" customHeight="1">
      <c r="B107" s="47" t="s">
        <v>165</v>
      </c>
    </row>
    <row r="108" ht="15" customHeight="1">
      <c r="B108" s="47" t="s">
        <v>166</v>
      </c>
    </row>
    <row r="109" s="1" customFormat="1" ht="9.75" customHeight="1"/>
    <row r="110" spans="2:9" ht="12.75" customHeight="1">
      <c r="B110" s="220" t="s">
        <v>12</v>
      </c>
      <c r="C110" s="221"/>
      <c r="D110" s="221"/>
      <c r="E110" s="221"/>
      <c r="F110" s="221"/>
      <c r="G110" s="221"/>
      <c r="H110" s="221"/>
      <c r="I110" s="221"/>
    </row>
    <row r="111" spans="2:9" ht="12.75" customHeight="1">
      <c r="B111" s="220" t="s">
        <v>107</v>
      </c>
      <c r="C111" s="221"/>
      <c r="D111" s="221"/>
      <c r="E111" s="221"/>
      <c r="F111" s="221"/>
      <c r="G111" s="221"/>
      <c r="H111" s="221"/>
      <c r="I111" s="221"/>
    </row>
    <row r="112" ht="12.75" customHeight="1">
      <c r="H112" s="73"/>
    </row>
    <row r="113" spans="2:9" ht="12.75" customHeight="1">
      <c r="B113" s="47" t="s">
        <v>10</v>
      </c>
      <c r="C113" s="5" t="s">
        <v>132</v>
      </c>
      <c r="D113" s="46"/>
      <c r="H113" s="73"/>
      <c r="I113" s="73" t="s">
        <v>159</v>
      </c>
    </row>
    <row r="114" ht="12.75" customHeight="1" thickBot="1">
      <c r="H114" s="73"/>
    </row>
    <row r="115" spans="2:9" ht="12.75" customHeight="1">
      <c r="B115" s="245" t="s">
        <v>0</v>
      </c>
      <c r="C115" s="247" t="s">
        <v>7</v>
      </c>
      <c r="D115" s="214" t="s">
        <v>1</v>
      </c>
      <c r="E115" s="215"/>
      <c r="F115" s="215"/>
      <c r="G115" s="215"/>
      <c r="H115" s="215"/>
      <c r="I115" s="216"/>
    </row>
    <row r="116" spans="2:9" ht="12.75" customHeight="1" thickBot="1">
      <c r="B116" s="246"/>
      <c r="C116" s="248"/>
      <c r="D116" s="112" t="s">
        <v>136</v>
      </c>
      <c r="E116" s="113">
        <v>2003</v>
      </c>
      <c r="F116" s="113">
        <v>2004</v>
      </c>
      <c r="G116" s="114">
        <v>2005</v>
      </c>
      <c r="H116" s="113">
        <v>2006</v>
      </c>
      <c r="I116" s="115">
        <v>2007</v>
      </c>
    </row>
    <row r="117" spans="2:9" ht="12.75" customHeight="1">
      <c r="B117" s="217" t="s">
        <v>6</v>
      </c>
      <c r="C117" s="101" t="s">
        <v>2</v>
      </c>
      <c r="D117" s="111">
        <f aca="true" t="shared" si="21" ref="D117:I118">D9+D45+D81</f>
        <v>90955</v>
      </c>
      <c r="E117" s="117">
        <f t="shared" si="21"/>
        <v>92539</v>
      </c>
      <c r="F117" s="117">
        <f t="shared" si="21"/>
        <v>96143</v>
      </c>
      <c r="G117" s="117">
        <f t="shared" si="21"/>
        <v>97642</v>
      </c>
      <c r="H117" s="117">
        <f t="shared" si="21"/>
        <v>99238</v>
      </c>
      <c r="I117" s="118">
        <f t="shared" si="21"/>
        <v>100085</v>
      </c>
    </row>
    <row r="118" spans="2:9" ht="12.75" customHeight="1">
      <c r="B118" s="242"/>
      <c r="C118" s="100" t="s">
        <v>3</v>
      </c>
      <c r="D118" s="119">
        <f t="shared" si="21"/>
        <v>920708</v>
      </c>
      <c r="E118" s="116">
        <f t="shared" si="21"/>
        <v>923557</v>
      </c>
      <c r="F118" s="116">
        <f t="shared" si="21"/>
        <v>956072</v>
      </c>
      <c r="G118" s="116">
        <f t="shared" si="21"/>
        <v>987118</v>
      </c>
      <c r="H118" s="116">
        <f t="shared" si="21"/>
        <v>992368</v>
      </c>
      <c r="I118" s="120">
        <f t="shared" si="21"/>
        <v>997529</v>
      </c>
    </row>
    <row r="119" spans="2:9" ht="12.75" customHeight="1">
      <c r="B119" s="242"/>
      <c r="C119" s="100" t="s">
        <v>4</v>
      </c>
      <c r="D119" s="87">
        <f aca="true" t="shared" si="22" ref="D119:I119">D118/D117</f>
        <v>10.122676048595459</v>
      </c>
      <c r="E119" s="88">
        <f t="shared" si="22"/>
        <v>9.980192135207858</v>
      </c>
      <c r="F119" s="88">
        <f t="shared" si="22"/>
        <v>9.944270513713947</v>
      </c>
      <c r="G119" s="88">
        <f t="shared" si="22"/>
        <v>10.109563507507016</v>
      </c>
      <c r="H119" s="88">
        <f t="shared" si="22"/>
        <v>9.99987907857877</v>
      </c>
      <c r="I119" s="96">
        <f t="shared" si="22"/>
        <v>9.966818204526152</v>
      </c>
    </row>
    <row r="120" spans="2:9" ht="12.75" customHeight="1">
      <c r="B120" s="243" t="s">
        <v>8</v>
      </c>
      <c r="C120" s="100" t="s">
        <v>2</v>
      </c>
      <c r="D120" s="119">
        <f aca="true" t="shared" si="23" ref="D120:I120">D12+D48+D84</f>
        <v>47201</v>
      </c>
      <c r="E120" s="116">
        <f t="shared" si="23"/>
        <v>48892</v>
      </c>
      <c r="F120" s="116">
        <f t="shared" si="23"/>
        <v>50434</v>
      </c>
      <c r="G120" s="116">
        <f t="shared" si="23"/>
        <v>52265</v>
      </c>
      <c r="H120" s="116">
        <f t="shared" si="23"/>
        <v>53441</v>
      </c>
      <c r="I120" s="120">
        <f t="shared" si="23"/>
        <v>54560</v>
      </c>
    </row>
    <row r="121" spans="2:9" ht="12.75" customHeight="1">
      <c r="B121" s="243"/>
      <c r="C121" s="100" t="s">
        <v>5</v>
      </c>
      <c r="D121" s="87">
        <f aca="true" t="shared" si="24" ref="D121:I121">D120/D117*100</f>
        <v>51.89489307899511</v>
      </c>
      <c r="E121" s="98">
        <f t="shared" si="24"/>
        <v>52.833940284636746</v>
      </c>
      <c r="F121" s="98">
        <f t="shared" si="24"/>
        <v>52.457277180866</v>
      </c>
      <c r="G121" s="98">
        <f t="shared" si="24"/>
        <v>53.52717068474632</v>
      </c>
      <c r="H121" s="98">
        <f t="shared" si="24"/>
        <v>53.851347266168204</v>
      </c>
      <c r="I121" s="99">
        <f t="shared" si="24"/>
        <v>54.51366338612179</v>
      </c>
    </row>
    <row r="122" spans="2:9" ht="12.75" customHeight="1">
      <c r="B122" s="243"/>
      <c r="C122" s="100" t="s">
        <v>3</v>
      </c>
      <c r="D122" s="119">
        <f aca="true" t="shared" si="25" ref="D122:I122">D14+D50+D86</f>
        <v>785445</v>
      </c>
      <c r="E122" s="116">
        <f t="shared" si="25"/>
        <v>793715</v>
      </c>
      <c r="F122" s="116">
        <f t="shared" si="25"/>
        <v>822310</v>
      </c>
      <c r="G122" s="116">
        <f t="shared" si="25"/>
        <v>863600</v>
      </c>
      <c r="H122" s="116">
        <f t="shared" si="25"/>
        <v>878782</v>
      </c>
      <c r="I122" s="120">
        <f t="shared" si="25"/>
        <v>888314</v>
      </c>
    </row>
    <row r="123" spans="2:9" ht="12.75" customHeight="1">
      <c r="B123" s="243"/>
      <c r="C123" s="100" t="s">
        <v>5</v>
      </c>
      <c r="D123" s="89">
        <f aca="true" t="shared" si="26" ref="D123:I123">D122/D118*100</f>
        <v>85.30880583203361</v>
      </c>
      <c r="E123" s="88">
        <f t="shared" si="26"/>
        <v>85.9410951354383</v>
      </c>
      <c r="F123" s="88">
        <f t="shared" si="26"/>
        <v>86.00921269527818</v>
      </c>
      <c r="G123" s="88">
        <f t="shared" si="26"/>
        <v>87.48700763231953</v>
      </c>
      <c r="H123" s="88">
        <f t="shared" si="26"/>
        <v>88.55404446737501</v>
      </c>
      <c r="I123" s="96">
        <f t="shared" si="26"/>
        <v>89.05144612337085</v>
      </c>
    </row>
    <row r="124" spans="2:9" ht="12.75" customHeight="1" thickBot="1">
      <c r="B124" s="244"/>
      <c r="C124" s="102" t="s">
        <v>4</v>
      </c>
      <c r="D124" s="91">
        <f aca="true" t="shared" si="27" ref="D124:I124">D122/D120</f>
        <v>16.640431346793502</v>
      </c>
      <c r="E124" s="92">
        <f t="shared" si="27"/>
        <v>16.234046469770107</v>
      </c>
      <c r="F124" s="92">
        <f t="shared" si="27"/>
        <v>16.304675417377165</v>
      </c>
      <c r="G124" s="92">
        <f t="shared" si="27"/>
        <v>16.523486080551038</v>
      </c>
      <c r="H124" s="92">
        <f t="shared" si="27"/>
        <v>16.443966243146647</v>
      </c>
      <c r="I124" s="104">
        <f t="shared" si="27"/>
        <v>16.28141495601173</v>
      </c>
    </row>
    <row r="125" ht="12.75" customHeight="1"/>
    <row r="126" spans="8:9" ht="12.75" customHeight="1">
      <c r="H126" s="73"/>
      <c r="I126" s="73" t="s">
        <v>160</v>
      </c>
    </row>
    <row r="127" ht="12.75" customHeight="1" thickBot="1">
      <c r="H127" s="73"/>
    </row>
    <row r="128" spans="2:9" ht="12.75" customHeight="1">
      <c r="B128" s="245" t="s">
        <v>0</v>
      </c>
      <c r="C128" s="247" t="s">
        <v>7</v>
      </c>
      <c r="D128" s="214" t="s">
        <v>9</v>
      </c>
      <c r="E128" s="215"/>
      <c r="F128" s="215"/>
      <c r="G128" s="215"/>
      <c r="H128" s="215"/>
      <c r="I128" s="216"/>
    </row>
    <row r="129" spans="2:9" ht="12.75" customHeight="1" thickBot="1">
      <c r="B129" s="246"/>
      <c r="C129" s="248"/>
      <c r="D129" s="74" t="s">
        <v>136</v>
      </c>
      <c r="E129" s="75">
        <v>2003</v>
      </c>
      <c r="F129" s="75">
        <v>2004</v>
      </c>
      <c r="G129" s="76">
        <v>2005</v>
      </c>
      <c r="H129" s="75">
        <v>2006</v>
      </c>
      <c r="I129" s="77">
        <v>2007</v>
      </c>
    </row>
    <row r="130" spans="2:9" ht="12.75" customHeight="1">
      <c r="B130" s="217" t="s">
        <v>6</v>
      </c>
      <c r="C130" s="78" t="s">
        <v>2</v>
      </c>
      <c r="D130" s="105">
        <f>D117-0</f>
        <v>90955</v>
      </c>
      <c r="E130" s="106">
        <f aca="true" t="shared" si="28" ref="E130:I131">E117-D117</f>
        <v>1584</v>
      </c>
      <c r="F130" s="106">
        <f t="shared" si="28"/>
        <v>3604</v>
      </c>
      <c r="G130" s="107">
        <f t="shared" si="28"/>
        <v>1499</v>
      </c>
      <c r="H130" s="106">
        <f t="shared" si="28"/>
        <v>1596</v>
      </c>
      <c r="I130" s="108">
        <f t="shared" si="28"/>
        <v>847</v>
      </c>
    </row>
    <row r="131" spans="2:9" ht="12.75" customHeight="1">
      <c r="B131" s="242"/>
      <c r="C131" s="83" t="s">
        <v>3</v>
      </c>
      <c r="D131" s="109">
        <f>D118-0</f>
        <v>920708</v>
      </c>
      <c r="E131" s="34">
        <f t="shared" si="28"/>
        <v>2849</v>
      </c>
      <c r="F131" s="34">
        <f t="shared" si="28"/>
        <v>32515</v>
      </c>
      <c r="G131" s="34">
        <f t="shared" si="28"/>
        <v>31046</v>
      </c>
      <c r="H131" s="34">
        <f t="shared" si="28"/>
        <v>5250</v>
      </c>
      <c r="I131" s="95">
        <f t="shared" si="28"/>
        <v>5161</v>
      </c>
    </row>
    <row r="132" spans="2:9" ht="12.75" customHeight="1">
      <c r="B132" s="242"/>
      <c r="C132" s="83" t="s">
        <v>4</v>
      </c>
      <c r="D132" s="87">
        <f aca="true" t="shared" si="29" ref="D132:I132">D131/D130</f>
        <v>10.122676048595459</v>
      </c>
      <c r="E132" s="88">
        <f t="shared" si="29"/>
        <v>1.7986111111111112</v>
      </c>
      <c r="F132" s="88">
        <f t="shared" si="29"/>
        <v>9.021920088790234</v>
      </c>
      <c r="G132" s="88">
        <f t="shared" si="29"/>
        <v>20.711140760507003</v>
      </c>
      <c r="H132" s="88">
        <f t="shared" si="29"/>
        <v>3.289473684210526</v>
      </c>
      <c r="I132" s="96">
        <f t="shared" si="29"/>
        <v>6.093270365997639</v>
      </c>
    </row>
    <row r="133" spans="2:9" ht="12.75" customHeight="1">
      <c r="B133" s="243" t="s">
        <v>8</v>
      </c>
      <c r="C133" s="83" t="s">
        <v>2</v>
      </c>
      <c r="D133" s="109">
        <f>D120-0</f>
        <v>47201</v>
      </c>
      <c r="E133" s="34">
        <f>E120-D120</f>
        <v>1691</v>
      </c>
      <c r="F133" s="34">
        <f>F120-E120</f>
        <v>1542</v>
      </c>
      <c r="G133" s="34">
        <f>G120-F120</f>
        <v>1831</v>
      </c>
      <c r="H133" s="34">
        <f>H120-G120</f>
        <v>1176</v>
      </c>
      <c r="I133" s="95">
        <f>I120-H120</f>
        <v>1119</v>
      </c>
    </row>
    <row r="134" spans="2:9" ht="12.75" customHeight="1">
      <c r="B134" s="243"/>
      <c r="C134" s="83" t="s">
        <v>3</v>
      </c>
      <c r="D134" s="109">
        <f>D122-0</f>
        <v>785445</v>
      </c>
      <c r="E134" s="34">
        <f>E122-D122</f>
        <v>8270</v>
      </c>
      <c r="F134" s="34">
        <f>F122-E122</f>
        <v>28595</v>
      </c>
      <c r="G134" s="34">
        <f>G122-F122</f>
        <v>41290</v>
      </c>
      <c r="H134" s="34">
        <f>H122-G122</f>
        <v>15182</v>
      </c>
      <c r="I134" s="95">
        <f>I122-H122</f>
        <v>9532</v>
      </c>
    </row>
    <row r="135" spans="2:9" ht="12.75" customHeight="1" thickBot="1">
      <c r="B135" s="244"/>
      <c r="C135" s="90" t="s">
        <v>4</v>
      </c>
      <c r="D135" s="110">
        <f aca="true" t="shared" si="30" ref="D135:I135">D134/D133</f>
        <v>16.640431346793502</v>
      </c>
      <c r="E135" s="92">
        <f t="shared" si="30"/>
        <v>4.890597279716144</v>
      </c>
      <c r="F135" s="92">
        <f t="shared" si="30"/>
        <v>18.544098573281453</v>
      </c>
      <c r="G135" s="92">
        <f t="shared" si="30"/>
        <v>22.550518842162752</v>
      </c>
      <c r="H135" s="92">
        <f t="shared" si="30"/>
        <v>12.90986394557823</v>
      </c>
      <c r="I135" s="104">
        <f t="shared" si="30"/>
        <v>8.518319928507596</v>
      </c>
    </row>
    <row r="136" spans="4:9" ht="12.75" customHeight="1">
      <c r="D136" s="93"/>
      <c r="E136" s="93"/>
      <c r="F136" s="93"/>
      <c r="G136" s="93"/>
      <c r="H136" s="93"/>
      <c r="I136" s="94"/>
    </row>
    <row r="137" spans="4:9" ht="12.75" customHeight="1">
      <c r="D137" s="93"/>
      <c r="E137" s="93"/>
      <c r="F137" s="93"/>
      <c r="G137" s="93"/>
      <c r="H137" s="93"/>
      <c r="I137" s="94"/>
    </row>
    <row r="138" ht="12.75" customHeight="1"/>
    <row r="139" ht="12.75" customHeight="1"/>
    <row r="140" ht="12.75" customHeight="1"/>
    <row r="141" ht="12.75" customHeight="1">
      <c r="B141" s="47" t="s">
        <v>11</v>
      </c>
    </row>
    <row r="142" ht="12.75" customHeight="1"/>
    <row r="143" ht="12.75" customHeight="1">
      <c r="B143" s="47" t="s">
        <v>165</v>
      </c>
    </row>
    <row r="144" ht="15" customHeight="1">
      <c r="B144" s="47" t="s">
        <v>166</v>
      </c>
    </row>
    <row r="145" s="1" customFormat="1" ht="9.75" customHeight="1"/>
    <row r="146" spans="2:9" ht="12.75" customHeight="1">
      <c r="B146" s="220" t="s">
        <v>12</v>
      </c>
      <c r="C146" s="221"/>
      <c r="D146" s="221"/>
      <c r="E146" s="221"/>
      <c r="F146" s="221"/>
      <c r="G146" s="221"/>
      <c r="H146" s="221"/>
      <c r="I146" s="221"/>
    </row>
    <row r="147" spans="2:9" ht="12.75" customHeight="1">
      <c r="B147" s="220" t="s">
        <v>107</v>
      </c>
      <c r="C147" s="221"/>
      <c r="D147" s="221"/>
      <c r="E147" s="221"/>
      <c r="F147" s="221"/>
      <c r="G147" s="221"/>
      <c r="H147" s="221"/>
      <c r="I147" s="221"/>
    </row>
    <row r="148" ht="12.75" customHeight="1">
      <c r="H148" s="73"/>
    </row>
    <row r="149" spans="2:9" ht="12.75" customHeight="1">
      <c r="B149" s="47" t="s">
        <v>10</v>
      </c>
      <c r="C149" s="5" t="s">
        <v>133</v>
      </c>
      <c r="D149" s="46"/>
      <c r="H149" s="73"/>
      <c r="I149" s="73" t="s">
        <v>161</v>
      </c>
    </row>
    <row r="150" ht="12.75" customHeight="1" thickBot="1">
      <c r="H150" s="73"/>
    </row>
    <row r="151" spans="2:9" ht="12.75" customHeight="1">
      <c r="B151" s="245" t="s">
        <v>0</v>
      </c>
      <c r="C151" s="247" t="s">
        <v>7</v>
      </c>
      <c r="D151" s="214" t="s">
        <v>1</v>
      </c>
      <c r="E151" s="215"/>
      <c r="F151" s="215"/>
      <c r="G151" s="215"/>
      <c r="H151" s="215"/>
      <c r="I151" s="216"/>
    </row>
    <row r="152" spans="2:9" ht="12.75" customHeight="1" thickBot="1">
      <c r="B152" s="246"/>
      <c r="C152" s="248"/>
      <c r="D152" s="74" t="s">
        <v>136</v>
      </c>
      <c r="E152" s="75">
        <v>2003</v>
      </c>
      <c r="F152" s="75">
        <v>2004</v>
      </c>
      <c r="G152" s="76">
        <v>2005</v>
      </c>
      <c r="H152" s="75">
        <v>2006</v>
      </c>
      <c r="I152" s="77">
        <v>2007</v>
      </c>
    </row>
    <row r="153" spans="2:9" ht="12.75" customHeight="1">
      <c r="B153" s="217" t="s">
        <v>6</v>
      </c>
      <c r="C153" s="78" t="s">
        <v>2</v>
      </c>
      <c r="D153" s="79">
        <v>1180</v>
      </c>
      <c r="E153" s="80">
        <v>1227</v>
      </c>
      <c r="F153" s="80">
        <v>1233</v>
      </c>
      <c r="G153" s="81">
        <v>1249</v>
      </c>
      <c r="H153" s="80">
        <v>1288</v>
      </c>
      <c r="I153" s="82">
        <v>1304</v>
      </c>
    </row>
    <row r="154" spans="2:9" ht="12.75" customHeight="1">
      <c r="B154" s="242"/>
      <c r="C154" s="83" t="s">
        <v>3</v>
      </c>
      <c r="D154" s="84">
        <v>22844</v>
      </c>
      <c r="E154" s="58">
        <v>24762</v>
      </c>
      <c r="F154" s="58">
        <v>24789</v>
      </c>
      <c r="G154" s="85">
        <v>25047</v>
      </c>
      <c r="H154" s="58">
        <v>25557</v>
      </c>
      <c r="I154" s="86">
        <v>25920</v>
      </c>
    </row>
    <row r="155" spans="2:9" ht="12.75" customHeight="1">
      <c r="B155" s="242"/>
      <c r="C155" s="83" t="s">
        <v>4</v>
      </c>
      <c r="D155" s="87">
        <f aca="true" t="shared" si="31" ref="D155:I155">D154/D153</f>
        <v>19.359322033898305</v>
      </c>
      <c r="E155" s="88">
        <f t="shared" si="31"/>
        <v>20.18092909535452</v>
      </c>
      <c r="F155" s="88">
        <f t="shared" si="31"/>
        <v>20.104622871046228</v>
      </c>
      <c r="G155" s="88">
        <f t="shared" si="31"/>
        <v>20.053642914331466</v>
      </c>
      <c r="H155" s="88">
        <f t="shared" si="31"/>
        <v>19.842391304347824</v>
      </c>
      <c r="I155" s="96">
        <f t="shared" si="31"/>
        <v>19.87730061349693</v>
      </c>
    </row>
    <row r="156" spans="2:9" ht="12.75" customHeight="1">
      <c r="B156" s="243" t="s">
        <v>8</v>
      </c>
      <c r="C156" s="83" t="s">
        <v>2</v>
      </c>
      <c r="D156" s="84">
        <v>529</v>
      </c>
      <c r="E156" s="58">
        <v>577</v>
      </c>
      <c r="F156" s="58">
        <v>577</v>
      </c>
      <c r="G156" s="85">
        <v>673</v>
      </c>
      <c r="H156" s="58">
        <v>715</v>
      </c>
      <c r="I156" s="86">
        <v>717</v>
      </c>
    </row>
    <row r="157" spans="2:9" ht="12.75" customHeight="1">
      <c r="B157" s="243"/>
      <c r="C157" s="83" t="s">
        <v>5</v>
      </c>
      <c r="D157" s="97">
        <f aca="true" t="shared" si="32" ref="D157:I157">D156/D153*100</f>
        <v>44.83050847457627</v>
      </c>
      <c r="E157" s="98">
        <f t="shared" si="32"/>
        <v>47.02526487367563</v>
      </c>
      <c r="F157" s="98">
        <f t="shared" si="32"/>
        <v>46.79643146796432</v>
      </c>
      <c r="G157" s="98">
        <f t="shared" si="32"/>
        <v>53.88310648518815</v>
      </c>
      <c r="H157" s="98">
        <f t="shared" si="32"/>
        <v>55.51242236024845</v>
      </c>
      <c r="I157" s="99">
        <f t="shared" si="32"/>
        <v>54.984662576687114</v>
      </c>
    </row>
    <row r="158" spans="2:9" ht="12.75" customHeight="1">
      <c r="B158" s="243"/>
      <c r="C158" s="83" t="s">
        <v>3</v>
      </c>
      <c r="D158" s="84">
        <v>21799</v>
      </c>
      <c r="E158" s="58">
        <v>23967</v>
      </c>
      <c r="F158" s="58">
        <v>23967</v>
      </c>
      <c r="G158" s="85">
        <v>24166</v>
      </c>
      <c r="H158" s="58">
        <v>24601</v>
      </c>
      <c r="I158" s="86">
        <v>24957</v>
      </c>
    </row>
    <row r="159" spans="2:9" ht="12.75" customHeight="1">
      <c r="B159" s="243"/>
      <c r="C159" s="83" t="s">
        <v>5</v>
      </c>
      <c r="D159" s="89">
        <f aca="true" t="shared" si="33" ref="D159:I159">D158/D154*100</f>
        <v>95.42549465942916</v>
      </c>
      <c r="E159" s="88">
        <f t="shared" si="33"/>
        <v>96.78943542524836</v>
      </c>
      <c r="F159" s="88">
        <f t="shared" si="33"/>
        <v>96.68401307031344</v>
      </c>
      <c r="G159" s="88">
        <f t="shared" si="33"/>
        <v>96.48261268814629</v>
      </c>
      <c r="H159" s="88">
        <f t="shared" si="33"/>
        <v>96.25934186328598</v>
      </c>
      <c r="I159" s="96">
        <f t="shared" si="33"/>
        <v>96.28472222222221</v>
      </c>
    </row>
    <row r="160" spans="2:9" ht="12.75" customHeight="1" thickBot="1">
      <c r="B160" s="244"/>
      <c r="C160" s="90" t="s">
        <v>4</v>
      </c>
      <c r="D160" s="103">
        <f aca="true" t="shared" si="34" ref="D160:I160">D158/D156</f>
        <v>41.20793950850662</v>
      </c>
      <c r="E160" s="92">
        <f t="shared" si="34"/>
        <v>41.53726169844021</v>
      </c>
      <c r="F160" s="92">
        <f t="shared" si="34"/>
        <v>41.53726169844021</v>
      </c>
      <c r="G160" s="92">
        <f t="shared" si="34"/>
        <v>35.90787518573551</v>
      </c>
      <c r="H160" s="92">
        <f t="shared" si="34"/>
        <v>34.406993006993005</v>
      </c>
      <c r="I160" s="104">
        <f t="shared" si="34"/>
        <v>34.80753138075314</v>
      </c>
    </row>
    <row r="161" ht="12.75" customHeight="1"/>
    <row r="162" spans="8:9" ht="12.75" customHeight="1">
      <c r="H162" s="73"/>
      <c r="I162" s="73" t="s">
        <v>162</v>
      </c>
    </row>
    <row r="163" ht="12.75" customHeight="1" thickBot="1">
      <c r="H163" s="73"/>
    </row>
    <row r="164" spans="2:9" ht="12.75" customHeight="1">
      <c r="B164" s="245" t="s">
        <v>0</v>
      </c>
      <c r="C164" s="247" t="s">
        <v>7</v>
      </c>
      <c r="D164" s="214" t="s">
        <v>9</v>
      </c>
      <c r="E164" s="215"/>
      <c r="F164" s="215"/>
      <c r="G164" s="215"/>
      <c r="H164" s="215"/>
      <c r="I164" s="216"/>
    </row>
    <row r="165" spans="2:9" ht="12.75" customHeight="1" thickBot="1">
      <c r="B165" s="246"/>
      <c r="C165" s="248"/>
      <c r="D165" s="74" t="s">
        <v>136</v>
      </c>
      <c r="E165" s="75">
        <v>2003</v>
      </c>
      <c r="F165" s="75">
        <v>2004</v>
      </c>
      <c r="G165" s="76">
        <v>2005</v>
      </c>
      <c r="H165" s="75">
        <v>2006</v>
      </c>
      <c r="I165" s="77">
        <v>2007</v>
      </c>
    </row>
    <row r="166" spans="2:9" ht="12.75" customHeight="1">
      <c r="B166" s="217" t="s">
        <v>6</v>
      </c>
      <c r="C166" s="78" t="s">
        <v>2</v>
      </c>
      <c r="D166" s="105">
        <f>D153-0</f>
        <v>1180</v>
      </c>
      <c r="E166" s="106">
        <f aca="true" t="shared" si="35" ref="E166:I167">E153-D153</f>
        <v>47</v>
      </c>
      <c r="F166" s="106">
        <f t="shared" si="35"/>
        <v>6</v>
      </c>
      <c r="G166" s="107">
        <f t="shared" si="35"/>
        <v>16</v>
      </c>
      <c r="H166" s="106">
        <f t="shared" si="35"/>
        <v>39</v>
      </c>
      <c r="I166" s="108">
        <f t="shared" si="35"/>
        <v>16</v>
      </c>
    </row>
    <row r="167" spans="2:9" ht="12.75" customHeight="1">
      <c r="B167" s="242"/>
      <c r="C167" s="83" t="s">
        <v>3</v>
      </c>
      <c r="D167" s="109">
        <f>D154-0</f>
        <v>22844</v>
      </c>
      <c r="E167" s="34">
        <f t="shared" si="35"/>
        <v>1918</v>
      </c>
      <c r="F167" s="34">
        <f t="shared" si="35"/>
        <v>27</v>
      </c>
      <c r="G167" s="34">
        <f t="shared" si="35"/>
        <v>258</v>
      </c>
      <c r="H167" s="34">
        <f t="shared" si="35"/>
        <v>510</v>
      </c>
      <c r="I167" s="95">
        <f t="shared" si="35"/>
        <v>363</v>
      </c>
    </row>
    <row r="168" spans="2:9" ht="12.75" customHeight="1">
      <c r="B168" s="242"/>
      <c r="C168" s="83" t="s">
        <v>4</v>
      </c>
      <c r="D168" s="87">
        <f aca="true" t="shared" si="36" ref="D168:I168">D167/D166</f>
        <v>19.359322033898305</v>
      </c>
      <c r="E168" s="88">
        <f t="shared" si="36"/>
        <v>40.808510638297875</v>
      </c>
      <c r="F168" s="88">
        <f t="shared" si="36"/>
        <v>4.5</v>
      </c>
      <c r="G168" s="88">
        <f t="shared" si="36"/>
        <v>16.125</v>
      </c>
      <c r="H168" s="88">
        <f t="shared" si="36"/>
        <v>13.076923076923077</v>
      </c>
      <c r="I168" s="96">
        <f t="shared" si="36"/>
        <v>22.6875</v>
      </c>
    </row>
    <row r="169" spans="2:9" ht="12.75" customHeight="1">
      <c r="B169" s="243" t="s">
        <v>8</v>
      </c>
      <c r="C169" s="83" t="s">
        <v>2</v>
      </c>
      <c r="D169" s="109">
        <f>D156-0</f>
        <v>529</v>
      </c>
      <c r="E169" s="34">
        <f>E156-D156</f>
        <v>48</v>
      </c>
      <c r="F169" s="34">
        <v>0.1</v>
      </c>
      <c r="G169" s="34">
        <f>G156-F156</f>
        <v>96</v>
      </c>
      <c r="H169" s="34">
        <f>H156-G156</f>
        <v>42</v>
      </c>
      <c r="I169" s="95">
        <f>I156-H156</f>
        <v>2</v>
      </c>
    </row>
    <row r="170" spans="2:9" ht="12.75" customHeight="1">
      <c r="B170" s="243"/>
      <c r="C170" s="83" t="s">
        <v>3</v>
      </c>
      <c r="D170" s="109">
        <f>D158-0</f>
        <v>21799</v>
      </c>
      <c r="E170" s="34">
        <f>E158-D158</f>
        <v>2168</v>
      </c>
      <c r="F170" s="34">
        <v>0</v>
      </c>
      <c r="G170" s="34">
        <f>G158-F158</f>
        <v>199</v>
      </c>
      <c r="H170" s="34">
        <f>H158-G158</f>
        <v>435</v>
      </c>
      <c r="I170" s="95">
        <f>I158-H158</f>
        <v>356</v>
      </c>
    </row>
    <row r="171" spans="2:9" ht="12.75" customHeight="1" thickBot="1">
      <c r="B171" s="244"/>
      <c r="C171" s="90" t="s">
        <v>4</v>
      </c>
      <c r="D171" s="110">
        <f aca="true" t="shared" si="37" ref="D171:I171">D170/D169</f>
        <v>41.20793950850662</v>
      </c>
      <c r="E171" s="92">
        <f t="shared" si="37"/>
        <v>45.166666666666664</v>
      </c>
      <c r="F171" s="92">
        <f t="shared" si="37"/>
        <v>0</v>
      </c>
      <c r="G171" s="92">
        <f t="shared" si="37"/>
        <v>2.0729166666666665</v>
      </c>
      <c r="H171" s="92">
        <f t="shared" si="37"/>
        <v>10.357142857142858</v>
      </c>
      <c r="I171" s="104">
        <f t="shared" si="37"/>
        <v>178</v>
      </c>
    </row>
    <row r="172" spans="4:9" ht="12.75" customHeight="1">
      <c r="D172" s="93"/>
      <c r="E172" s="93"/>
      <c r="F172" s="93"/>
      <c r="G172" s="93"/>
      <c r="H172" s="93"/>
      <c r="I172" s="94"/>
    </row>
    <row r="173" spans="4:9" ht="12.75" customHeight="1">
      <c r="D173" s="93"/>
      <c r="E173" s="93"/>
      <c r="F173" s="93"/>
      <c r="G173" s="93"/>
      <c r="H173" s="93"/>
      <c r="I173" s="94"/>
    </row>
    <row r="174" ht="12.75" customHeight="1"/>
    <row r="175" ht="12.75" customHeight="1"/>
    <row r="176" ht="12.75" customHeight="1"/>
    <row r="177" ht="12.75" customHeight="1">
      <c r="B177" s="47" t="s">
        <v>11</v>
      </c>
    </row>
    <row r="178" ht="12.75" customHeight="1"/>
    <row r="179" ht="12.75" customHeight="1">
      <c r="B179" s="47" t="s">
        <v>165</v>
      </c>
    </row>
    <row r="180" ht="15" customHeight="1">
      <c r="B180" s="47" t="s">
        <v>166</v>
      </c>
    </row>
    <row r="181" s="1" customFormat="1" ht="9.75" customHeight="1"/>
    <row r="182" spans="2:9" ht="12.75" customHeight="1">
      <c r="B182" s="220" t="s">
        <v>12</v>
      </c>
      <c r="C182" s="221"/>
      <c r="D182" s="221"/>
      <c r="E182" s="221"/>
      <c r="F182" s="221"/>
      <c r="G182" s="221"/>
      <c r="H182" s="221"/>
      <c r="I182" s="221"/>
    </row>
    <row r="183" spans="2:9" ht="12.75" customHeight="1">
      <c r="B183" s="220" t="s">
        <v>107</v>
      </c>
      <c r="C183" s="221"/>
      <c r="D183" s="221"/>
      <c r="E183" s="221"/>
      <c r="F183" s="221"/>
      <c r="G183" s="221"/>
      <c r="H183" s="221"/>
      <c r="I183" s="221"/>
    </row>
    <row r="184" ht="12.75" customHeight="1">
      <c r="H184" s="73"/>
    </row>
    <row r="185" spans="2:9" ht="12.75" customHeight="1">
      <c r="B185" s="47" t="s">
        <v>10</v>
      </c>
      <c r="C185" s="5" t="s">
        <v>134</v>
      </c>
      <c r="D185" s="46"/>
      <c r="H185" s="73"/>
      <c r="I185" s="73" t="s">
        <v>163</v>
      </c>
    </row>
    <row r="186" ht="12.75" customHeight="1" thickBot="1">
      <c r="H186" s="73"/>
    </row>
    <row r="187" spans="2:9" ht="12.75" customHeight="1">
      <c r="B187" s="245" t="s">
        <v>0</v>
      </c>
      <c r="C187" s="247" t="s">
        <v>7</v>
      </c>
      <c r="D187" s="214" t="s">
        <v>1</v>
      </c>
      <c r="E187" s="215"/>
      <c r="F187" s="215"/>
      <c r="G187" s="215"/>
      <c r="H187" s="215"/>
      <c r="I187" s="216"/>
    </row>
    <row r="188" spans="2:9" ht="12.75" customHeight="1" thickBot="1">
      <c r="B188" s="246"/>
      <c r="C188" s="248"/>
      <c r="D188" s="74" t="s">
        <v>136</v>
      </c>
      <c r="E188" s="75">
        <v>2003</v>
      </c>
      <c r="F188" s="75">
        <v>2004</v>
      </c>
      <c r="G188" s="76">
        <v>2005</v>
      </c>
      <c r="H188" s="75">
        <v>2006</v>
      </c>
      <c r="I188" s="77">
        <v>2007</v>
      </c>
    </row>
    <row r="189" spans="2:9" ht="12.75" customHeight="1" thickBot="1">
      <c r="B189" s="217" t="s">
        <v>6</v>
      </c>
      <c r="C189" s="78" t="s">
        <v>2</v>
      </c>
      <c r="D189" s="111">
        <f aca="true" t="shared" si="38" ref="D189:I190">D117+D153</f>
        <v>92135</v>
      </c>
      <c r="E189" s="111">
        <f t="shared" si="38"/>
        <v>93766</v>
      </c>
      <c r="F189" s="111">
        <f t="shared" si="38"/>
        <v>97376</v>
      </c>
      <c r="G189" s="111">
        <f t="shared" si="38"/>
        <v>98891</v>
      </c>
      <c r="H189" s="111">
        <f t="shared" si="38"/>
        <v>100526</v>
      </c>
      <c r="I189" s="111">
        <f t="shared" si="38"/>
        <v>101389</v>
      </c>
    </row>
    <row r="190" spans="2:9" ht="12.75" customHeight="1">
      <c r="B190" s="242"/>
      <c r="C190" s="83" t="s">
        <v>3</v>
      </c>
      <c r="D190" s="111">
        <f t="shared" si="38"/>
        <v>943552</v>
      </c>
      <c r="E190" s="111">
        <f t="shared" si="38"/>
        <v>948319</v>
      </c>
      <c r="F190" s="111">
        <f t="shared" si="38"/>
        <v>980861</v>
      </c>
      <c r="G190" s="111">
        <f t="shared" si="38"/>
        <v>1012165</v>
      </c>
      <c r="H190" s="111">
        <f t="shared" si="38"/>
        <v>1017925</v>
      </c>
      <c r="I190" s="111">
        <f t="shared" si="38"/>
        <v>1023449</v>
      </c>
    </row>
    <row r="191" spans="2:9" ht="12.75" customHeight="1" thickBot="1">
      <c r="B191" s="242"/>
      <c r="C191" s="83" t="s">
        <v>4</v>
      </c>
      <c r="D191" s="87">
        <f aca="true" t="shared" si="39" ref="D191:I191">D190/D189</f>
        <v>10.24097248602594</v>
      </c>
      <c r="E191" s="88">
        <f t="shared" si="39"/>
        <v>10.113676599193738</v>
      </c>
      <c r="F191" s="88">
        <f t="shared" si="39"/>
        <v>10.072923512980612</v>
      </c>
      <c r="G191" s="88">
        <f t="shared" si="39"/>
        <v>10.23515790112346</v>
      </c>
      <c r="H191" s="88">
        <f t="shared" si="39"/>
        <v>10.125987306766408</v>
      </c>
      <c r="I191" s="96">
        <f t="shared" si="39"/>
        <v>10.09428044462417</v>
      </c>
    </row>
    <row r="192" spans="2:9" ht="12.75" customHeight="1">
      <c r="B192" s="243" t="s">
        <v>8</v>
      </c>
      <c r="C192" s="83" t="s">
        <v>2</v>
      </c>
      <c r="D192" s="111">
        <f aca="true" t="shared" si="40" ref="D192:I192">D120+D156</f>
        <v>47730</v>
      </c>
      <c r="E192" s="111">
        <f t="shared" si="40"/>
        <v>49469</v>
      </c>
      <c r="F192" s="111">
        <f t="shared" si="40"/>
        <v>51011</v>
      </c>
      <c r="G192" s="111">
        <f t="shared" si="40"/>
        <v>52938</v>
      </c>
      <c r="H192" s="111">
        <f t="shared" si="40"/>
        <v>54156</v>
      </c>
      <c r="I192" s="111">
        <f t="shared" si="40"/>
        <v>55277</v>
      </c>
    </row>
    <row r="193" spans="2:9" ht="12.75" customHeight="1" thickBot="1">
      <c r="B193" s="243"/>
      <c r="C193" s="83" t="s">
        <v>5</v>
      </c>
      <c r="D193" s="97">
        <f aca="true" t="shared" si="41" ref="D193:I193">D192/D189*100</f>
        <v>51.80441743094373</v>
      </c>
      <c r="E193" s="98">
        <f t="shared" si="41"/>
        <v>52.75792931339718</v>
      </c>
      <c r="F193" s="98">
        <f t="shared" si="41"/>
        <v>52.3855980939862</v>
      </c>
      <c r="G193" s="98">
        <f t="shared" si="41"/>
        <v>53.53166617791305</v>
      </c>
      <c r="H193" s="98">
        <f t="shared" si="41"/>
        <v>53.87262996637686</v>
      </c>
      <c r="I193" s="99">
        <f t="shared" si="41"/>
        <v>54.51972107427827</v>
      </c>
    </row>
    <row r="194" spans="2:9" ht="12.75" customHeight="1">
      <c r="B194" s="243"/>
      <c r="C194" s="83" t="s">
        <v>3</v>
      </c>
      <c r="D194" s="111">
        <f aca="true" t="shared" si="42" ref="D194:I194">D122+D158</f>
        <v>807244</v>
      </c>
      <c r="E194" s="111">
        <f t="shared" si="42"/>
        <v>817682</v>
      </c>
      <c r="F194" s="111">
        <f t="shared" si="42"/>
        <v>846277</v>
      </c>
      <c r="G194" s="111">
        <f t="shared" si="42"/>
        <v>887766</v>
      </c>
      <c r="H194" s="111">
        <f t="shared" si="42"/>
        <v>903383</v>
      </c>
      <c r="I194" s="111">
        <f t="shared" si="42"/>
        <v>913271</v>
      </c>
    </row>
    <row r="195" spans="2:9" ht="12.75" customHeight="1">
      <c r="B195" s="243"/>
      <c r="C195" s="83" t="s">
        <v>5</v>
      </c>
      <c r="D195" s="89">
        <f aca="true" t="shared" si="43" ref="D195:I195">D194/D190*100</f>
        <v>85.55373736688598</v>
      </c>
      <c r="E195" s="88">
        <f t="shared" si="43"/>
        <v>86.22436121178633</v>
      </c>
      <c r="F195" s="88">
        <f t="shared" si="43"/>
        <v>86.27899365965209</v>
      </c>
      <c r="G195" s="88">
        <f t="shared" si="43"/>
        <v>87.70961256316905</v>
      </c>
      <c r="H195" s="88">
        <f t="shared" si="43"/>
        <v>88.74750104379007</v>
      </c>
      <c r="I195" s="96">
        <f t="shared" si="43"/>
        <v>89.23463699705604</v>
      </c>
    </row>
    <row r="196" spans="2:9" ht="12.75" customHeight="1" thickBot="1">
      <c r="B196" s="244"/>
      <c r="C196" s="90" t="s">
        <v>4</v>
      </c>
      <c r="D196" s="103">
        <f aca="true" t="shared" si="44" ref="D196:I196">D194/D192</f>
        <v>16.91271736853132</v>
      </c>
      <c r="E196" s="92">
        <f t="shared" si="44"/>
        <v>16.529179890436435</v>
      </c>
      <c r="F196" s="92">
        <f t="shared" si="44"/>
        <v>16.590088412303228</v>
      </c>
      <c r="G196" s="92">
        <f t="shared" si="44"/>
        <v>16.769919528505042</v>
      </c>
      <c r="H196" s="92">
        <f t="shared" si="44"/>
        <v>16.68112489844154</v>
      </c>
      <c r="I196" s="104">
        <f t="shared" si="44"/>
        <v>16.5217178935181</v>
      </c>
    </row>
    <row r="197" ht="12.75" customHeight="1"/>
    <row r="198" spans="8:9" ht="12.75" customHeight="1">
      <c r="H198" s="73"/>
      <c r="I198" s="73" t="s">
        <v>164</v>
      </c>
    </row>
    <row r="199" ht="12.75" customHeight="1" thickBot="1">
      <c r="H199" s="73"/>
    </row>
    <row r="200" spans="2:9" ht="12.75" customHeight="1">
      <c r="B200" s="245" t="s">
        <v>0</v>
      </c>
      <c r="C200" s="247" t="s">
        <v>7</v>
      </c>
      <c r="D200" s="214" t="s">
        <v>9</v>
      </c>
      <c r="E200" s="215"/>
      <c r="F200" s="215"/>
      <c r="G200" s="215"/>
      <c r="H200" s="215"/>
      <c r="I200" s="216"/>
    </row>
    <row r="201" spans="2:9" ht="12.75" customHeight="1" thickBot="1">
      <c r="B201" s="246"/>
      <c r="C201" s="248"/>
      <c r="D201" s="74" t="s">
        <v>136</v>
      </c>
      <c r="E201" s="75">
        <v>2003</v>
      </c>
      <c r="F201" s="75">
        <v>2004</v>
      </c>
      <c r="G201" s="76">
        <v>2005</v>
      </c>
      <c r="H201" s="75">
        <v>2006</v>
      </c>
      <c r="I201" s="77">
        <v>2007</v>
      </c>
    </row>
    <row r="202" spans="2:9" ht="12.75" customHeight="1">
      <c r="B202" s="217" t="s">
        <v>6</v>
      </c>
      <c r="C202" s="78" t="s">
        <v>2</v>
      </c>
      <c r="D202" s="105">
        <f>D189-0</f>
        <v>92135</v>
      </c>
      <c r="E202" s="106">
        <f aca="true" t="shared" si="45" ref="E202:I203">E189-D189</f>
        <v>1631</v>
      </c>
      <c r="F202" s="106">
        <f t="shared" si="45"/>
        <v>3610</v>
      </c>
      <c r="G202" s="107">
        <f t="shared" si="45"/>
        <v>1515</v>
      </c>
      <c r="H202" s="106">
        <f t="shared" si="45"/>
        <v>1635</v>
      </c>
      <c r="I202" s="108">
        <f t="shared" si="45"/>
        <v>863</v>
      </c>
    </row>
    <row r="203" spans="2:9" ht="12.75" customHeight="1">
      <c r="B203" s="242"/>
      <c r="C203" s="83" t="s">
        <v>3</v>
      </c>
      <c r="D203" s="109">
        <f>D190-0</f>
        <v>943552</v>
      </c>
      <c r="E203" s="34">
        <f t="shared" si="45"/>
        <v>4767</v>
      </c>
      <c r="F203" s="34">
        <f t="shared" si="45"/>
        <v>32542</v>
      </c>
      <c r="G203" s="34">
        <f t="shared" si="45"/>
        <v>31304</v>
      </c>
      <c r="H203" s="34">
        <f t="shared" si="45"/>
        <v>5760</v>
      </c>
      <c r="I203" s="95">
        <f t="shared" si="45"/>
        <v>5524</v>
      </c>
    </row>
    <row r="204" spans="2:9" ht="12.75" customHeight="1">
      <c r="B204" s="242"/>
      <c r="C204" s="83" t="s">
        <v>4</v>
      </c>
      <c r="D204" s="87">
        <f aca="true" t="shared" si="46" ref="D204:I204">D203/D202</f>
        <v>10.24097248602594</v>
      </c>
      <c r="E204" s="88">
        <f t="shared" si="46"/>
        <v>2.92274678111588</v>
      </c>
      <c r="F204" s="88">
        <f t="shared" si="46"/>
        <v>9.014404432132965</v>
      </c>
      <c r="G204" s="88">
        <f t="shared" si="46"/>
        <v>20.662706270627062</v>
      </c>
      <c r="H204" s="88">
        <f t="shared" si="46"/>
        <v>3.522935779816514</v>
      </c>
      <c r="I204" s="96">
        <f t="shared" si="46"/>
        <v>6.400926998841252</v>
      </c>
    </row>
    <row r="205" spans="2:9" ht="12.75" customHeight="1">
      <c r="B205" s="243" t="s">
        <v>8</v>
      </c>
      <c r="C205" s="83" t="s">
        <v>2</v>
      </c>
      <c r="D205" s="109">
        <f>D192-0</f>
        <v>47730</v>
      </c>
      <c r="E205" s="34">
        <f>E192-D192</f>
        <v>1739</v>
      </c>
      <c r="F205" s="34">
        <f>F192-E192</f>
        <v>1542</v>
      </c>
      <c r="G205" s="34">
        <f>G192-F192</f>
        <v>1927</v>
      </c>
      <c r="H205" s="34">
        <f>H192-G192</f>
        <v>1218</v>
      </c>
      <c r="I205" s="95">
        <f>I192-H192</f>
        <v>1121</v>
      </c>
    </row>
    <row r="206" spans="2:9" ht="12.75" customHeight="1">
      <c r="B206" s="243"/>
      <c r="C206" s="83" t="s">
        <v>3</v>
      </c>
      <c r="D206" s="109">
        <f>D194-0</f>
        <v>807244</v>
      </c>
      <c r="E206" s="34">
        <f>E194-D194</f>
        <v>10438</v>
      </c>
      <c r="F206" s="34">
        <f>F194-E194</f>
        <v>28595</v>
      </c>
      <c r="G206" s="34">
        <f>G194-F194</f>
        <v>41489</v>
      </c>
      <c r="H206" s="34">
        <f>H194-G194</f>
        <v>15617</v>
      </c>
      <c r="I206" s="95">
        <f>I194-H194</f>
        <v>9888</v>
      </c>
    </row>
    <row r="207" spans="2:9" ht="12.75" customHeight="1" thickBot="1">
      <c r="B207" s="244"/>
      <c r="C207" s="90" t="s">
        <v>4</v>
      </c>
      <c r="D207" s="110">
        <f aca="true" t="shared" si="47" ref="D207:I207">D206/D205</f>
        <v>16.91271736853132</v>
      </c>
      <c r="E207" s="92">
        <f t="shared" si="47"/>
        <v>6.002300172512938</v>
      </c>
      <c r="F207" s="92">
        <f t="shared" si="47"/>
        <v>18.544098573281453</v>
      </c>
      <c r="G207" s="92">
        <f t="shared" si="47"/>
        <v>21.530358069538142</v>
      </c>
      <c r="H207" s="92">
        <f t="shared" si="47"/>
        <v>12.82183908045977</v>
      </c>
      <c r="I207" s="104">
        <f t="shared" si="47"/>
        <v>8.820695807314898</v>
      </c>
    </row>
    <row r="208" spans="4:9" ht="12.75" customHeight="1">
      <c r="D208" s="93"/>
      <c r="E208" s="93"/>
      <c r="F208" s="93"/>
      <c r="G208" s="93"/>
      <c r="H208" s="93"/>
      <c r="I208" s="94"/>
    </row>
    <row r="209" spans="4:9" ht="12.75" customHeight="1">
      <c r="D209" s="93"/>
      <c r="E209" s="93"/>
      <c r="F209" s="93"/>
      <c r="G209" s="93"/>
      <c r="H209" s="93"/>
      <c r="I209" s="94"/>
    </row>
    <row r="210" ht="12.75" customHeight="1"/>
    <row r="211" ht="12.75" customHeight="1"/>
    <row r="212" ht="12.75" customHeight="1"/>
    <row r="213" ht="12.75" customHeight="1">
      <c r="B213" s="47" t="s">
        <v>11</v>
      </c>
    </row>
    <row r="214" ht="12.75" customHeight="1"/>
    <row r="215" ht="12.75" customHeight="1">
      <c r="B215" s="47" t="s">
        <v>165</v>
      </c>
    </row>
    <row r="216" ht="15" customHeight="1">
      <c r="B216" s="47" t="s">
        <v>166</v>
      </c>
    </row>
  </sheetData>
  <mergeCells count="72">
    <mergeCell ref="B2:I2"/>
    <mergeCell ref="B3:I3"/>
    <mergeCell ref="D7:I7"/>
    <mergeCell ref="D20:I20"/>
    <mergeCell ref="B12:B16"/>
    <mergeCell ref="B20:B21"/>
    <mergeCell ref="C20:C21"/>
    <mergeCell ref="B7:B8"/>
    <mergeCell ref="C7:C8"/>
    <mergeCell ref="B9:B11"/>
    <mergeCell ref="B38:I38"/>
    <mergeCell ref="B39:I39"/>
    <mergeCell ref="B43:B44"/>
    <mergeCell ref="C43:C44"/>
    <mergeCell ref="D43:I43"/>
    <mergeCell ref="B45:B47"/>
    <mergeCell ref="B48:B52"/>
    <mergeCell ref="B56:B57"/>
    <mergeCell ref="C56:C57"/>
    <mergeCell ref="D56:I56"/>
    <mergeCell ref="B58:B60"/>
    <mergeCell ref="B61:B63"/>
    <mergeCell ref="B74:I74"/>
    <mergeCell ref="B75:I75"/>
    <mergeCell ref="B79:B80"/>
    <mergeCell ref="C79:C80"/>
    <mergeCell ref="D79:I79"/>
    <mergeCell ref="B81:B83"/>
    <mergeCell ref="B84:B88"/>
    <mergeCell ref="B92:B93"/>
    <mergeCell ref="C92:C93"/>
    <mergeCell ref="D92:I92"/>
    <mergeCell ref="B94:B96"/>
    <mergeCell ref="B97:B99"/>
    <mergeCell ref="B110:I110"/>
    <mergeCell ref="B111:I111"/>
    <mergeCell ref="B115:B116"/>
    <mergeCell ref="C115:C116"/>
    <mergeCell ref="D115:I115"/>
    <mergeCell ref="B117:B119"/>
    <mergeCell ref="B120:B124"/>
    <mergeCell ref="B128:B129"/>
    <mergeCell ref="C128:C129"/>
    <mergeCell ref="D128:I128"/>
    <mergeCell ref="B130:B132"/>
    <mergeCell ref="B133:B135"/>
    <mergeCell ref="B146:I146"/>
    <mergeCell ref="B147:I147"/>
    <mergeCell ref="B151:B152"/>
    <mergeCell ref="C151:C152"/>
    <mergeCell ref="D151:I151"/>
    <mergeCell ref="B153:B155"/>
    <mergeCell ref="B156:B160"/>
    <mergeCell ref="B164:B165"/>
    <mergeCell ref="C164:C165"/>
    <mergeCell ref="B187:B188"/>
    <mergeCell ref="C187:C188"/>
    <mergeCell ref="D187:I187"/>
    <mergeCell ref="D164:I164"/>
    <mergeCell ref="B166:B168"/>
    <mergeCell ref="B169:B171"/>
    <mergeCell ref="B182:I182"/>
    <mergeCell ref="D200:I200"/>
    <mergeCell ref="B202:B204"/>
    <mergeCell ref="B205:B207"/>
    <mergeCell ref="B22:B24"/>
    <mergeCell ref="B25:B27"/>
    <mergeCell ref="B189:B191"/>
    <mergeCell ref="B192:B196"/>
    <mergeCell ref="B200:B201"/>
    <mergeCell ref="C200:C201"/>
    <mergeCell ref="B183:I1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206"/>
  <sheetViews>
    <sheetView workbookViewId="0" topLeftCell="A141">
      <selection activeCell="J186" sqref="J186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10" width="13.28125" style="0" customWidth="1"/>
    <col min="11" max="11" width="1.7109375" style="0" customWidth="1"/>
  </cols>
  <sheetData>
    <row r="1" ht="9.75" customHeight="1"/>
    <row r="2" spans="2:10" ht="12.75">
      <c r="B2" s="251" t="s">
        <v>43</v>
      </c>
      <c r="C2" s="251"/>
      <c r="D2" s="251"/>
      <c r="E2" s="251"/>
      <c r="F2" s="251"/>
      <c r="G2" s="251"/>
      <c r="H2" s="251"/>
      <c r="I2" s="251"/>
      <c r="J2" s="251"/>
    </row>
    <row r="3" spans="2:10" ht="12.75">
      <c r="B3" s="251" t="s">
        <v>54</v>
      </c>
      <c r="C3" s="251"/>
      <c r="D3" s="251"/>
      <c r="E3" s="251"/>
      <c r="F3" s="251"/>
      <c r="G3" s="251"/>
      <c r="H3" s="251"/>
      <c r="I3" s="251"/>
      <c r="J3" s="251"/>
    </row>
    <row r="4" spans="2:10" ht="12.75">
      <c r="B4" s="251" t="s">
        <v>107</v>
      </c>
      <c r="C4" s="251"/>
      <c r="D4" s="251"/>
      <c r="E4" s="251"/>
      <c r="F4" s="251"/>
      <c r="G4" s="251"/>
      <c r="H4" s="251"/>
      <c r="I4" s="251"/>
      <c r="J4" s="251"/>
    </row>
    <row r="6" spans="2:10" ht="12.75">
      <c r="B6" t="s">
        <v>10</v>
      </c>
      <c r="C6" s="46" t="s">
        <v>129</v>
      </c>
      <c r="J6" s="20" t="s">
        <v>167</v>
      </c>
    </row>
    <row r="7" ht="13.5" thickBot="1"/>
    <row r="8" spans="2:10" ht="12.75">
      <c r="B8" s="252" t="s">
        <v>43</v>
      </c>
      <c r="C8" s="254" t="s">
        <v>44</v>
      </c>
      <c r="D8" s="249"/>
      <c r="E8" s="249" t="s">
        <v>46</v>
      </c>
      <c r="F8" s="249"/>
      <c r="G8" s="249" t="s">
        <v>47</v>
      </c>
      <c r="H8" s="249"/>
      <c r="I8" s="249" t="s">
        <v>48</v>
      </c>
      <c r="J8" s="250"/>
    </row>
    <row r="9" spans="2:10" ht="13.5" thickBot="1">
      <c r="B9" s="253"/>
      <c r="C9" s="21" t="s">
        <v>2</v>
      </c>
      <c r="D9" s="22" t="s">
        <v>45</v>
      </c>
      <c r="E9" s="22" t="s">
        <v>2</v>
      </c>
      <c r="F9" s="22" t="s">
        <v>45</v>
      </c>
      <c r="G9" s="22" t="s">
        <v>2</v>
      </c>
      <c r="H9" s="22" t="s">
        <v>45</v>
      </c>
      <c r="I9" s="22" t="s">
        <v>2</v>
      </c>
      <c r="J9" s="23" t="s">
        <v>45</v>
      </c>
    </row>
    <row r="10" spans="2:10" ht="12.75">
      <c r="B10" s="24" t="s">
        <v>49</v>
      </c>
      <c r="C10" s="25"/>
      <c r="D10" s="25"/>
      <c r="E10" s="25"/>
      <c r="F10" s="25"/>
      <c r="G10" s="25"/>
      <c r="H10" s="25"/>
      <c r="I10" s="25"/>
      <c r="J10" s="26"/>
    </row>
    <row r="11" spans="2:10" ht="12.75">
      <c r="B11" s="27" t="s">
        <v>50</v>
      </c>
      <c r="C11" s="28"/>
      <c r="D11" s="28"/>
      <c r="E11" s="28"/>
      <c r="F11" s="28"/>
      <c r="G11" s="28"/>
      <c r="H11" s="28"/>
      <c r="I11" s="28"/>
      <c r="J11" s="29"/>
    </row>
    <row r="12" spans="2:10" ht="12.75">
      <c r="B12" s="30" t="s">
        <v>101</v>
      </c>
      <c r="C12" s="36">
        <v>22</v>
      </c>
      <c r="D12" s="38">
        <v>8109</v>
      </c>
      <c r="E12" s="38">
        <v>17</v>
      </c>
      <c r="F12" s="38">
        <v>7238</v>
      </c>
      <c r="G12" s="38">
        <v>7</v>
      </c>
      <c r="H12" s="38">
        <v>1240</v>
      </c>
      <c r="I12" s="38">
        <v>9</v>
      </c>
      <c r="J12" s="39">
        <v>4698</v>
      </c>
    </row>
    <row r="13" spans="2:10" ht="12.75">
      <c r="B13" s="30" t="s">
        <v>102</v>
      </c>
      <c r="C13" s="36">
        <v>39</v>
      </c>
      <c r="D13" s="38">
        <v>21453</v>
      </c>
      <c r="E13" s="38">
        <v>24</v>
      </c>
      <c r="F13" s="38">
        <v>20216</v>
      </c>
      <c r="G13" s="38">
        <v>11</v>
      </c>
      <c r="H13" s="38">
        <v>6957</v>
      </c>
      <c r="I13" s="38">
        <v>15</v>
      </c>
      <c r="J13" s="39">
        <v>14016</v>
      </c>
    </row>
    <row r="14" spans="2:10" ht="13.5" thickBot="1">
      <c r="B14" s="30" t="s">
        <v>103</v>
      </c>
      <c r="C14" s="37">
        <v>4</v>
      </c>
      <c r="D14" s="40">
        <v>786</v>
      </c>
      <c r="E14" s="40">
        <v>2</v>
      </c>
      <c r="F14" s="40">
        <v>526</v>
      </c>
      <c r="G14" s="40">
        <v>0</v>
      </c>
      <c r="H14" s="40">
        <v>0</v>
      </c>
      <c r="I14" s="40">
        <v>3</v>
      </c>
      <c r="J14" s="41">
        <v>576</v>
      </c>
    </row>
    <row r="15" spans="2:10" ht="13.5" thickBot="1">
      <c r="B15" s="31" t="s">
        <v>51</v>
      </c>
      <c r="C15" s="42">
        <f>C12+C13+C14</f>
        <v>65</v>
      </c>
      <c r="D15" s="42">
        <f aca="true" t="shared" si="0" ref="D15:J15">D12+D13+D14</f>
        <v>30348</v>
      </c>
      <c r="E15" s="42">
        <f t="shared" si="0"/>
        <v>43</v>
      </c>
      <c r="F15" s="42">
        <f t="shared" si="0"/>
        <v>27980</v>
      </c>
      <c r="G15" s="42">
        <f t="shared" si="0"/>
        <v>18</v>
      </c>
      <c r="H15" s="42">
        <f t="shared" si="0"/>
        <v>8197</v>
      </c>
      <c r="I15" s="42">
        <f t="shared" si="0"/>
        <v>27</v>
      </c>
      <c r="J15" s="43">
        <f t="shared" si="0"/>
        <v>19290</v>
      </c>
    </row>
    <row r="16" spans="2:10" ht="12.75">
      <c r="B16" s="27" t="s">
        <v>49</v>
      </c>
      <c r="C16" s="28"/>
      <c r="D16" s="28"/>
      <c r="E16" s="28"/>
      <c r="F16" s="28"/>
      <c r="G16" s="28"/>
      <c r="H16" s="28"/>
      <c r="I16" s="28"/>
      <c r="J16" s="29"/>
    </row>
    <row r="17" spans="2:10" ht="12.75">
      <c r="B17" s="27" t="s">
        <v>52</v>
      </c>
      <c r="C17" s="28"/>
      <c r="D17" s="28"/>
      <c r="E17" s="28"/>
      <c r="F17" s="28"/>
      <c r="G17" s="28"/>
      <c r="H17" s="28"/>
      <c r="I17" s="28"/>
      <c r="J17" s="29"/>
    </row>
    <row r="18" spans="2:10" ht="12.75">
      <c r="B18" s="30" t="s">
        <v>101</v>
      </c>
      <c r="C18" s="36">
        <v>3</v>
      </c>
      <c r="D18" s="38">
        <v>2588</v>
      </c>
      <c r="E18" s="38">
        <v>2</v>
      </c>
      <c r="F18" s="38">
        <v>2557</v>
      </c>
      <c r="G18" s="38">
        <v>1</v>
      </c>
      <c r="H18" s="38">
        <v>61</v>
      </c>
      <c r="I18" s="38">
        <v>1</v>
      </c>
      <c r="J18" s="39">
        <v>2496</v>
      </c>
    </row>
    <row r="19" spans="2:10" ht="12.75">
      <c r="B19" s="30" t="s">
        <v>102</v>
      </c>
      <c r="C19" s="36">
        <v>15</v>
      </c>
      <c r="D19" s="38">
        <v>3378</v>
      </c>
      <c r="E19" s="38">
        <v>9</v>
      </c>
      <c r="F19" s="38">
        <v>2072</v>
      </c>
      <c r="G19" s="38">
        <v>9</v>
      </c>
      <c r="H19" s="38">
        <v>2072</v>
      </c>
      <c r="I19" s="38">
        <v>0</v>
      </c>
      <c r="J19" s="39">
        <v>0</v>
      </c>
    </row>
    <row r="20" spans="2:10" ht="13.5" thickBot="1">
      <c r="B20" s="30" t="s">
        <v>103</v>
      </c>
      <c r="C20" s="37">
        <v>5</v>
      </c>
      <c r="D20" s="40">
        <v>866</v>
      </c>
      <c r="E20" s="40">
        <v>1</v>
      </c>
      <c r="F20" s="40">
        <v>521</v>
      </c>
      <c r="G20" s="40">
        <v>0</v>
      </c>
      <c r="H20" s="40">
        <v>0</v>
      </c>
      <c r="I20" s="40">
        <v>5</v>
      </c>
      <c r="J20" s="41">
        <v>866</v>
      </c>
    </row>
    <row r="21" spans="2:10" ht="13.5" thickBot="1">
      <c r="B21" s="31" t="s">
        <v>51</v>
      </c>
      <c r="C21" s="42">
        <f>C18+C19+C20</f>
        <v>23</v>
      </c>
      <c r="D21" s="42">
        <f aca="true" t="shared" si="1" ref="D21:J21">D18+D19+D20</f>
        <v>6832</v>
      </c>
      <c r="E21" s="42">
        <f t="shared" si="1"/>
        <v>12</v>
      </c>
      <c r="F21" s="42">
        <f t="shared" si="1"/>
        <v>5150</v>
      </c>
      <c r="G21" s="42">
        <f t="shared" si="1"/>
        <v>10</v>
      </c>
      <c r="H21" s="42">
        <f t="shared" si="1"/>
        <v>2133</v>
      </c>
      <c r="I21" s="42">
        <f t="shared" si="1"/>
        <v>6</v>
      </c>
      <c r="J21" s="43">
        <f t="shared" si="1"/>
        <v>3362</v>
      </c>
    </row>
    <row r="22" spans="2:10" ht="13.5" thickBot="1">
      <c r="B22" s="31" t="s">
        <v>53</v>
      </c>
      <c r="C22" s="42">
        <f>C15+C21</f>
        <v>88</v>
      </c>
      <c r="D22" s="42">
        <f aca="true" t="shared" si="2" ref="D22:J22">D15+D21</f>
        <v>37180</v>
      </c>
      <c r="E22" s="42">
        <f t="shared" si="2"/>
        <v>55</v>
      </c>
      <c r="F22" s="42">
        <f t="shared" si="2"/>
        <v>33130</v>
      </c>
      <c r="G22" s="42">
        <f t="shared" si="2"/>
        <v>28</v>
      </c>
      <c r="H22" s="42">
        <f t="shared" si="2"/>
        <v>10330</v>
      </c>
      <c r="I22" s="42">
        <f t="shared" si="2"/>
        <v>33</v>
      </c>
      <c r="J22" s="43">
        <f t="shared" si="2"/>
        <v>22652</v>
      </c>
    </row>
    <row r="24" spans="4:20" s="47" customFormat="1" ht="12.75" customHeight="1"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</row>
    <row r="25" spans="6:7" s="47" customFormat="1" ht="12.75" customHeight="1">
      <c r="F25" s="48"/>
      <c r="G25" s="49"/>
    </row>
    <row r="26" spans="6:7" s="47" customFormat="1" ht="12.75" customHeight="1">
      <c r="F26" s="48"/>
      <c r="G26" s="49"/>
    </row>
    <row r="37" ht="9.75" customHeight="1"/>
    <row r="38" spans="2:10" ht="12.75">
      <c r="B38" s="251" t="s">
        <v>43</v>
      </c>
      <c r="C38" s="251"/>
      <c r="D38" s="251"/>
      <c r="E38" s="251"/>
      <c r="F38" s="251"/>
      <c r="G38" s="251"/>
      <c r="H38" s="251"/>
      <c r="I38" s="251"/>
      <c r="J38" s="251"/>
    </row>
    <row r="39" spans="2:10" ht="12.75">
      <c r="B39" s="251" t="s">
        <v>54</v>
      </c>
      <c r="C39" s="251"/>
      <c r="D39" s="251"/>
      <c r="E39" s="251"/>
      <c r="F39" s="251"/>
      <c r="G39" s="251"/>
      <c r="H39" s="251"/>
      <c r="I39" s="251"/>
      <c r="J39" s="251"/>
    </row>
    <row r="40" spans="2:10" ht="12.75">
      <c r="B40" s="251" t="s">
        <v>107</v>
      </c>
      <c r="C40" s="251"/>
      <c r="D40" s="251"/>
      <c r="E40" s="251"/>
      <c r="F40" s="251"/>
      <c r="G40" s="251"/>
      <c r="H40" s="251"/>
      <c r="I40" s="251"/>
      <c r="J40" s="251"/>
    </row>
    <row r="42" spans="2:10" ht="12.75">
      <c r="B42" t="s">
        <v>10</v>
      </c>
      <c r="C42" s="5" t="s">
        <v>130</v>
      </c>
      <c r="J42" s="20" t="s">
        <v>168</v>
      </c>
    </row>
    <row r="43" ht="13.5" thickBot="1"/>
    <row r="44" spans="2:10" ht="12.75">
      <c r="B44" s="252" t="s">
        <v>43</v>
      </c>
      <c r="C44" s="254" t="s">
        <v>44</v>
      </c>
      <c r="D44" s="249"/>
      <c r="E44" s="249" t="s">
        <v>46</v>
      </c>
      <c r="F44" s="249"/>
      <c r="G44" s="249" t="s">
        <v>47</v>
      </c>
      <c r="H44" s="249"/>
      <c r="I44" s="249" t="s">
        <v>48</v>
      </c>
      <c r="J44" s="250"/>
    </row>
    <row r="45" spans="2:10" ht="13.5" thickBot="1">
      <c r="B45" s="253"/>
      <c r="C45" s="21" t="s">
        <v>2</v>
      </c>
      <c r="D45" s="22" t="s">
        <v>45</v>
      </c>
      <c r="E45" s="22" t="s">
        <v>2</v>
      </c>
      <c r="F45" s="22" t="s">
        <v>45</v>
      </c>
      <c r="G45" s="22" t="s">
        <v>2</v>
      </c>
      <c r="H45" s="22" t="s">
        <v>45</v>
      </c>
      <c r="I45" s="22" t="s">
        <v>2</v>
      </c>
      <c r="J45" s="23" t="s">
        <v>45</v>
      </c>
    </row>
    <row r="46" spans="2:10" ht="12.75">
      <c r="B46" s="24" t="s">
        <v>49</v>
      </c>
      <c r="C46" s="25"/>
      <c r="D46" s="25"/>
      <c r="E46" s="25"/>
      <c r="F46" s="25"/>
      <c r="G46" s="25"/>
      <c r="H46" s="25"/>
      <c r="I46" s="25"/>
      <c r="J46" s="26"/>
    </row>
    <row r="47" spans="2:10" ht="12.75">
      <c r="B47" s="27" t="s">
        <v>50</v>
      </c>
      <c r="C47" s="28"/>
      <c r="D47" s="28"/>
      <c r="E47" s="28"/>
      <c r="F47" s="28"/>
      <c r="G47" s="28"/>
      <c r="H47" s="28"/>
      <c r="I47" s="28"/>
      <c r="J47" s="29"/>
    </row>
    <row r="48" spans="2:10" ht="12.75">
      <c r="B48" s="30" t="s">
        <v>101</v>
      </c>
      <c r="C48" s="36"/>
      <c r="D48" s="38"/>
      <c r="E48" s="38"/>
      <c r="F48" s="38"/>
      <c r="G48" s="38"/>
      <c r="H48" s="38"/>
      <c r="I48" s="38"/>
      <c r="J48" s="39"/>
    </row>
    <row r="49" spans="2:10" ht="12.75">
      <c r="B49" s="30" t="s">
        <v>102</v>
      </c>
      <c r="C49" s="36">
        <v>1</v>
      </c>
      <c r="D49" s="38">
        <v>8048</v>
      </c>
      <c r="E49" s="38"/>
      <c r="F49" s="38"/>
      <c r="G49" s="38"/>
      <c r="H49" s="38"/>
      <c r="I49" s="38"/>
      <c r="J49" s="39"/>
    </row>
    <row r="50" spans="2:10" ht="13.5" thickBot="1">
      <c r="B50" s="30" t="s">
        <v>103</v>
      </c>
      <c r="C50" s="37">
        <v>1</v>
      </c>
      <c r="D50" s="40">
        <v>765</v>
      </c>
      <c r="E50" s="40"/>
      <c r="F50" s="40"/>
      <c r="G50" s="40"/>
      <c r="H50" s="40"/>
      <c r="I50" s="40"/>
      <c r="J50" s="41"/>
    </row>
    <row r="51" spans="2:10" ht="13.5" thickBot="1">
      <c r="B51" s="31" t="s">
        <v>51</v>
      </c>
      <c r="C51" s="42">
        <f aca="true" t="shared" si="3" ref="C51:J51">C48+C49+C50</f>
        <v>2</v>
      </c>
      <c r="D51" s="42">
        <f t="shared" si="3"/>
        <v>8813</v>
      </c>
      <c r="E51" s="42">
        <f t="shared" si="3"/>
        <v>0</v>
      </c>
      <c r="F51" s="42">
        <f t="shared" si="3"/>
        <v>0</v>
      </c>
      <c r="G51" s="42">
        <f t="shared" si="3"/>
        <v>0</v>
      </c>
      <c r="H51" s="42">
        <f t="shared" si="3"/>
        <v>0</v>
      </c>
      <c r="I51" s="42">
        <f t="shared" si="3"/>
        <v>0</v>
      </c>
      <c r="J51" s="43">
        <f t="shared" si="3"/>
        <v>0</v>
      </c>
    </row>
    <row r="52" spans="2:10" ht="12.75">
      <c r="B52" s="27" t="s">
        <v>49</v>
      </c>
      <c r="C52" s="28"/>
      <c r="D52" s="28"/>
      <c r="E52" s="28"/>
      <c r="F52" s="28"/>
      <c r="G52" s="28"/>
      <c r="H52" s="28"/>
      <c r="I52" s="28"/>
      <c r="J52" s="29"/>
    </row>
    <row r="53" spans="2:10" ht="12.75">
      <c r="B53" s="27" t="s">
        <v>52</v>
      </c>
      <c r="C53" s="28"/>
      <c r="D53" s="28"/>
      <c r="E53" s="28"/>
      <c r="F53" s="28"/>
      <c r="G53" s="28"/>
      <c r="H53" s="28"/>
      <c r="I53" s="28"/>
      <c r="J53" s="29"/>
    </row>
    <row r="54" spans="2:10" ht="12.75">
      <c r="B54" s="30" t="s">
        <v>101</v>
      </c>
      <c r="C54" s="36"/>
      <c r="D54" s="38"/>
      <c r="E54" s="38"/>
      <c r="F54" s="38"/>
      <c r="G54" s="38"/>
      <c r="H54" s="38"/>
      <c r="I54" s="38"/>
      <c r="J54" s="39"/>
    </row>
    <row r="55" spans="2:10" ht="12.75">
      <c r="B55" s="30" t="s">
        <v>102</v>
      </c>
      <c r="C55" s="36"/>
      <c r="D55" s="38"/>
      <c r="E55" s="38"/>
      <c r="F55" s="38"/>
      <c r="G55" s="38"/>
      <c r="H55" s="38"/>
      <c r="I55" s="38"/>
      <c r="J55" s="39"/>
    </row>
    <row r="56" spans="2:10" ht="13.5" thickBot="1">
      <c r="B56" s="30" t="s">
        <v>103</v>
      </c>
      <c r="C56" s="37"/>
      <c r="D56" s="40"/>
      <c r="E56" s="40"/>
      <c r="F56" s="40"/>
      <c r="G56" s="40"/>
      <c r="H56" s="40"/>
      <c r="I56" s="40"/>
      <c r="J56" s="41"/>
    </row>
    <row r="57" spans="2:10" ht="13.5" thickBot="1">
      <c r="B57" s="31" t="s">
        <v>51</v>
      </c>
      <c r="C57" s="42">
        <f aca="true" t="shared" si="4" ref="C57:J57">C54+C55+C56</f>
        <v>0</v>
      </c>
      <c r="D57" s="42">
        <f t="shared" si="4"/>
        <v>0</v>
      </c>
      <c r="E57" s="42">
        <f t="shared" si="4"/>
        <v>0</v>
      </c>
      <c r="F57" s="42">
        <f t="shared" si="4"/>
        <v>0</v>
      </c>
      <c r="G57" s="42">
        <f t="shared" si="4"/>
        <v>0</v>
      </c>
      <c r="H57" s="42">
        <f t="shared" si="4"/>
        <v>0</v>
      </c>
      <c r="I57" s="42">
        <f t="shared" si="4"/>
        <v>0</v>
      </c>
      <c r="J57" s="43">
        <f t="shared" si="4"/>
        <v>0</v>
      </c>
    </row>
    <row r="58" spans="2:10" ht="13.5" thickBot="1">
      <c r="B58" s="31" t="s">
        <v>53</v>
      </c>
      <c r="C58" s="42">
        <f aca="true" t="shared" si="5" ref="C58:J58">C51+C57</f>
        <v>2</v>
      </c>
      <c r="D58" s="42">
        <f t="shared" si="5"/>
        <v>8813</v>
      </c>
      <c r="E58" s="42">
        <f t="shared" si="5"/>
        <v>0</v>
      </c>
      <c r="F58" s="42">
        <f t="shared" si="5"/>
        <v>0</v>
      </c>
      <c r="G58" s="42">
        <f t="shared" si="5"/>
        <v>0</v>
      </c>
      <c r="H58" s="42">
        <f t="shared" si="5"/>
        <v>0</v>
      </c>
      <c r="I58" s="42">
        <f t="shared" si="5"/>
        <v>0</v>
      </c>
      <c r="J58" s="43">
        <f t="shared" si="5"/>
        <v>0</v>
      </c>
    </row>
    <row r="60" spans="4:20" s="47" customFormat="1" ht="12.75" customHeight="1"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70"/>
    </row>
    <row r="61" spans="6:7" s="47" customFormat="1" ht="12.75" customHeight="1">
      <c r="F61" s="48"/>
      <c r="G61" s="49"/>
    </row>
    <row r="62" spans="6:7" s="47" customFormat="1" ht="12.75" customHeight="1">
      <c r="F62" s="48"/>
      <c r="G62" s="49"/>
    </row>
    <row r="73" ht="9.75" customHeight="1"/>
    <row r="74" spans="2:10" ht="12.75">
      <c r="B74" s="251" t="s">
        <v>43</v>
      </c>
      <c r="C74" s="251"/>
      <c r="D74" s="251"/>
      <c r="E74" s="251"/>
      <c r="F74" s="251"/>
      <c r="G74" s="251"/>
      <c r="H74" s="251"/>
      <c r="I74" s="251"/>
      <c r="J74" s="251"/>
    </row>
    <row r="75" spans="2:10" ht="12.75">
      <c r="B75" s="251" t="s">
        <v>54</v>
      </c>
      <c r="C75" s="251"/>
      <c r="D75" s="251"/>
      <c r="E75" s="251"/>
      <c r="F75" s="251"/>
      <c r="G75" s="251"/>
      <c r="H75" s="251"/>
      <c r="I75" s="251"/>
      <c r="J75" s="251"/>
    </row>
    <row r="76" spans="2:10" ht="12.75">
      <c r="B76" s="251" t="s">
        <v>107</v>
      </c>
      <c r="C76" s="251"/>
      <c r="D76" s="251"/>
      <c r="E76" s="251"/>
      <c r="F76" s="251"/>
      <c r="G76" s="251"/>
      <c r="H76" s="251"/>
      <c r="I76" s="251"/>
      <c r="J76" s="251"/>
    </row>
    <row r="78" spans="2:10" ht="12.75">
      <c r="B78" t="s">
        <v>10</v>
      </c>
      <c r="C78" s="5" t="s">
        <v>131</v>
      </c>
      <c r="J78" s="20" t="s">
        <v>169</v>
      </c>
    </row>
    <row r="79" ht="13.5" thickBot="1"/>
    <row r="80" spans="2:10" ht="12.75">
      <c r="B80" s="252" t="s">
        <v>43</v>
      </c>
      <c r="C80" s="254" t="s">
        <v>44</v>
      </c>
      <c r="D80" s="249"/>
      <c r="E80" s="249" t="s">
        <v>46</v>
      </c>
      <c r="F80" s="249"/>
      <c r="G80" s="249" t="s">
        <v>47</v>
      </c>
      <c r="H80" s="249"/>
      <c r="I80" s="249" t="s">
        <v>48</v>
      </c>
      <c r="J80" s="250"/>
    </row>
    <row r="81" spans="2:10" ht="13.5" thickBot="1">
      <c r="B81" s="253"/>
      <c r="C81" s="21" t="s">
        <v>2</v>
      </c>
      <c r="D81" s="22" t="s">
        <v>45</v>
      </c>
      <c r="E81" s="22" t="s">
        <v>2</v>
      </c>
      <c r="F81" s="22" t="s">
        <v>45</v>
      </c>
      <c r="G81" s="22" t="s">
        <v>2</v>
      </c>
      <c r="H81" s="22" t="s">
        <v>45</v>
      </c>
      <c r="I81" s="22" t="s">
        <v>2</v>
      </c>
      <c r="J81" s="23" t="s">
        <v>45</v>
      </c>
    </row>
    <row r="82" spans="2:10" ht="12.75">
      <c r="B82" s="24" t="s">
        <v>49</v>
      </c>
      <c r="C82" s="25"/>
      <c r="D82" s="25"/>
      <c r="E82" s="25"/>
      <c r="F82" s="25"/>
      <c r="G82" s="25"/>
      <c r="H82" s="25"/>
      <c r="I82" s="25"/>
      <c r="J82" s="26"/>
    </row>
    <row r="83" spans="2:10" ht="12.75">
      <c r="B83" s="27" t="s">
        <v>50</v>
      </c>
      <c r="C83" s="28"/>
      <c r="D83" s="28"/>
      <c r="E83" s="28"/>
      <c r="F83" s="28"/>
      <c r="G83" s="28"/>
      <c r="H83" s="28"/>
      <c r="I83" s="28"/>
      <c r="J83" s="29"/>
    </row>
    <row r="84" spans="2:10" ht="12.75">
      <c r="B84" s="30" t="s">
        <v>101</v>
      </c>
      <c r="C84" s="36"/>
      <c r="D84" s="38"/>
      <c r="E84" s="38"/>
      <c r="F84" s="38"/>
      <c r="G84" s="38"/>
      <c r="H84" s="38"/>
      <c r="I84" s="38"/>
      <c r="J84" s="39"/>
    </row>
    <row r="85" spans="2:10" ht="12.75">
      <c r="B85" s="30" t="s">
        <v>102</v>
      </c>
      <c r="C85" s="36">
        <v>4</v>
      </c>
      <c r="D85" s="38">
        <v>235</v>
      </c>
      <c r="E85" s="38">
        <v>3</v>
      </c>
      <c r="F85" s="38">
        <v>229</v>
      </c>
      <c r="G85" s="38"/>
      <c r="H85" s="38"/>
      <c r="I85" s="38">
        <v>3</v>
      </c>
      <c r="J85" s="39">
        <v>229</v>
      </c>
    </row>
    <row r="86" spans="2:10" ht="13.5" thickBot="1">
      <c r="B86" s="30" t="s">
        <v>103</v>
      </c>
      <c r="C86" s="37"/>
      <c r="D86" s="40"/>
      <c r="E86" s="40"/>
      <c r="F86" s="40"/>
      <c r="G86" s="40"/>
      <c r="H86" s="40"/>
      <c r="I86" s="40"/>
      <c r="J86" s="41"/>
    </row>
    <row r="87" spans="2:10" ht="13.5" thickBot="1">
      <c r="B87" s="31" t="s">
        <v>51</v>
      </c>
      <c r="C87" s="42">
        <f aca="true" t="shared" si="6" ref="C87:J87">C84+C85+C86</f>
        <v>4</v>
      </c>
      <c r="D87" s="42">
        <f t="shared" si="6"/>
        <v>235</v>
      </c>
      <c r="E87" s="42">
        <f t="shared" si="6"/>
        <v>3</v>
      </c>
      <c r="F87" s="42">
        <f t="shared" si="6"/>
        <v>229</v>
      </c>
      <c r="G87" s="42">
        <f t="shared" si="6"/>
        <v>0</v>
      </c>
      <c r="H87" s="42">
        <f t="shared" si="6"/>
        <v>0</v>
      </c>
      <c r="I87" s="42">
        <f t="shared" si="6"/>
        <v>3</v>
      </c>
      <c r="J87" s="43">
        <f t="shared" si="6"/>
        <v>229</v>
      </c>
    </row>
    <row r="88" spans="2:10" ht="12.75">
      <c r="B88" s="27" t="s">
        <v>49</v>
      </c>
      <c r="C88" s="28"/>
      <c r="D88" s="28"/>
      <c r="E88" s="28"/>
      <c r="F88" s="28"/>
      <c r="G88" s="28"/>
      <c r="H88" s="28"/>
      <c r="I88" s="28"/>
      <c r="J88" s="29"/>
    </row>
    <row r="89" spans="2:10" ht="12.75">
      <c r="B89" s="27" t="s">
        <v>52</v>
      </c>
      <c r="C89" s="28"/>
      <c r="D89" s="28"/>
      <c r="E89" s="28"/>
      <c r="F89" s="28"/>
      <c r="G89" s="28"/>
      <c r="H89" s="28"/>
      <c r="I89" s="28"/>
      <c r="J89" s="29"/>
    </row>
    <row r="90" spans="2:10" ht="12.75">
      <c r="B90" s="30" t="s">
        <v>101</v>
      </c>
      <c r="C90" s="36"/>
      <c r="D90" s="38"/>
      <c r="E90" s="38"/>
      <c r="F90" s="38"/>
      <c r="G90" s="38"/>
      <c r="H90" s="38"/>
      <c r="I90" s="38"/>
      <c r="J90" s="39"/>
    </row>
    <row r="91" spans="2:10" ht="12.75">
      <c r="B91" s="30" t="s">
        <v>102</v>
      </c>
      <c r="C91" s="36"/>
      <c r="D91" s="38"/>
      <c r="E91" s="38"/>
      <c r="F91" s="38"/>
      <c r="G91" s="38"/>
      <c r="H91" s="38"/>
      <c r="I91" s="38"/>
      <c r="J91" s="39"/>
    </row>
    <row r="92" spans="2:10" ht="13.5" thickBot="1">
      <c r="B92" s="30" t="s">
        <v>103</v>
      </c>
      <c r="C92" s="37"/>
      <c r="D92" s="40"/>
      <c r="E92" s="40"/>
      <c r="F92" s="40"/>
      <c r="G92" s="40"/>
      <c r="H92" s="40"/>
      <c r="I92" s="40"/>
      <c r="J92" s="41"/>
    </row>
    <row r="93" spans="2:10" ht="13.5" thickBot="1">
      <c r="B93" s="31" t="s">
        <v>51</v>
      </c>
      <c r="C93" s="42">
        <f aca="true" t="shared" si="7" ref="C93:J93">C90+C91+C92</f>
        <v>0</v>
      </c>
      <c r="D93" s="42">
        <f t="shared" si="7"/>
        <v>0</v>
      </c>
      <c r="E93" s="42">
        <f t="shared" si="7"/>
        <v>0</v>
      </c>
      <c r="F93" s="42">
        <f t="shared" si="7"/>
        <v>0</v>
      </c>
      <c r="G93" s="42">
        <f t="shared" si="7"/>
        <v>0</v>
      </c>
      <c r="H93" s="42">
        <f t="shared" si="7"/>
        <v>0</v>
      </c>
      <c r="I93" s="42">
        <f t="shared" si="7"/>
        <v>0</v>
      </c>
      <c r="J93" s="43">
        <f t="shared" si="7"/>
        <v>0</v>
      </c>
    </row>
    <row r="94" spans="2:10" ht="13.5" thickBot="1">
      <c r="B94" s="31" t="s">
        <v>53</v>
      </c>
      <c r="C94" s="42">
        <f aca="true" t="shared" si="8" ref="C94:J94">C87+C93</f>
        <v>4</v>
      </c>
      <c r="D94" s="42">
        <f t="shared" si="8"/>
        <v>235</v>
      </c>
      <c r="E94" s="42">
        <f t="shared" si="8"/>
        <v>3</v>
      </c>
      <c r="F94" s="42">
        <f t="shared" si="8"/>
        <v>229</v>
      </c>
      <c r="G94" s="42">
        <f t="shared" si="8"/>
        <v>0</v>
      </c>
      <c r="H94" s="42">
        <f t="shared" si="8"/>
        <v>0</v>
      </c>
      <c r="I94" s="42">
        <f t="shared" si="8"/>
        <v>3</v>
      </c>
      <c r="J94" s="43">
        <f t="shared" si="8"/>
        <v>229</v>
      </c>
    </row>
    <row r="96" spans="4:20" s="47" customFormat="1" ht="12.75" customHeight="1"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70"/>
    </row>
    <row r="97" spans="6:7" s="47" customFormat="1" ht="12.75" customHeight="1">
      <c r="F97" s="48"/>
      <c r="G97" s="49"/>
    </row>
    <row r="98" spans="6:7" s="47" customFormat="1" ht="12.75" customHeight="1">
      <c r="F98" s="48"/>
      <c r="G98" s="49"/>
    </row>
    <row r="109" ht="9.75" customHeight="1"/>
    <row r="110" spans="2:10" ht="12.75">
      <c r="B110" s="251" t="s">
        <v>43</v>
      </c>
      <c r="C110" s="251"/>
      <c r="D110" s="251"/>
      <c r="E110" s="251"/>
      <c r="F110" s="251"/>
      <c r="G110" s="251"/>
      <c r="H110" s="251"/>
      <c r="I110" s="251"/>
      <c r="J110" s="251"/>
    </row>
    <row r="111" spans="2:10" ht="12.75">
      <c r="B111" s="251" t="s">
        <v>54</v>
      </c>
      <c r="C111" s="251"/>
      <c r="D111" s="251"/>
      <c r="E111" s="251"/>
      <c r="F111" s="251"/>
      <c r="G111" s="251"/>
      <c r="H111" s="251"/>
      <c r="I111" s="251"/>
      <c r="J111" s="251"/>
    </row>
    <row r="112" spans="2:10" ht="12.75">
      <c r="B112" s="251" t="s">
        <v>107</v>
      </c>
      <c r="C112" s="251"/>
      <c r="D112" s="251"/>
      <c r="E112" s="251"/>
      <c r="F112" s="251"/>
      <c r="G112" s="251"/>
      <c r="H112" s="251"/>
      <c r="I112" s="251"/>
      <c r="J112" s="251"/>
    </row>
    <row r="114" spans="2:10" ht="12.75">
      <c r="B114" t="s">
        <v>10</v>
      </c>
      <c r="C114" s="5" t="s">
        <v>132</v>
      </c>
      <c r="J114" s="20" t="s">
        <v>170</v>
      </c>
    </row>
    <row r="115" ht="13.5" thickBot="1"/>
    <row r="116" spans="2:10" ht="12.75">
      <c r="B116" s="252" t="s">
        <v>43</v>
      </c>
      <c r="C116" s="254" t="s">
        <v>44</v>
      </c>
      <c r="D116" s="249"/>
      <c r="E116" s="249" t="s">
        <v>46</v>
      </c>
      <c r="F116" s="249"/>
      <c r="G116" s="249" t="s">
        <v>47</v>
      </c>
      <c r="H116" s="249"/>
      <c r="I116" s="249" t="s">
        <v>48</v>
      </c>
      <c r="J116" s="250"/>
    </row>
    <row r="117" spans="2:10" ht="13.5" thickBot="1">
      <c r="B117" s="253"/>
      <c r="C117" s="21" t="s">
        <v>2</v>
      </c>
      <c r="D117" s="22" t="s">
        <v>45</v>
      </c>
      <c r="E117" s="22" t="s">
        <v>2</v>
      </c>
      <c r="F117" s="22" t="s">
        <v>45</v>
      </c>
      <c r="G117" s="22" t="s">
        <v>2</v>
      </c>
      <c r="H117" s="22" t="s">
        <v>45</v>
      </c>
      <c r="I117" s="22" t="s">
        <v>2</v>
      </c>
      <c r="J117" s="23" t="s">
        <v>45</v>
      </c>
    </row>
    <row r="118" spans="2:10" ht="12.75">
      <c r="B118" s="24" t="s">
        <v>49</v>
      </c>
      <c r="C118" s="25"/>
      <c r="D118" s="25"/>
      <c r="E118" s="25"/>
      <c r="F118" s="25"/>
      <c r="G118" s="25"/>
      <c r="H118" s="25"/>
      <c r="I118" s="25"/>
      <c r="J118" s="26"/>
    </row>
    <row r="119" spans="2:10" ht="12.75">
      <c r="B119" s="27" t="s">
        <v>50</v>
      </c>
      <c r="C119" s="28"/>
      <c r="D119" s="28"/>
      <c r="E119" s="28"/>
      <c r="F119" s="28"/>
      <c r="G119" s="28"/>
      <c r="H119" s="28"/>
      <c r="I119" s="28"/>
      <c r="J119" s="29"/>
    </row>
    <row r="120" spans="2:10" ht="12.75">
      <c r="B120" s="30" t="s">
        <v>101</v>
      </c>
      <c r="C120" s="172">
        <f>C12+C48+C84</f>
        <v>22</v>
      </c>
      <c r="D120" s="172">
        <f aca="true" t="shared" si="9" ref="D120:J120">D12+D48+D84</f>
        <v>8109</v>
      </c>
      <c r="E120" s="172">
        <f t="shared" si="9"/>
        <v>17</v>
      </c>
      <c r="F120" s="172">
        <f t="shared" si="9"/>
        <v>7238</v>
      </c>
      <c r="G120" s="172">
        <f t="shared" si="9"/>
        <v>7</v>
      </c>
      <c r="H120" s="172">
        <f t="shared" si="9"/>
        <v>1240</v>
      </c>
      <c r="I120" s="172">
        <f t="shared" si="9"/>
        <v>9</v>
      </c>
      <c r="J120" s="173">
        <f t="shared" si="9"/>
        <v>4698</v>
      </c>
    </row>
    <row r="121" spans="2:10" ht="12.75">
      <c r="B121" s="30" t="s">
        <v>102</v>
      </c>
      <c r="C121" s="172">
        <f aca="true" t="shared" si="10" ref="C121:J122">C13+C49+C85</f>
        <v>44</v>
      </c>
      <c r="D121" s="172">
        <f t="shared" si="10"/>
        <v>29736</v>
      </c>
      <c r="E121" s="172">
        <f t="shared" si="10"/>
        <v>27</v>
      </c>
      <c r="F121" s="172">
        <f t="shared" si="10"/>
        <v>20445</v>
      </c>
      <c r="G121" s="172">
        <f t="shared" si="10"/>
        <v>11</v>
      </c>
      <c r="H121" s="172">
        <f t="shared" si="10"/>
        <v>6957</v>
      </c>
      <c r="I121" s="172">
        <f t="shared" si="10"/>
        <v>18</v>
      </c>
      <c r="J121" s="173">
        <f t="shared" si="10"/>
        <v>14245</v>
      </c>
    </row>
    <row r="122" spans="2:10" ht="13.5" thickBot="1">
      <c r="B122" s="174" t="s">
        <v>103</v>
      </c>
      <c r="C122" s="175">
        <f t="shared" si="10"/>
        <v>5</v>
      </c>
      <c r="D122" s="175">
        <f t="shared" si="10"/>
        <v>1551</v>
      </c>
      <c r="E122" s="175">
        <f t="shared" si="10"/>
        <v>2</v>
      </c>
      <c r="F122" s="175">
        <f t="shared" si="10"/>
        <v>526</v>
      </c>
      <c r="G122" s="175">
        <f t="shared" si="10"/>
        <v>0</v>
      </c>
      <c r="H122" s="175">
        <f t="shared" si="10"/>
        <v>0</v>
      </c>
      <c r="I122" s="175">
        <f t="shared" si="10"/>
        <v>3</v>
      </c>
      <c r="J122" s="176">
        <f t="shared" si="10"/>
        <v>576</v>
      </c>
    </row>
    <row r="123" spans="2:10" ht="13.5" thickBot="1">
      <c r="B123" s="31" t="s">
        <v>51</v>
      </c>
      <c r="C123" s="42">
        <f aca="true" t="shared" si="11" ref="C123:J123">C120+C121+C122</f>
        <v>71</v>
      </c>
      <c r="D123" s="42">
        <f t="shared" si="11"/>
        <v>39396</v>
      </c>
      <c r="E123" s="42">
        <f t="shared" si="11"/>
        <v>46</v>
      </c>
      <c r="F123" s="42">
        <f t="shared" si="11"/>
        <v>28209</v>
      </c>
      <c r="G123" s="42">
        <f t="shared" si="11"/>
        <v>18</v>
      </c>
      <c r="H123" s="42">
        <f t="shared" si="11"/>
        <v>8197</v>
      </c>
      <c r="I123" s="42">
        <f t="shared" si="11"/>
        <v>30</v>
      </c>
      <c r="J123" s="43">
        <f t="shared" si="11"/>
        <v>19519</v>
      </c>
    </row>
    <row r="124" spans="2:10" ht="12.75">
      <c r="B124" s="24" t="s">
        <v>49</v>
      </c>
      <c r="C124" s="25"/>
      <c r="D124" s="25"/>
      <c r="E124" s="25"/>
      <c r="F124" s="25"/>
      <c r="G124" s="25"/>
      <c r="H124" s="25"/>
      <c r="I124" s="25"/>
      <c r="J124" s="26"/>
    </row>
    <row r="125" spans="2:10" ht="12.75">
      <c r="B125" s="27" t="s">
        <v>52</v>
      </c>
      <c r="C125" s="28"/>
      <c r="D125" s="28"/>
      <c r="E125" s="28"/>
      <c r="F125" s="28"/>
      <c r="G125" s="28"/>
      <c r="H125" s="28"/>
      <c r="I125" s="28"/>
      <c r="J125" s="29"/>
    </row>
    <row r="126" spans="2:10" ht="12.75">
      <c r="B126" s="30" t="s">
        <v>101</v>
      </c>
      <c r="C126" s="172">
        <f>C18+C54+C90</f>
        <v>3</v>
      </c>
      <c r="D126" s="172">
        <f aca="true" t="shared" si="12" ref="D126:J126">D18+D54+D90</f>
        <v>2588</v>
      </c>
      <c r="E126" s="172">
        <f t="shared" si="12"/>
        <v>2</v>
      </c>
      <c r="F126" s="172">
        <f t="shared" si="12"/>
        <v>2557</v>
      </c>
      <c r="G126" s="172">
        <f t="shared" si="12"/>
        <v>1</v>
      </c>
      <c r="H126" s="172">
        <f t="shared" si="12"/>
        <v>61</v>
      </c>
      <c r="I126" s="172">
        <f t="shared" si="12"/>
        <v>1</v>
      </c>
      <c r="J126" s="173">
        <f t="shared" si="12"/>
        <v>2496</v>
      </c>
    </row>
    <row r="127" spans="2:10" ht="12.75">
      <c r="B127" s="30" t="s">
        <v>102</v>
      </c>
      <c r="C127" s="172">
        <f aca="true" t="shared" si="13" ref="C127:J128">C19+C55+C91</f>
        <v>15</v>
      </c>
      <c r="D127" s="172">
        <f t="shared" si="13"/>
        <v>3378</v>
      </c>
      <c r="E127" s="172">
        <f t="shared" si="13"/>
        <v>9</v>
      </c>
      <c r="F127" s="172">
        <f t="shared" si="13"/>
        <v>2072</v>
      </c>
      <c r="G127" s="172">
        <f t="shared" si="13"/>
        <v>9</v>
      </c>
      <c r="H127" s="172">
        <f t="shared" si="13"/>
        <v>2072</v>
      </c>
      <c r="I127" s="172">
        <f t="shared" si="13"/>
        <v>0</v>
      </c>
      <c r="J127" s="173">
        <f t="shared" si="13"/>
        <v>0</v>
      </c>
    </row>
    <row r="128" spans="2:10" ht="13.5" thickBot="1">
      <c r="B128" s="174" t="s">
        <v>103</v>
      </c>
      <c r="C128" s="175">
        <f t="shared" si="13"/>
        <v>5</v>
      </c>
      <c r="D128" s="175">
        <f t="shared" si="13"/>
        <v>866</v>
      </c>
      <c r="E128" s="175">
        <f t="shared" si="13"/>
        <v>1</v>
      </c>
      <c r="F128" s="175">
        <f t="shared" si="13"/>
        <v>521</v>
      </c>
      <c r="G128" s="175">
        <f t="shared" si="13"/>
        <v>0</v>
      </c>
      <c r="H128" s="175">
        <f t="shared" si="13"/>
        <v>0</v>
      </c>
      <c r="I128" s="175">
        <f t="shared" si="13"/>
        <v>5</v>
      </c>
      <c r="J128" s="176">
        <f t="shared" si="13"/>
        <v>866</v>
      </c>
    </row>
    <row r="129" spans="2:10" ht="13.5" thickBot="1">
      <c r="B129" s="31" t="s">
        <v>51</v>
      </c>
      <c r="C129" s="42">
        <f aca="true" t="shared" si="14" ref="C129:J129">C126+C127+C128</f>
        <v>23</v>
      </c>
      <c r="D129" s="42">
        <f t="shared" si="14"/>
        <v>6832</v>
      </c>
      <c r="E129" s="42">
        <f t="shared" si="14"/>
        <v>12</v>
      </c>
      <c r="F129" s="42">
        <f t="shared" si="14"/>
        <v>5150</v>
      </c>
      <c r="G129" s="42">
        <f t="shared" si="14"/>
        <v>10</v>
      </c>
      <c r="H129" s="42">
        <f t="shared" si="14"/>
        <v>2133</v>
      </c>
      <c r="I129" s="42">
        <f t="shared" si="14"/>
        <v>6</v>
      </c>
      <c r="J129" s="43">
        <f t="shared" si="14"/>
        <v>3362</v>
      </c>
    </row>
    <row r="130" spans="2:10" ht="13.5" thickBot="1">
      <c r="B130" s="31" t="s">
        <v>53</v>
      </c>
      <c r="C130" s="42">
        <f aca="true" t="shared" si="15" ref="C130:J130">C123+C129</f>
        <v>94</v>
      </c>
      <c r="D130" s="42">
        <f t="shared" si="15"/>
        <v>46228</v>
      </c>
      <c r="E130" s="42">
        <f t="shared" si="15"/>
        <v>58</v>
      </c>
      <c r="F130" s="42">
        <f t="shared" si="15"/>
        <v>33359</v>
      </c>
      <c r="G130" s="42">
        <f t="shared" si="15"/>
        <v>28</v>
      </c>
      <c r="H130" s="42">
        <f t="shared" si="15"/>
        <v>10330</v>
      </c>
      <c r="I130" s="42">
        <f t="shared" si="15"/>
        <v>36</v>
      </c>
      <c r="J130" s="43">
        <f t="shared" si="15"/>
        <v>22881</v>
      </c>
    </row>
    <row r="132" spans="4:20" s="47" customFormat="1" ht="12.75" customHeight="1"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70"/>
    </row>
    <row r="133" spans="6:7" s="47" customFormat="1" ht="12.75" customHeight="1">
      <c r="F133" s="48"/>
      <c r="G133" s="49"/>
    </row>
    <row r="134" spans="6:7" s="47" customFormat="1" ht="12.75" customHeight="1">
      <c r="F134" s="48"/>
      <c r="G134" s="49"/>
    </row>
    <row r="145" ht="9.75" customHeight="1"/>
    <row r="146" spans="2:10" ht="12.75">
      <c r="B146" s="251" t="s">
        <v>43</v>
      </c>
      <c r="C146" s="251"/>
      <c r="D146" s="251"/>
      <c r="E146" s="251"/>
      <c r="F146" s="251"/>
      <c r="G146" s="251"/>
      <c r="H146" s="251"/>
      <c r="I146" s="251"/>
      <c r="J146" s="251"/>
    </row>
    <row r="147" spans="2:10" ht="12.75">
      <c r="B147" s="251" t="s">
        <v>54</v>
      </c>
      <c r="C147" s="251"/>
      <c r="D147" s="251"/>
      <c r="E147" s="251"/>
      <c r="F147" s="251"/>
      <c r="G147" s="251"/>
      <c r="H147" s="251"/>
      <c r="I147" s="251"/>
      <c r="J147" s="251"/>
    </row>
    <row r="148" spans="2:10" ht="12.75">
      <c r="B148" s="251" t="s">
        <v>107</v>
      </c>
      <c r="C148" s="251"/>
      <c r="D148" s="251"/>
      <c r="E148" s="251"/>
      <c r="F148" s="251"/>
      <c r="G148" s="251"/>
      <c r="H148" s="251"/>
      <c r="I148" s="251"/>
      <c r="J148" s="251"/>
    </row>
    <row r="150" spans="2:10" ht="12.75">
      <c r="B150" t="s">
        <v>10</v>
      </c>
      <c r="C150" s="5" t="s">
        <v>133</v>
      </c>
      <c r="J150" s="20" t="s">
        <v>171</v>
      </c>
    </row>
    <row r="151" ht="13.5" thickBot="1"/>
    <row r="152" spans="2:10" ht="12.75">
      <c r="B152" s="252" t="s">
        <v>43</v>
      </c>
      <c r="C152" s="254" t="s">
        <v>44</v>
      </c>
      <c r="D152" s="249"/>
      <c r="E152" s="249" t="s">
        <v>46</v>
      </c>
      <c r="F152" s="249"/>
      <c r="G152" s="249" t="s">
        <v>47</v>
      </c>
      <c r="H152" s="249"/>
      <c r="I152" s="249" t="s">
        <v>48</v>
      </c>
      <c r="J152" s="250"/>
    </row>
    <row r="153" spans="2:10" ht="13.5" thickBot="1">
      <c r="B153" s="253"/>
      <c r="C153" s="21" t="s">
        <v>2</v>
      </c>
      <c r="D153" s="22" t="s">
        <v>45</v>
      </c>
      <c r="E153" s="22" t="s">
        <v>2</v>
      </c>
      <c r="F153" s="22" t="s">
        <v>45</v>
      </c>
      <c r="G153" s="22" t="s">
        <v>2</v>
      </c>
      <c r="H153" s="22" t="s">
        <v>45</v>
      </c>
      <c r="I153" s="22" t="s">
        <v>2</v>
      </c>
      <c r="J153" s="23" t="s">
        <v>45</v>
      </c>
    </row>
    <row r="154" spans="2:10" ht="12.75">
      <c r="B154" s="24" t="s">
        <v>49</v>
      </c>
      <c r="C154" s="25"/>
      <c r="D154" s="25"/>
      <c r="E154" s="25"/>
      <c r="F154" s="25"/>
      <c r="G154" s="25"/>
      <c r="H154" s="25"/>
      <c r="I154" s="25"/>
      <c r="J154" s="26"/>
    </row>
    <row r="155" spans="2:10" ht="12.75">
      <c r="B155" s="27" t="s">
        <v>50</v>
      </c>
      <c r="C155" s="28"/>
      <c r="D155" s="28"/>
      <c r="E155" s="28"/>
      <c r="F155" s="28"/>
      <c r="G155" s="28"/>
      <c r="H155" s="28"/>
      <c r="I155" s="28"/>
      <c r="J155" s="29"/>
    </row>
    <row r="156" spans="2:10" ht="12.75">
      <c r="B156" s="30" t="s">
        <v>101</v>
      </c>
      <c r="C156" s="36">
        <v>1</v>
      </c>
      <c r="D156" s="38">
        <v>256</v>
      </c>
      <c r="E156" s="38"/>
      <c r="F156" s="38"/>
      <c r="G156" s="38"/>
      <c r="H156" s="38"/>
      <c r="I156" s="38">
        <v>1</v>
      </c>
      <c r="J156" s="39">
        <v>256</v>
      </c>
    </row>
    <row r="157" spans="2:10" ht="12.75">
      <c r="B157" s="30" t="s">
        <v>102</v>
      </c>
      <c r="C157" s="36"/>
      <c r="D157" s="38"/>
      <c r="E157" s="38"/>
      <c r="F157" s="38"/>
      <c r="G157" s="38"/>
      <c r="H157" s="38"/>
      <c r="I157" s="38"/>
      <c r="J157" s="39"/>
    </row>
    <row r="158" spans="2:10" ht="13.5" thickBot="1">
      <c r="B158" s="30" t="s">
        <v>103</v>
      </c>
      <c r="C158" s="37"/>
      <c r="D158" s="40"/>
      <c r="E158" s="40"/>
      <c r="F158" s="40"/>
      <c r="G158" s="40"/>
      <c r="H158" s="40"/>
      <c r="I158" s="40"/>
      <c r="J158" s="41"/>
    </row>
    <row r="159" spans="2:10" ht="13.5" thickBot="1">
      <c r="B159" s="31" t="s">
        <v>51</v>
      </c>
      <c r="C159" s="42">
        <f aca="true" t="shared" si="16" ref="C159:J159">C156+C157+C158</f>
        <v>1</v>
      </c>
      <c r="D159" s="42">
        <f t="shared" si="16"/>
        <v>256</v>
      </c>
      <c r="E159" s="42">
        <f t="shared" si="16"/>
        <v>0</v>
      </c>
      <c r="F159" s="42">
        <f t="shared" si="16"/>
        <v>0</v>
      </c>
      <c r="G159" s="42">
        <f t="shared" si="16"/>
        <v>0</v>
      </c>
      <c r="H159" s="42">
        <f t="shared" si="16"/>
        <v>0</v>
      </c>
      <c r="I159" s="42">
        <f t="shared" si="16"/>
        <v>1</v>
      </c>
      <c r="J159" s="43">
        <f t="shared" si="16"/>
        <v>256</v>
      </c>
    </row>
    <row r="160" spans="2:10" ht="12.75">
      <c r="B160" s="27" t="s">
        <v>49</v>
      </c>
      <c r="C160" s="28"/>
      <c r="D160" s="28"/>
      <c r="E160" s="28"/>
      <c r="F160" s="28"/>
      <c r="G160" s="28"/>
      <c r="H160" s="28"/>
      <c r="I160" s="28"/>
      <c r="J160" s="29"/>
    </row>
    <row r="161" spans="2:10" ht="12.75">
      <c r="B161" s="27" t="s">
        <v>52</v>
      </c>
      <c r="C161" s="28"/>
      <c r="D161" s="28"/>
      <c r="E161" s="28"/>
      <c r="F161" s="28"/>
      <c r="G161" s="28"/>
      <c r="H161" s="28"/>
      <c r="I161" s="28"/>
      <c r="J161" s="29"/>
    </row>
    <row r="162" spans="2:10" ht="12.75">
      <c r="B162" s="30" t="s">
        <v>101</v>
      </c>
      <c r="C162" s="36"/>
      <c r="D162" s="38"/>
      <c r="E162" s="38"/>
      <c r="F162" s="38"/>
      <c r="G162" s="38"/>
      <c r="H162" s="38"/>
      <c r="I162" s="38"/>
      <c r="J162" s="39"/>
    </row>
    <row r="163" spans="2:10" ht="12.75">
      <c r="B163" s="30" t="s">
        <v>102</v>
      </c>
      <c r="C163" s="36"/>
      <c r="D163" s="38"/>
      <c r="E163" s="38"/>
      <c r="F163" s="38"/>
      <c r="G163" s="38"/>
      <c r="H163" s="38"/>
      <c r="I163" s="38"/>
      <c r="J163" s="39"/>
    </row>
    <row r="164" spans="2:10" ht="13.5" thickBot="1">
      <c r="B164" s="30" t="s">
        <v>103</v>
      </c>
      <c r="C164" s="37">
        <v>1</v>
      </c>
      <c r="D164" s="40">
        <v>71</v>
      </c>
      <c r="E164" s="40">
        <v>1</v>
      </c>
      <c r="F164" s="40">
        <v>1231</v>
      </c>
      <c r="G164" s="40">
        <v>1</v>
      </c>
      <c r="H164" s="40">
        <v>1231</v>
      </c>
      <c r="I164" s="40">
        <v>1</v>
      </c>
      <c r="J164" s="41">
        <v>71</v>
      </c>
    </row>
    <row r="165" spans="2:10" ht="13.5" thickBot="1">
      <c r="B165" s="31" t="s">
        <v>51</v>
      </c>
      <c r="C165" s="42">
        <f aca="true" t="shared" si="17" ref="C165:J165">C162+C163+C164</f>
        <v>1</v>
      </c>
      <c r="D165" s="42">
        <f t="shared" si="17"/>
        <v>71</v>
      </c>
      <c r="E165" s="42">
        <f t="shared" si="17"/>
        <v>1</v>
      </c>
      <c r="F165" s="42">
        <f t="shared" si="17"/>
        <v>1231</v>
      </c>
      <c r="G165" s="42">
        <f t="shared" si="17"/>
        <v>1</v>
      </c>
      <c r="H165" s="42">
        <f t="shared" si="17"/>
        <v>1231</v>
      </c>
      <c r="I165" s="42">
        <f t="shared" si="17"/>
        <v>1</v>
      </c>
      <c r="J165" s="43">
        <f t="shared" si="17"/>
        <v>71</v>
      </c>
    </row>
    <row r="166" spans="2:10" ht="13.5" thickBot="1">
      <c r="B166" s="31" t="s">
        <v>53</v>
      </c>
      <c r="C166" s="42">
        <f aca="true" t="shared" si="18" ref="C166:J166">C159+C165</f>
        <v>2</v>
      </c>
      <c r="D166" s="42">
        <f t="shared" si="18"/>
        <v>327</v>
      </c>
      <c r="E166" s="42">
        <f t="shared" si="18"/>
        <v>1</v>
      </c>
      <c r="F166" s="42">
        <f t="shared" si="18"/>
        <v>1231</v>
      </c>
      <c r="G166" s="42">
        <f t="shared" si="18"/>
        <v>1</v>
      </c>
      <c r="H166" s="42">
        <f t="shared" si="18"/>
        <v>1231</v>
      </c>
      <c r="I166" s="42">
        <f t="shared" si="18"/>
        <v>2</v>
      </c>
      <c r="J166" s="43">
        <f t="shared" si="18"/>
        <v>327</v>
      </c>
    </row>
    <row r="168" spans="4:20" s="47" customFormat="1" ht="12.75" customHeight="1"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70"/>
    </row>
    <row r="169" spans="6:7" s="47" customFormat="1" ht="12.75" customHeight="1">
      <c r="F169" s="48"/>
      <c r="G169" s="49"/>
    </row>
    <row r="170" spans="6:7" s="47" customFormat="1" ht="12.75" customHeight="1">
      <c r="F170" s="48"/>
      <c r="G170" s="49"/>
    </row>
    <row r="181" ht="9.75" customHeight="1"/>
    <row r="182" spans="2:10" ht="12.75">
      <c r="B182" s="251" t="s">
        <v>43</v>
      </c>
      <c r="C182" s="251"/>
      <c r="D182" s="251"/>
      <c r="E182" s="251"/>
      <c r="F182" s="251"/>
      <c r="G182" s="251"/>
      <c r="H182" s="251"/>
      <c r="I182" s="251"/>
      <c r="J182" s="251"/>
    </row>
    <row r="183" spans="2:10" ht="12.75">
      <c r="B183" s="251" t="s">
        <v>54</v>
      </c>
      <c r="C183" s="251"/>
      <c r="D183" s="251"/>
      <c r="E183" s="251"/>
      <c r="F183" s="251"/>
      <c r="G183" s="251"/>
      <c r="H183" s="251"/>
      <c r="I183" s="251"/>
      <c r="J183" s="251"/>
    </row>
    <row r="184" spans="2:10" ht="12.75">
      <c r="B184" s="251" t="s">
        <v>107</v>
      </c>
      <c r="C184" s="251"/>
      <c r="D184" s="251"/>
      <c r="E184" s="251"/>
      <c r="F184" s="251"/>
      <c r="G184" s="251"/>
      <c r="H184" s="251"/>
      <c r="I184" s="251"/>
      <c r="J184" s="251"/>
    </row>
    <row r="186" spans="2:10" ht="12.75">
      <c r="B186" t="s">
        <v>10</v>
      </c>
      <c r="C186" s="5" t="s">
        <v>134</v>
      </c>
      <c r="J186" s="20" t="s">
        <v>172</v>
      </c>
    </row>
    <row r="187" ht="13.5" thickBot="1"/>
    <row r="188" spans="2:10" ht="12.75">
      <c r="B188" s="252" t="s">
        <v>43</v>
      </c>
      <c r="C188" s="254" t="s">
        <v>44</v>
      </c>
      <c r="D188" s="249"/>
      <c r="E188" s="249" t="s">
        <v>46</v>
      </c>
      <c r="F188" s="249"/>
      <c r="G188" s="249" t="s">
        <v>47</v>
      </c>
      <c r="H188" s="249"/>
      <c r="I188" s="249" t="s">
        <v>48</v>
      </c>
      <c r="J188" s="250"/>
    </row>
    <row r="189" spans="2:10" ht="13.5" thickBot="1">
      <c r="B189" s="253"/>
      <c r="C189" s="21" t="s">
        <v>2</v>
      </c>
      <c r="D189" s="22" t="s">
        <v>45</v>
      </c>
      <c r="E189" s="22" t="s">
        <v>2</v>
      </c>
      <c r="F189" s="22" t="s">
        <v>45</v>
      </c>
      <c r="G189" s="22" t="s">
        <v>2</v>
      </c>
      <c r="H189" s="22" t="s">
        <v>45</v>
      </c>
      <c r="I189" s="22" t="s">
        <v>2</v>
      </c>
      <c r="J189" s="23" t="s">
        <v>45</v>
      </c>
    </row>
    <row r="190" spans="2:10" ht="12.75">
      <c r="B190" s="24" t="s">
        <v>49</v>
      </c>
      <c r="C190" s="25"/>
      <c r="D190" s="25"/>
      <c r="E190" s="25"/>
      <c r="F190" s="25"/>
      <c r="G190" s="25"/>
      <c r="H190" s="25"/>
      <c r="I190" s="25"/>
      <c r="J190" s="26"/>
    </row>
    <row r="191" spans="2:10" ht="12.75">
      <c r="B191" s="27" t="s">
        <v>50</v>
      </c>
      <c r="C191" s="28"/>
      <c r="D191" s="28"/>
      <c r="E191" s="28"/>
      <c r="F191" s="28"/>
      <c r="G191" s="28"/>
      <c r="H191" s="28"/>
      <c r="I191" s="28"/>
      <c r="J191" s="29"/>
    </row>
    <row r="192" spans="2:10" ht="12.75">
      <c r="B192" s="30" t="s">
        <v>101</v>
      </c>
      <c r="C192" s="172">
        <f>C120+C156</f>
        <v>23</v>
      </c>
      <c r="D192" s="172">
        <f aca="true" t="shared" si="19" ref="D192:J192">D120+D156</f>
        <v>8365</v>
      </c>
      <c r="E192" s="172">
        <f t="shared" si="19"/>
        <v>17</v>
      </c>
      <c r="F192" s="172">
        <f t="shared" si="19"/>
        <v>7238</v>
      </c>
      <c r="G192" s="172">
        <f t="shared" si="19"/>
        <v>7</v>
      </c>
      <c r="H192" s="172">
        <f t="shared" si="19"/>
        <v>1240</v>
      </c>
      <c r="I192" s="172">
        <f t="shared" si="19"/>
        <v>10</v>
      </c>
      <c r="J192" s="173">
        <f t="shared" si="19"/>
        <v>4954</v>
      </c>
    </row>
    <row r="193" spans="2:10" ht="12.75">
      <c r="B193" s="30" t="s">
        <v>102</v>
      </c>
      <c r="C193" s="172">
        <f aca="true" t="shared" si="20" ref="C193:J194">C121+C157</f>
        <v>44</v>
      </c>
      <c r="D193" s="172">
        <f t="shared" si="20"/>
        <v>29736</v>
      </c>
      <c r="E193" s="172">
        <f t="shared" si="20"/>
        <v>27</v>
      </c>
      <c r="F193" s="172">
        <f t="shared" si="20"/>
        <v>20445</v>
      </c>
      <c r="G193" s="172">
        <f t="shared" si="20"/>
        <v>11</v>
      </c>
      <c r="H193" s="172">
        <f t="shared" si="20"/>
        <v>6957</v>
      </c>
      <c r="I193" s="172">
        <f t="shared" si="20"/>
        <v>18</v>
      </c>
      <c r="J193" s="173">
        <f t="shared" si="20"/>
        <v>14245</v>
      </c>
    </row>
    <row r="194" spans="2:10" ht="13.5" thickBot="1">
      <c r="B194" s="174" t="s">
        <v>103</v>
      </c>
      <c r="C194" s="175">
        <f t="shared" si="20"/>
        <v>5</v>
      </c>
      <c r="D194" s="175">
        <f t="shared" si="20"/>
        <v>1551</v>
      </c>
      <c r="E194" s="175">
        <f t="shared" si="20"/>
        <v>2</v>
      </c>
      <c r="F194" s="175">
        <f t="shared" si="20"/>
        <v>526</v>
      </c>
      <c r="G194" s="175">
        <f t="shared" si="20"/>
        <v>0</v>
      </c>
      <c r="H194" s="175">
        <f t="shared" si="20"/>
        <v>0</v>
      </c>
      <c r="I194" s="175">
        <f t="shared" si="20"/>
        <v>3</v>
      </c>
      <c r="J194" s="176">
        <f t="shared" si="20"/>
        <v>576</v>
      </c>
    </row>
    <row r="195" spans="2:10" ht="13.5" thickBot="1">
      <c r="B195" s="31" t="s">
        <v>51</v>
      </c>
      <c r="C195" s="42">
        <f aca="true" t="shared" si="21" ref="C195:J195">C192+C193+C194</f>
        <v>72</v>
      </c>
      <c r="D195" s="42">
        <f t="shared" si="21"/>
        <v>39652</v>
      </c>
      <c r="E195" s="42">
        <f t="shared" si="21"/>
        <v>46</v>
      </c>
      <c r="F195" s="42">
        <f t="shared" si="21"/>
        <v>28209</v>
      </c>
      <c r="G195" s="42">
        <f t="shared" si="21"/>
        <v>18</v>
      </c>
      <c r="H195" s="42">
        <f t="shared" si="21"/>
        <v>8197</v>
      </c>
      <c r="I195" s="42">
        <f t="shared" si="21"/>
        <v>31</v>
      </c>
      <c r="J195" s="43">
        <f t="shared" si="21"/>
        <v>19775</v>
      </c>
    </row>
    <row r="196" spans="2:10" ht="12.75">
      <c r="B196" s="24" t="s">
        <v>49</v>
      </c>
      <c r="C196" s="25"/>
      <c r="D196" s="25"/>
      <c r="E196" s="25"/>
      <c r="F196" s="25"/>
      <c r="G196" s="25"/>
      <c r="H196" s="25"/>
      <c r="I196" s="25"/>
      <c r="J196" s="26"/>
    </row>
    <row r="197" spans="2:10" ht="12.75">
      <c r="B197" s="27" t="s">
        <v>52</v>
      </c>
      <c r="C197" s="28"/>
      <c r="D197" s="28"/>
      <c r="E197" s="28"/>
      <c r="F197" s="28"/>
      <c r="G197" s="28"/>
      <c r="H197" s="28"/>
      <c r="I197" s="28"/>
      <c r="J197" s="29"/>
    </row>
    <row r="198" spans="2:10" ht="12.75">
      <c r="B198" s="30" t="s">
        <v>101</v>
      </c>
      <c r="C198" s="172">
        <f>C126+C162</f>
        <v>3</v>
      </c>
      <c r="D198" s="172">
        <f aca="true" t="shared" si="22" ref="D198:J198">D126+D162</f>
        <v>2588</v>
      </c>
      <c r="E198" s="172">
        <f t="shared" si="22"/>
        <v>2</v>
      </c>
      <c r="F198" s="172">
        <f t="shared" si="22"/>
        <v>2557</v>
      </c>
      <c r="G198" s="172">
        <f t="shared" si="22"/>
        <v>1</v>
      </c>
      <c r="H198" s="172">
        <f t="shared" si="22"/>
        <v>61</v>
      </c>
      <c r="I198" s="172">
        <f t="shared" si="22"/>
        <v>1</v>
      </c>
      <c r="J198" s="173">
        <f t="shared" si="22"/>
        <v>2496</v>
      </c>
    </row>
    <row r="199" spans="2:10" ht="12.75">
      <c r="B199" s="30" t="s">
        <v>102</v>
      </c>
      <c r="C199" s="172">
        <f aca="true" t="shared" si="23" ref="C199:J200">C127+C163</f>
        <v>15</v>
      </c>
      <c r="D199" s="172">
        <f t="shared" si="23"/>
        <v>3378</v>
      </c>
      <c r="E199" s="172">
        <f t="shared" si="23"/>
        <v>9</v>
      </c>
      <c r="F199" s="172">
        <f t="shared" si="23"/>
        <v>2072</v>
      </c>
      <c r="G199" s="172">
        <f t="shared" si="23"/>
        <v>9</v>
      </c>
      <c r="H199" s="172">
        <f t="shared" si="23"/>
        <v>2072</v>
      </c>
      <c r="I199" s="172">
        <f t="shared" si="23"/>
        <v>0</v>
      </c>
      <c r="J199" s="173">
        <f t="shared" si="23"/>
        <v>0</v>
      </c>
    </row>
    <row r="200" spans="2:10" ht="13.5" thickBot="1">
      <c r="B200" s="174" t="s">
        <v>103</v>
      </c>
      <c r="C200" s="175">
        <f t="shared" si="23"/>
        <v>6</v>
      </c>
      <c r="D200" s="175">
        <f t="shared" si="23"/>
        <v>937</v>
      </c>
      <c r="E200" s="175">
        <f t="shared" si="23"/>
        <v>2</v>
      </c>
      <c r="F200" s="175">
        <f t="shared" si="23"/>
        <v>1752</v>
      </c>
      <c r="G200" s="175">
        <f t="shared" si="23"/>
        <v>1</v>
      </c>
      <c r="H200" s="175">
        <f t="shared" si="23"/>
        <v>1231</v>
      </c>
      <c r="I200" s="175">
        <f t="shared" si="23"/>
        <v>6</v>
      </c>
      <c r="J200" s="176">
        <f t="shared" si="23"/>
        <v>937</v>
      </c>
    </row>
    <row r="201" spans="2:10" ht="13.5" thickBot="1">
      <c r="B201" s="31" t="s">
        <v>51</v>
      </c>
      <c r="C201" s="42">
        <f aca="true" t="shared" si="24" ref="C201:J201">C198+C199+C200</f>
        <v>24</v>
      </c>
      <c r="D201" s="42">
        <f t="shared" si="24"/>
        <v>6903</v>
      </c>
      <c r="E201" s="42">
        <f t="shared" si="24"/>
        <v>13</v>
      </c>
      <c r="F201" s="42">
        <f t="shared" si="24"/>
        <v>6381</v>
      </c>
      <c r="G201" s="42">
        <f t="shared" si="24"/>
        <v>11</v>
      </c>
      <c r="H201" s="42">
        <f t="shared" si="24"/>
        <v>3364</v>
      </c>
      <c r="I201" s="42">
        <f t="shared" si="24"/>
        <v>7</v>
      </c>
      <c r="J201" s="43">
        <f t="shared" si="24"/>
        <v>3433</v>
      </c>
    </row>
    <row r="202" spans="2:10" ht="13.5" thickBot="1">
      <c r="B202" s="31" t="s">
        <v>53</v>
      </c>
      <c r="C202" s="42">
        <f aca="true" t="shared" si="25" ref="C202:J202">C195+C201</f>
        <v>96</v>
      </c>
      <c r="D202" s="42">
        <f t="shared" si="25"/>
        <v>46555</v>
      </c>
      <c r="E202" s="42">
        <f t="shared" si="25"/>
        <v>59</v>
      </c>
      <c r="F202" s="42">
        <f t="shared" si="25"/>
        <v>34590</v>
      </c>
      <c r="G202" s="42">
        <f t="shared" si="25"/>
        <v>29</v>
      </c>
      <c r="H202" s="42">
        <f t="shared" si="25"/>
        <v>11561</v>
      </c>
      <c r="I202" s="42">
        <f t="shared" si="25"/>
        <v>38</v>
      </c>
      <c r="J202" s="43">
        <f t="shared" si="25"/>
        <v>23208</v>
      </c>
    </row>
    <row r="204" spans="4:20" s="47" customFormat="1" ht="12.75" customHeight="1"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70"/>
    </row>
    <row r="205" spans="6:7" s="47" customFormat="1" ht="12.75" customHeight="1">
      <c r="F205" s="48"/>
      <c r="G205" s="49"/>
    </row>
    <row r="206" spans="6:7" s="47" customFormat="1" ht="12.75" customHeight="1">
      <c r="F206" s="48"/>
      <c r="G206" s="49"/>
    </row>
  </sheetData>
  <mergeCells count="48">
    <mergeCell ref="B182:J182"/>
    <mergeCell ref="B183:J183"/>
    <mergeCell ref="B184:J184"/>
    <mergeCell ref="B188:B189"/>
    <mergeCell ref="C188:D188"/>
    <mergeCell ref="E188:F188"/>
    <mergeCell ref="G188:H188"/>
    <mergeCell ref="I188:J188"/>
    <mergeCell ref="B146:J146"/>
    <mergeCell ref="B147:J147"/>
    <mergeCell ref="B148:J148"/>
    <mergeCell ref="B152:B153"/>
    <mergeCell ref="C152:D152"/>
    <mergeCell ref="E152:F152"/>
    <mergeCell ref="G152:H152"/>
    <mergeCell ref="I152:J152"/>
    <mergeCell ref="B110:J110"/>
    <mergeCell ref="B111:J111"/>
    <mergeCell ref="B112:J112"/>
    <mergeCell ref="B116:B117"/>
    <mergeCell ref="C116:D116"/>
    <mergeCell ref="E116:F116"/>
    <mergeCell ref="G116:H116"/>
    <mergeCell ref="I116:J116"/>
    <mergeCell ref="B74:J74"/>
    <mergeCell ref="B75:J75"/>
    <mergeCell ref="B76:J76"/>
    <mergeCell ref="B80:B81"/>
    <mergeCell ref="C80:D80"/>
    <mergeCell ref="E80:F80"/>
    <mergeCell ref="G80:H80"/>
    <mergeCell ref="I80:J80"/>
    <mergeCell ref="B38:J38"/>
    <mergeCell ref="B39:J39"/>
    <mergeCell ref="B40:J40"/>
    <mergeCell ref="B44:B45"/>
    <mergeCell ref="C44:D44"/>
    <mergeCell ref="E44:F44"/>
    <mergeCell ref="G44:H44"/>
    <mergeCell ref="I44:J44"/>
    <mergeCell ref="I8:J8"/>
    <mergeCell ref="B4:J4"/>
    <mergeCell ref="B3:J3"/>
    <mergeCell ref="B2:J2"/>
    <mergeCell ref="B8:B9"/>
    <mergeCell ref="C8:D8"/>
    <mergeCell ref="E8:F8"/>
    <mergeCell ref="G8:H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48"/>
  <sheetViews>
    <sheetView tabSelected="1" workbookViewId="0" topLeftCell="A1">
      <pane xSplit="1" ySplit="11" topLeftCell="J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I8" sqref="AI8"/>
    </sheetView>
  </sheetViews>
  <sheetFormatPr defaultColWidth="9.140625" defaultRowHeight="12.75"/>
  <cols>
    <col min="1" max="1" width="15.00390625" style="32" customWidth="1"/>
    <col min="2" max="2" width="6.421875" style="123" customWidth="1"/>
    <col min="3" max="3" width="6.7109375" style="123" customWidth="1"/>
    <col min="4" max="5" width="6.57421875" style="123" customWidth="1"/>
    <col min="6" max="6" width="4.7109375" style="123" customWidth="1"/>
    <col min="7" max="7" width="6.421875" style="123" customWidth="1"/>
    <col min="8" max="8" width="6.7109375" style="123" customWidth="1"/>
    <col min="9" max="10" width="6.57421875" style="123" customWidth="1"/>
    <col min="11" max="11" width="5.7109375" style="123" customWidth="1"/>
    <col min="12" max="14" width="6.421875" style="123" customWidth="1"/>
    <col min="15" max="15" width="6.57421875" style="123" customWidth="1"/>
    <col min="16" max="16" width="5.421875" style="123" customWidth="1"/>
    <col min="17" max="17" width="6.421875" style="123" customWidth="1"/>
    <col min="18" max="18" width="6.7109375" style="123" customWidth="1"/>
    <col min="19" max="20" width="5.8515625" style="123" customWidth="1"/>
    <col min="21" max="21" width="5.57421875" style="123" customWidth="1"/>
    <col min="22" max="22" width="6.421875" style="123" customWidth="1"/>
    <col min="23" max="23" width="5.421875" style="123" customWidth="1"/>
    <col min="24" max="24" width="4.8515625" style="123" customWidth="1"/>
    <col min="25" max="25" width="5.57421875" style="123" customWidth="1"/>
    <col min="26" max="26" width="4.7109375" style="123" customWidth="1"/>
    <col min="27" max="27" width="7.8515625" style="123" customWidth="1"/>
    <col min="28" max="28" width="6.7109375" style="123" customWidth="1"/>
    <col min="29" max="30" width="6.57421875" style="123" customWidth="1"/>
    <col min="31" max="31" width="5.7109375" style="123" customWidth="1"/>
    <col min="32" max="32" width="6.57421875" style="123" customWidth="1"/>
    <col min="33" max="33" width="7.8515625" style="123" customWidth="1"/>
    <col min="34" max="34" width="1.7109375" style="32" customWidth="1"/>
    <col min="35" max="16384" width="9.140625" style="32" customWidth="1"/>
  </cols>
  <sheetData>
    <row r="1" ht="9.75" customHeight="1"/>
    <row r="2" spans="1:33" ht="12" customHeight="1">
      <c r="A2" s="270" t="s">
        <v>104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</row>
    <row r="3" ht="12" customHeight="1"/>
    <row r="4" spans="2:33" ht="12" customHeight="1">
      <c r="B4" s="124"/>
      <c r="AG4" s="131" t="s">
        <v>173</v>
      </c>
    </row>
    <row r="5" ht="12" customHeight="1" thickBot="1"/>
    <row r="6" spans="1:33" ht="12" customHeight="1" thickBot="1">
      <c r="A6" s="267" t="s">
        <v>69</v>
      </c>
      <c r="B6" s="271" t="s">
        <v>67</v>
      </c>
      <c r="C6" s="272"/>
      <c r="D6" s="272"/>
      <c r="E6" s="272"/>
      <c r="F6" s="272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4"/>
      <c r="AF6" s="275" t="s">
        <v>68</v>
      </c>
      <c r="AG6" s="278" t="s">
        <v>174</v>
      </c>
    </row>
    <row r="7" spans="1:33" ht="12" customHeight="1">
      <c r="A7" s="268"/>
      <c r="B7" s="260" t="s">
        <v>55</v>
      </c>
      <c r="C7" s="261"/>
      <c r="D7" s="261"/>
      <c r="E7" s="261"/>
      <c r="F7" s="262"/>
      <c r="G7" s="260" t="s">
        <v>62</v>
      </c>
      <c r="H7" s="261"/>
      <c r="I7" s="261"/>
      <c r="J7" s="261"/>
      <c r="K7" s="262"/>
      <c r="L7" s="260" t="s">
        <v>63</v>
      </c>
      <c r="M7" s="261"/>
      <c r="N7" s="261"/>
      <c r="O7" s="261"/>
      <c r="P7" s="262"/>
      <c r="Q7" s="260" t="s">
        <v>64</v>
      </c>
      <c r="R7" s="261"/>
      <c r="S7" s="261"/>
      <c r="T7" s="261"/>
      <c r="U7" s="262"/>
      <c r="V7" s="260" t="s">
        <v>65</v>
      </c>
      <c r="W7" s="261"/>
      <c r="X7" s="261"/>
      <c r="Y7" s="261"/>
      <c r="Z7" s="262"/>
      <c r="AA7" s="260" t="s">
        <v>66</v>
      </c>
      <c r="AB7" s="261"/>
      <c r="AC7" s="261"/>
      <c r="AD7" s="261"/>
      <c r="AE7" s="262"/>
      <c r="AF7" s="276"/>
      <c r="AG7" s="279"/>
    </row>
    <row r="8" spans="1:33" ht="12" customHeight="1">
      <c r="A8" s="268"/>
      <c r="B8" s="258" t="s">
        <v>60</v>
      </c>
      <c r="C8" s="255" t="s">
        <v>61</v>
      </c>
      <c r="D8" s="263" t="s">
        <v>56</v>
      </c>
      <c r="E8" s="263"/>
      <c r="F8" s="264"/>
      <c r="G8" s="258" t="s">
        <v>60</v>
      </c>
      <c r="H8" s="255" t="s">
        <v>61</v>
      </c>
      <c r="I8" s="263" t="s">
        <v>56</v>
      </c>
      <c r="J8" s="263"/>
      <c r="K8" s="264"/>
      <c r="L8" s="258" t="s">
        <v>60</v>
      </c>
      <c r="M8" s="255" t="s">
        <v>61</v>
      </c>
      <c r="N8" s="263" t="s">
        <v>56</v>
      </c>
      <c r="O8" s="263"/>
      <c r="P8" s="264"/>
      <c r="Q8" s="258" t="s">
        <v>60</v>
      </c>
      <c r="R8" s="255" t="s">
        <v>61</v>
      </c>
      <c r="S8" s="263" t="s">
        <v>56</v>
      </c>
      <c r="T8" s="263"/>
      <c r="U8" s="264"/>
      <c r="V8" s="258" t="s">
        <v>60</v>
      </c>
      <c r="W8" s="255" t="s">
        <v>61</v>
      </c>
      <c r="X8" s="263" t="s">
        <v>56</v>
      </c>
      <c r="Y8" s="263"/>
      <c r="Z8" s="264"/>
      <c r="AA8" s="258" t="s">
        <v>60</v>
      </c>
      <c r="AB8" s="255" t="s">
        <v>61</v>
      </c>
      <c r="AC8" s="263" t="s">
        <v>56</v>
      </c>
      <c r="AD8" s="263"/>
      <c r="AE8" s="264"/>
      <c r="AF8" s="276"/>
      <c r="AG8" s="279"/>
    </row>
    <row r="9" spans="1:33" ht="12" customHeight="1">
      <c r="A9" s="268"/>
      <c r="B9" s="259"/>
      <c r="C9" s="256"/>
      <c r="D9" s="256" t="s">
        <v>13</v>
      </c>
      <c r="E9" s="265" t="s">
        <v>57</v>
      </c>
      <c r="F9" s="266"/>
      <c r="G9" s="259"/>
      <c r="H9" s="256"/>
      <c r="I9" s="256" t="s">
        <v>13</v>
      </c>
      <c r="J9" s="265" t="s">
        <v>57</v>
      </c>
      <c r="K9" s="266"/>
      <c r="L9" s="259"/>
      <c r="M9" s="256"/>
      <c r="N9" s="256" t="s">
        <v>13</v>
      </c>
      <c r="O9" s="265" t="s">
        <v>57</v>
      </c>
      <c r="P9" s="266"/>
      <c r="Q9" s="259"/>
      <c r="R9" s="256"/>
      <c r="S9" s="256" t="s">
        <v>13</v>
      </c>
      <c r="T9" s="265" t="s">
        <v>57</v>
      </c>
      <c r="U9" s="266"/>
      <c r="V9" s="259"/>
      <c r="W9" s="256"/>
      <c r="X9" s="256" t="s">
        <v>13</v>
      </c>
      <c r="Y9" s="265" t="s">
        <v>57</v>
      </c>
      <c r="Z9" s="266"/>
      <c r="AA9" s="259"/>
      <c r="AB9" s="256"/>
      <c r="AC9" s="256" t="s">
        <v>13</v>
      </c>
      <c r="AD9" s="265" t="s">
        <v>57</v>
      </c>
      <c r="AE9" s="266"/>
      <c r="AF9" s="276"/>
      <c r="AG9" s="279"/>
    </row>
    <row r="10" spans="1:33" ht="12" customHeight="1" thickBot="1">
      <c r="A10" s="269"/>
      <c r="B10" s="259"/>
      <c r="C10" s="257"/>
      <c r="D10" s="257"/>
      <c r="E10" s="134" t="s">
        <v>58</v>
      </c>
      <c r="F10" s="135" t="s">
        <v>59</v>
      </c>
      <c r="G10" s="259"/>
      <c r="H10" s="257"/>
      <c r="I10" s="257"/>
      <c r="J10" s="134" t="s">
        <v>58</v>
      </c>
      <c r="K10" s="135" t="s">
        <v>59</v>
      </c>
      <c r="L10" s="259"/>
      <c r="M10" s="257"/>
      <c r="N10" s="257"/>
      <c r="O10" s="134" t="s">
        <v>58</v>
      </c>
      <c r="P10" s="135" t="s">
        <v>59</v>
      </c>
      <c r="Q10" s="259"/>
      <c r="R10" s="257"/>
      <c r="S10" s="257"/>
      <c r="T10" s="134" t="s">
        <v>58</v>
      </c>
      <c r="U10" s="135" t="s">
        <v>59</v>
      </c>
      <c r="V10" s="259"/>
      <c r="W10" s="257"/>
      <c r="X10" s="257"/>
      <c r="Y10" s="134" t="s">
        <v>58</v>
      </c>
      <c r="Z10" s="135" t="s">
        <v>59</v>
      </c>
      <c r="AA10" s="259"/>
      <c r="AB10" s="257"/>
      <c r="AC10" s="257"/>
      <c r="AD10" s="134" t="s">
        <v>58</v>
      </c>
      <c r="AE10" s="135" t="s">
        <v>59</v>
      </c>
      <c r="AF10" s="277"/>
      <c r="AG10" s="280"/>
    </row>
    <row r="11" spans="1:33" ht="12" customHeight="1" thickBot="1">
      <c r="A11" s="65">
        <v>1</v>
      </c>
      <c r="B11" s="125">
        <v>2</v>
      </c>
      <c r="C11" s="136">
        <v>3</v>
      </c>
      <c r="D11" s="132">
        <v>4</v>
      </c>
      <c r="E11" s="132">
        <v>5</v>
      </c>
      <c r="F11" s="133">
        <v>6</v>
      </c>
      <c r="G11" s="137">
        <v>7</v>
      </c>
      <c r="H11" s="132">
        <v>8</v>
      </c>
      <c r="I11" s="132">
        <v>9</v>
      </c>
      <c r="J11" s="132">
        <v>10</v>
      </c>
      <c r="K11" s="133">
        <v>11</v>
      </c>
      <c r="L11" s="138">
        <v>12</v>
      </c>
      <c r="M11" s="132">
        <v>13</v>
      </c>
      <c r="N11" s="132">
        <v>14</v>
      </c>
      <c r="O11" s="132">
        <v>15</v>
      </c>
      <c r="P11" s="133">
        <v>16</v>
      </c>
      <c r="Q11" s="138">
        <v>17</v>
      </c>
      <c r="R11" s="132">
        <v>18</v>
      </c>
      <c r="S11" s="132">
        <v>19</v>
      </c>
      <c r="T11" s="132">
        <v>20</v>
      </c>
      <c r="U11" s="133">
        <v>21</v>
      </c>
      <c r="V11" s="138">
        <v>22</v>
      </c>
      <c r="W11" s="132">
        <v>23</v>
      </c>
      <c r="X11" s="132">
        <v>24</v>
      </c>
      <c r="Y11" s="132">
        <v>25</v>
      </c>
      <c r="Z11" s="133">
        <v>26</v>
      </c>
      <c r="AA11" s="138">
        <v>27</v>
      </c>
      <c r="AB11" s="132">
        <v>28</v>
      </c>
      <c r="AC11" s="132">
        <v>29</v>
      </c>
      <c r="AD11" s="132">
        <v>30</v>
      </c>
      <c r="AE11" s="133">
        <v>31</v>
      </c>
      <c r="AF11" s="139">
        <v>32</v>
      </c>
      <c r="AG11" s="140">
        <v>33</v>
      </c>
    </row>
    <row r="12" spans="1:33" ht="12" customHeight="1">
      <c r="A12" s="64" t="s">
        <v>70</v>
      </c>
      <c r="B12" s="126">
        <f>C12+D12</f>
        <v>19453</v>
      </c>
      <c r="C12" s="141">
        <v>17099</v>
      </c>
      <c r="D12" s="142">
        <f>E12+F12</f>
        <v>2354</v>
      </c>
      <c r="E12" s="141">
        <v>1753</v>
      </c>
      <c r="F12" s="143">
        <v>601</v>
      </c>
      <c r="G12" s="126">
        <f>H12+I12</f>
        <v>6913</v>
      </c>
      <c r="H12" s="141">
        <v>0</v>
      </c>
      <c r="I12" s="142">
        <f>J12+K12</f>
        <v>6913</v>
      </c>
      <c r="J12" s="141">
        <v>4735</v>
      </c>
      <c r="K12" s="143">
        <v>2178</v>
      </c>
      <c r="L12" s="126">
        <f>M12+N12</f>
        <v>4822</v>
      </c>
      <c r="M12" s="141">
        <v>0</v>
      </c>
      <c r="N12" s="142">
        <f>O12+P12</f>
        <v>4822</v>
      </c>
      <c r="O12" s="141">
        <v>3587</v>
      </c>
      <c r="P12" s="143">
        <v>1235</v>
      </c>
      <c r="Q12" s="126">
        <f>R12+S12</f>
        <v>1</v>
      </c>
      <c r="R12" s="141">
        <v>0</v>
      </c>
      <c r="S12" s="142">
        <f>T12+U12</f>
        <v>1</v>
      </c>
      <c r="T12" s="141">
        <v>1</v>
      </c>
      <c r="U12" s="143">
        <v>0</v>
      </c>
      <c r="V12" s="126">
        <f>W12+X12</f>
        <v>0</v>
      </c>
      <c r="W12" s="141">
        <v>0</v>
      </c>
      <c r="X12" s="142">
        <f>Y12+Z12</f>
        <v>0</v>
      </c>
      <c r="Y12" s="141">
        <v>0</v>
      </c>
      <c r="Z12" s="143">
        <v>0</v>
      </c>
      <c r="AA12" s="126">
        <f>AB12+AC12</f>
        <v>31189</v>
      </c>
      <c r="AB12" s="144">
        <f>C12+H12+M12+R12+W12</f>
        <v>17099</v>
      </c>
      <c r="AC12" s="142">
        <f>AD12+AE12</f>
        <v>14090</v>
      </c>
      <c r="AD12" s="144">
        <f>E12+J12+O12+T12+Y12</f>
        <v>10076</v>
      </c>
      <c r="AE12" s="145">
        <f>F12+K12+P12+U12+Z12</f>
        <v>4014</v>
      </c>
      <c r="AF12" s="146">
        <v>26756</v>
      </c>
      <c r="AG12" s="147">
        <f>AA12+AF12</f>
        <v>57945</v>
      </c>
    </row>
    <row r="13" spans="1:33" ht="12" customHeight="1">
      <c r="A13" s="33" t="s">
        <v>71</v>
      </c>
      <c r="B13" s="126">
        <f aca="true" t="shared" si="0" ref="B13:B48">C13+D13</f>
        <v>9684</v>
      </c>
      <c r="C13" s="141">
        <v>7033</v>
      </c>
      <c r="D13" s="142">
        <f aca="true" t="shared" si="1" ref="D13:D48">E13+F13</f>
        <v>2651</v>
      </c>
      <c r="E13" s="148">
        <v>2568</v>
      </c>
      <c r="F13" s="149">
        <v>83</v>
      </c>
      <c r="G13" s="126">
        <f aca="true" t="shared" si="2" ref="G13:G48">H13+I13</f>
        <v>7500</v>
      </c>
      <c r="H13" s="141">
        <v>411</v>
      </c>
      <c r="I13" s="142">
        <f aca="true" t="shared" si="3" ref="I13:I48">J13+K13</f>
        <v>7089</v>
      </c>
      <c r="J13" s="148">
        <v>6617</v>
      </c>
      <c r="K13" s="149">
        <v>472</v>
      </c>
      <c r="L13" s="126">
        <f aca="true" t="shared" si="4" ref="L13:L48">M13+N13</f>
        <v>11452</v>
      </c>
      <c r="M13" s="141">
        <v>0</v>
      </c>
      <c r="N13" s="142">
        <f aca="true" t="shared" si="5" ref="N13:N48">O13+P13</f>
        <v>11452</v>
      </c>
      <c r="O13" s="148">
        <v>11452</v>
      </c>
      <c r="P13" s="149">
        <v>0</v>
      </c>
      <c r="Q13" s="126">
        <f aca="true" t="shared" si="6" ref="Q13:Q48">R13+S13</f>
        <v>140</v>
      </c>
      <c r="R13" s="141">
        <v>123</v>
      </c>
      <c r="S13" s="142">
        <f aca="true" t="shared" si="7" ref="S13:S48">T13+U13</f>
        <v>17</v>
      </c>
      <c r="T13" s="148">
        <v>13</v>
      </c>
      <c r="U13" s="149">
        <v>4</v>
      </c>
      <c r="V13" s="126">
        <f aca="true" t="shared" si="8" ref="V13:V48">W13+X13</f>
        <v>0</v>
      </c>
      <c r="W13" s="141">
        <v>0</v>
      </c>
      <c r="X13" s="142">
        <f aca="true" t="shared" si="9" ref="X13:X48">Y13+Z13</f>
        <v>0</v>
      </c>
      <c r="Y13" s="148">
        <v>0</v>
      </c>
      <c r="Z13" s="149">
        <v>0</v>
      </c>
      <c r="AA13" s="126">
        <f aca="true" t="shared" si="10" ref="AA13:AA48">AB13+AC13</f>
        <v>28776</v>
      </c>
      <c r="AB13" s="144">
        <f>C13+H13+M13+R13+W13</f>
        <v>7567</v>
      </c>
      <c r="AC13" s="142">
        <f aca="true" t="shared" si="11" ref="AC13:AC48">AD13+AE13</f>
        <v>21209</v>
      </c>
      <c r="AD13" s="144">
        <f>E13+J13+O13+T13+Y13</f>
        <v>20650</v>
      </c>
      <c r="AE13" s="145">
        <f>F13+K13+P13+U13+Z13</f>
        <v>559</v>
      </c>
      <c r="AF13" s="150">
        <v>30757</v>
      </c>
      <c r="AG13" s="151">
        <f aca="true" t="shared" si="12" ref="AG13:AG46">AA13+AF13</f>
        <v>59533</v>
      </c>
    </row>
    <row r="14" spans="1:33" ht="12" customHeight="1">
      <c r="A14" s="33" t="s">
        <v>72</v>
      </c>
      <c r="B14" s="126">
        <f t="shared" si="0"/>
        <v>11049</v>
      </c>
      <c r="C14" s="141">
        <v>10143</v>
      </c>
      <c r="D14" s="142">
        <f t="shared" si="1"/>
        <v>906</v>
      </c>
      <c r="E14" s="148">
        <v>902</v>
      </c>
      <c r="F14" s="149">
        <v>4</v>
      </c>
      <c r="G14" s="126">
        <f t="shared" si="2"/>
        <v>6531</v>
      </c>
      <c r="H14" s="141">
        <v>4229</v>
      </c>
      <c r="I14" s="142">
        <f t="shared" si="3"/>
        <v>2302</v>
      </c>
      <c r="J14" s="148">
        <v>2302</v>
      </c>
      <c r="K14" s="149">
        <v>0</v>
      </c>
      <c r="L14" s="126">
        <f t="shared" si="4"/>
        <v>690</v>
      </c>
      <c r="M14" s="141">
        <v>449</v>
      </c>
      <c r="N14" s="142">
        <f t="shared" si="5"/>
        <v>241</v>
      </c>
      <c r="O14" s="148">
        <v>241</v>
      </c>
      <c r="P14" s="149">
        <v>0</v>
      </c>
      <c r="Q14" s="126">
        <f t="shared" si="6"/>
        <v>790</v>
      </c>
      <c r="R14" s="141">
        <v>644</v>
      </c>
      <c r="S14" s="142">
        <f t="shared" si="7"/>
        <v>146</v>
      </c>
      <c r="T14" s="148">
        <v>145</v>
      </c>
      <c r="U14" s="149">
        <v>1</v>
      </c>
      <c r="V14" s="126">
        <f t="shared" si="8"/>
        <v>738</v>
      </c>
      <c r="W14" s="141">
        <v>404</v>
      </c>
      <c r="X14" s="142">
        <f t="shared" si="9"/>
        <v>334</v>
      </c>
      <c r="Y14" s="148">
        <v>334</v>
      </c>
      <c r="Z14" s="149">
        <v>0</v>
      </c>
      <c r="AA14" s="126">
        <f t="shared" si="10"/>
        <v>19798</v>
      </c>
      <c r="AB14" s="144">
        <f aca="true" t="shared" si="13" ref="AB14:AB38">C14+H14+M14+R14+W14</f>
        <v>15869</v>
      </c>
      <c r="AC14" s="142">
        <f t="shared" si="11"/>
        <v>3929</v>
      </c>
      <c r="AD14" s="144">
        <f aca="true" t="shared" si="14" ref="AD14:AD38">E14+J14+O14+T14+Y14</f>
        <v>3924</v>
      </c>
      <c r="AE14" s="145">
        <f aca="true" t="shared" si="15" ref="AE14:AE38">F14+K14+P14+U14+Z14</f>
        <v>5</v>
      </c>
      <c r="AF14" s="150">
        <v>15489</v>
      </c>
      <c r="AG14" s="151">
        <f t="shared" si="12"/>
        <v>35287</v>
      </c>
    </row>
    <row r="15" spans="1:33" ht="12" customHeight="1">
      <c r="A15" s="33" t="s">
        <v>73</v>
      </c>
      <c r="B15" s="126">
        <f t="shared" si="0"/>
        <v>13340</v>
      </c>
      <c r="C15" s="141">
        <v>11602</v>
      </c>
      <c r="D15" s="142">
        <f t="shared" si="1"/>
        <v>1738</v>
      </c>
      <c r="E15" s="148">
        <v>1583</v>
      </c>
      <c r="F15" s="149">
        <v>155</v>
      </c>
      <c r="G15" s="126">
        <f t="shared" si="2"/>
        <v>7201</v>
      </c>
      <c r="H15" s="141">
        <v>223</v>
      </c>
      <c r="I15" s="142">
        <f t="shared" si="3"/>
        <v>6978</v>
      </c>
      <c r="J15" s="148">
        <v>5485</v>
      </c>
      <c r="K15" s="149">
        <v>1493</v>
      </c>
      <c r="L15" s="126">
        <f t="shared" si="4"/>
        <v>1587</v>
      </c>
      <c r="M15" s="141">
        <v>67</v>
      </c>
      <c r="N15" s="142">
        <f t="shared" si="5"/>
        <v>1520</v>
      </c>
      <c r="O15" s="148">
        <v>1520</v>
      </c>
      <c r="P15" s="149">
        <v>0</v>
      </c>
      <c r="Q15" s="126">
        <f t="shared" si="6"/>
        <v>4145</v>
      </c>
      <c r="R15" s="141">
        <v>521</v>
      </c>
      <c r="S15" s="142">
        <f t="shared" si="7"/>
        <v>3624</v>
      </c>
      <c r="T15" s="148">
        <v>3624</v>
      </c>
      <c r="U15" s="149">
        <v>0</v>
      </c>
      <c r="V15" s="126">
        <f t="shared" si="8"/>
        <v>1097</v>
      </c>
      <c r="W15" s="141">
        <v>0</v>
      </c>
      <c r="X15" s="142">
        <f t="shared" si="9"/>
        <v>1097</v>
      </c>
      <c r="Y15" s="148">
        <v>1097</v>
      </c>
      <c r="Z15" s="149">
        <v>0</v>
      </c>
      <c r="AA15" s="126">
        <f t="shared" si="10"/>
        <v>27370</v>
      </c>
      <c r="AB15" s="144">
        <f t="shared" si="13"/>
        <v>12413</v>
      </c>
      <c r="AC15" s="142">
        <f t="shared" si="11"/>
        <v>14957</v>
      </c>
      <c r="AD15" s="144">
        <f t="shared" si="14"/>
        <v>13309</v>
      </c>
      <c r="AE15" s="145">
        <f t="shared" si="15"/>
        <v>1648</v>
      </c>
      <c r="AF15" s="150">
        <v>16500</v>
      </c>
      <c r="AG15" s="151">
        <f t="shared" si="12"/>
        <v>43870</v>
      </c>
    </row>
    <row r="16" spans="1:33" ht="12" customHeight="1">
      <c r="A16" s="33" t="s">
        <v>74</v>
      </c>
      <c r="B16" s="126">
        <f t="shared" si="0"/>
        <v>1970</v>
      </c>
      <c r="C16" s="141">
        <v>918</v>
      </c>
      <c r="D16" s="142">
        <f t="shared" si="1"/>
        <v>1052</v>
      </c>
      <c r="E16" s="148">
        <v>197</v>
      </c>
      <c r="F16" s="149">
        <v>855</v>
      </c>
      <c r="G16" s="126">
        <f t="shared" si="2"/>
        <v>5235</v>
      </c>
      <c r="H16" s="141">
        <v>688</v>
      </c>
      <c r="I16" s="142">
        <f t="shared" si="3"/>
        <v>4547</v>
      </c>
      <c r="J16" s="148">
        <v>3291</v>
      </c>
      <c r="K16" s="149">
        <v>1256</v>
      </c>
      <c r="L16" s="126">
        <f t="shared" si="4"/>
        <v>568</v>
      </c>
      <c r="M16" s="141">
        <v>64</v>
      </c>
      <c r="N16" s="142">
        <f t="shared" si="5"/>
        <v>504</v>
      </c>
      <c r="O16" s="148">
        <v>504</v>
      </c>
      <c r="P16" s="149">
        <v>0</v>
      </c>
      <c r="Q16" s="126">
        <f t="shared" si="6"/>
        <v>4843</v>
      </c>
      <c r="R16" s="141">
        <v>36</v>
      </c>
      <c r="S16" s="142">
        <f t="shared" si="7"/>
        <v>4807</v>
      </c>
      <c r="T16" s="148">
        <v>4735</v>
      </c>
      <c r="U16" s="149">
        <v>72</v>
      </c>
      <c r="V16" s="126">
        <f t="shared" si="8"/>
        <v>1017</v>
      </c>
      <c r="W16" s="141">
        <v>1012</v>
      </c>
      <c r="X16" s="142">
        <f t="shared" si="9"/>
        <v>5</v>
      </c>
      <c r="Y16" s="148">
        <v>0</v>
      </c>
      <c r="Z16" s="149">
        <v>5</v>
      </c>
      <c r="AA16" s="126">
        <f t="shared" si="10"/>
        <v>13633</v>
      </c>
      <c r="AB16" s="144">
        <f t="shared" si="13"/>
        <v>2718</v>
      </c>
      <c r="AC16" s="142">
        <f t="shared" si="11"/>
        <v>10915</v>
      </c>
      <c r="AD16" s="144">
        <f t="shared" si="14"/>
        <v>8727</v>
      </c>
      <c r="AE16" s="145">
        <f t="shared" si="15"/>
        <v>2188</v>
      </c>
      <c r="AF16" s="150">
        <v>25001</v>
      </c>
      <c r="AG16" s="151">
        <f t="shared" si="12"/>
        <v>38634</v>
      </c>
    </row>
    <row r="17" spans="1:33" ht="12" customHeight="1">
      <c r="A17" s="33" t="s">
        <v>75</v>
      </c>
      <c r="B17" s="126">
        <f t="shared" si="0"/>
        <v>23202</v>
      </c>
      <c r="C17" s="141">
        <v>16937</v>
      </c>
      <c r="D17" s="142">
        <f t="shared" si="1"/>
        <v>6265</v>
      </c>
      <c r="E17" s="148">
        <v>5632</v>
      </c>
      <c r="F17" s="149">
        <v>633</v>
      </c>
      <c r="G17" s="126">
        <f t="shared" si="2"/>
        <v>19607</v>
      </c>
      <c r="H17" s="141">
        <v>2276</v>
      </c>
      <c r="I17" s="142">
        <f t="shared" si="3"/>
        <v>17331</v>
      </c>
      <c r="J17" s="148">
        <v>14650</v>
      </c>
      <c r="K17" s="149">
        <v>2681</v>
      </c>
      <c r="L17" s="126">
        <f t="shared" si="4"/>
        <v>1199</v>
      </c>
      <c r="M17" s="141">
        <v>0</v>
      </c>
      <c r="N17" s="142">
        <f t="shared" si="5"/>
        <v>1199</v>
      </c>
      <c r="O17" s="148">
        <v>1169</v>
      </c>
      <c r="P17" s="149">
        <v>30</v>
      </c>
      <c r="Q17" s="126">
        <f t="shared" si="6"/>
        <v>4733</v>
      </c>
      <c r="R17" s="141">
        <v>1448</v>
      </c>
      <c r="S17" s="142">
        <f t="shared" si="7"/>
        <v>3285</v>
      </c>
      <c r="T17" s="148">
        <v>2877</v>
      </c>
      <c r="U17" s="149">
        <v>408</v>
      </c>
      <c r="V17" s="126">
        <f t="shared" si="8"/>
        <v>1</v>
      </c>
      <c r="W17" s="141">
        <v>0</v>
      </c>
      <c r="X17" s="142">
        <f t="shared" si="9"/>
        <v>1</v>
      </c>
      <c r="Y17" s="148">
        <v>1</v>
      </c>
      <c r="Z17" s="149">
        <v>0</v>
      </c>
      <c r="AA17" s="126">
        <f t="shared" si="10"/>
        <v>48742</v>
      </c>
      <c r="AB17" s="144">
        <f t="shared" si="13"/>
        <v>20661</v>
      </c>
      <c r="AC17" s="142">
        <f t="shared" si="11"/>
        <v>28081</v>
      </c>
      <c r="AD17" s="144">
        <f t="shared" si="14"/>
        <v>24329</v>
      </c>
      <c r="AE17" s="145">
        <f t="shared" si="15"/>
        <v>3752</v>
      </c>
      <c r="AF17" s="150">
        <v>30643</v>
      </c>
      <c r="AG17" s="151">
        <f t="shared" si="12"/>
        <v>79385</v>
      </c>
    </row>
    <row r="18" spans="1:33" ht="12" customHeight="1">
      <c r="A18" s="33" t="s">
        <v>76</v>
      </c>
      <c r="B18" s="126">
        <f t="shared" si="0"/>
        <v>19304</v>
      </c>
      <c r="C18" s="141">
        <v>12446</v>
      </c>
      <c r="D18" s="142">
        <f t="shared" si="1"/>
        <v>6858</v>
      </c>
      <c r="E18" s="148">
        <v>6252</v>
      </c>
      <c r="F18" s="149">
        <v>606</v>
      </c>
      <c r="G18" s="126">
        <f t="shared" si="2"/>
        <v>24239</v>
      </c>
      <c r="H18" s="141">
        <v>2356</v>
      </c>
      <c r="I18" s="142">
        <f t="shared" si="3"/>
        <v>21883</v>
      </c>
      <c r="J18" s="148">
        <v>19243</v>
      </c>
      <c r="K18" s="149">
        <v>2640</v>
      </c>
      <c r="L18" s="126">
        <f t="shared" si="4"/>
        <v>4437</v>
      </c>
      <c r="M18" s="141">
        <v>766</v>
      </c>
      <c r="N18" s="142">
        <f t="shared" si="5"/>
        <v>3671</v>
      </c>
      <c r="O18" s="148">
        <v>3535</v>
      </c>
      <c r="P18" s="149">
        <v>136</v>
      </c>
      <c r="Q18" s="126">
        <f t="shared" si="6"/>
        <v>4355</v>
      </c>
      <c r="R18" s="141">
        <v>543</v>
      </c>
      <c r="S18" s="142">
        <f t="shared" si="7"/>
        <v>3812</v>
      </c>
      <c r="T18" s="148">
        <v>3481</v>
      </c>
      <c r="U18" s="149">
        <v>331</v>
      </c>
      <c r="V18" s="126">
        <f t="shared" si="8"/>
        <v>27</v>
      </c>
      <c r="W18" s="141">
        <v>0</v>
      </c>
      <c r="X18" s="142">
        <f t="shared" si="9"/>
        <v>27</v>
      </c>
      <c r="Y18" s="148">
        <v>27</v>
      </c>
      <c r="Z18" s="149">
        <v>0</v>
      </c>
      <c r="AA18" s="126">
        <f t="shared" si="10"/>
        <v>52362</v>
      </c>
      <c r="AB18" s="144">
        <f t="shared" si="13"/>
        <v>16111</v>
      </c>
      <c r="AC18" s="142">
        <f t="shared" si="11"/>
        <v>36251</v>
      </c>
      <c r="AD18" s="144">
        <f t="shared" si="14"/>
        <v>32538</v>
      </c>
      <c r="AE18" s="145">
        <f t="shared" si="15"/>
        <v>3713</v>
      </c>
      <c r="AF18" s="150">
        <v>20762</v>
      </c>
      <c r="AG18" s="151">
        <f t="shared" si="12"/>
        <v>73124</v>
      </c>
    </row>
    <row r="19" spans="1:33" ht="12" customHeight="1">
      <c r="A19" s="33" t="s">
        <v>77</v>
      </c>
      <c r="B19" s="126">
        <f t="shared" si="0"/>
        <v>35322</v>
      </c>
      <c r="C19" s="141">
        <v>13536</v>
      </c>
      <c r="D19" s="142">
        <f t="shared" si="1"/>
        <v>21786</v>
      </c>
      <c r="E19" s="148">
        <v>21229</v>
      </c>
      <c r="F19" s="149">
        <v>557</v>
      </c>
      <c r="G19" s="126">
        <f t="shared" si="2"/>
        <v>25680</v>
      </c>
      <c r="H19" s="141">
        <v>6</v>
      </c>
      <c r="I19" s="142">
        <f t="shared" si="3"/>
        <v>25674</v>
      </c>
      <c r="J19" s="148">
        <v>23343</v>
      </c>
      <c r="K19" s="149">
        <v>2331</v>
      </c>
      <c r="L19" s="126">
        <f t="shared" si="4"/>
        <v>3879</v>
      </c>
      <c r="M19" s="141">
        <v>56</v>
      </c>
      <c r="N19" s="142">
        <f t="shared" si="5"/>
        <v>3823</v>
      </c>
      <c r="O19" s="148">
        <v>3648</v>
      </c>
      <c r="P19" s="149">
        <v>175</v>
      </c>
      <c r="Q19" s="126">
        <f t="shared" si="6"/>
        <v>639</v>
      </c>
      <c r="R19" s="141">
        <v>0</v>
      </c>
      <c r="S19" s="142">
        <f t="shared" si="7"/>
        <v>639</v>
      </c>
      <c r="T19" s="148">
        <v>639</v>
      </c>
      <c r="U19" s="149">
        <v>0</v>
      </c>
      <c r="V19" s="126">
        <f t="shared" si="8"/>
        <v>2299</v>
      </c>
      <c r="W19" s="141">
        <v>0</v>
      </c>
      <c r="X19" s="142">
        <f t="shared" si="9"/>
        <v>2299</v>
      </c>
      <c r="Y19" s="148">
        <v>2299</v>
      </c>
      <c r="Z19" s="149">
        <v>0</v>
      </c>
      <c r="AA19" s="126">
        <f t="shared" si="10"/>
        <v>67819</v>
      </c>
      <c r="AB19" s="144">
        <f t="shared" si="13"/>
        <v>13598</v>
      </c>
      <c r="AC19" s="142">
        <f t="shared" si="11"/>
        <v>54221</v>
      </c>
      <c r="AD19" s="144">
        <f t="shared" si="14"/>
        <v>51158</v>
      </c>
      <c r="AE19" s="145">
        <f t="shared" si="15"/>
        <v>3063</v>
      </c>
      <c r="AF19" s="150">
        <v>12478</v>
      </c>
      <c r="AG19" s="151">
        <f t="shared" si="12"/>
        <v>80297</v>
      </c>
    </row>
    <row r="20" spans="1:33" ht="12" customHeight="1">
      <c r="A20" s="33" t="s">
        <v>78</v>
      </c>
      <c r="B20" s="126">
        <f t="shared" si="0"/>
        <v>24611</v>
      </c>
      <c r="C20" s="141">
        <v>9652</v>
      </c>
      <c r="D20" s="142">
        <f t="shared" si="1"/>
        <v>14959</v>
      </c>
      <c r="E20" s="148">
        <v>13871</v>
      </c>
      <c r="F20" s="149">
        <v>1088</v>
      </c>
      <c r="G20" s="126">
        <f t="shared" si="2"/>
        <v>37184</v>
      </c>
      <c r="H20" s="141">
        <v>0</v>
      </c>
      <c r="I20" s="142">
        <f t="shared" si="3"/>
        <v>37184</v>
      </c>
      <c r="J20" s="148">
        <v>34799</v>
      </c>
      <c r="K20" s="149">
        <v>2385</v>
      </c>
      <c r="L20" s="126">
        <f t="shared" si="4"/>
        <v>8257</v>
      </c>
      <c r="M20" s="141">
        <v>0</v>
      </c>
      <c r="N20" s="142">
        <f t="shared" si="5"/>
        <v>8257</v>
      </c>
      <c r="O20" s="148">
        <v>8243</v>
      </c>
      <c r="P20" s="149">
        <v>14</v>
      </c>
      <c r="Q20" s="126">
        <f t="shared" si="6"/>
        <v>7743</v>
      </c>
      <c r="R20" s="141">
        <v>28</v>
      </c>
      <c r="S20" s="142">
        <f t="shared" si="7"/>
        <v>7715</v>
      </c>
      <c r="T20" s="148">
        <v>7715</v>
      </c>
      <c r="U20" s="149">
        <v>0</v>
      </c>
      <c r="V20" s="126">
        <f t="shared" si="8"/>
        <v>0</v>
      </c>
      <c r="W20" s="141">
        <v>0</v>
      </c>
      <c r="X20" s="142">
        <f t="shared" si="9"/>
        <v>0</v>
      </c>
      <c r="Y20" s="148">
        <v>0</v>
      </c>
      <c r="Z20" s="149">
        <v>0</v>
      </c>
      <c r="AA20" s="126">
        <f t="shared" si="10"/>
        <v>77795</v>
      </c>
      <c r="AB20" s="144">
        <f t="shared" si="13"/>
        <v>9680</v>
      </c>
      <c r="AC20" s="142">
        <f t="shared" si="11"/>
        <v>68115</v>
      </c>
      <c r="AD20" s="144">
        <f t="shared" si="14"/>
        <v>64628</v>
      </c>
      <c r="AE20" s="145">
        <f t="shared" si="15"/>
        <v>3487</v>
      </c>
      <c r="AF20" s="150">
        <v>22883</v>
      </c>
      <c r="AG20" s="151">
        <f t="shared" si="12"/>
        <v>100678</v>
      </c>
    </row>
    <row r="21" spans="1:33" ht="12" customHeight="1">
      <c r="A21" s="33" t="s">
        <v>79</v>
      </c>
      <c r="B21" s="126">
        <f t="shared" si="0"/>
        <v>35446</v>
      </c>
      <c r="C21" s="141">
        <v>10675</v>
      </c>
      <c r="D21" s="142">
        <f t="shared" si="1"/>
        <v>24771</v>
      </c>
      <c r="E21" s="148">
        <v>24733</v>
      </c>
      <c r="F21" s="149">
        <v>38</v>
      </c>
      <c r="G21" s="126">
        <f t="shared" si="2"/>
        <v>8248</v>
      </c>
      <c r="H21" s="141">
        <v>0</v>
      </c>
      <c r="I21" s="142">
        <f t="shared" si="3"/>
        <v>8248</v>
      </c>
      <c r="J21" s="148">
        <v>7313</v>
      </c>
      <c r="K21" s="149">
        <v>935</v>
      </c>
      <c r="L21" s="126">
        <f t="shared" si="4"/>
        <v>157</v>
      </c>
      <c r="M21" s="141">
        <v>0</v>
      </c>
      <c r="N21" s="142">
        <f t="shared" si="5"/>
        <v>157</v>
      </c>
      <c r="O21" s="148">
        <v>157</v>
      </c>
      <c r="P21" s="149">
        <v>0</v>
      </c>
      <c r="Q21" s="126">
        <f t="shared" si="6"/>
        <v>97</v>
      </c>
      <c r="R21" s="141">
        <v>0</v>
      </c>
      <c r="S21" s="142">
        <f t="shared" si="7"/>
        <v>97</v>
      </c>
      <c r="T21" s="148">
        <v>97</v>
      </c>
      <c r="U21" s="149">
        <v>0</v>
      </c>
      <c r="V21" s="126">
        <f t="shared" si="8"/>
        <v>306</v>
      </c>
      <c r="W21" s="141">
        <v>0</v>
      </c>
      <c r="X21" s="142">
        <f t="shared" si="9"/>
        <v>306</v>
      </c>
      <c r="Y21" s="148">
        <v>306</v>
      </c>
      <c r="Z21" s="149">
        <v>0</v>
      </c>
      <c r="AA21" s="126">
        <f t="shared" si="10"/>
        <v>44254</v>
      </c>
      <c r="AB21" s="144">
        <f t="shared" si="13"/>
        <v>10675</v>
      </c>
      <c r="AC21" s="142">
        <f t="shared" si="11"/>
        <v>33579</v>
      </c>
      <c r="AD21" s="144">
        <f t="shared" si="14"/>
        <v>32606</v>
      </c>
      <c r="AE21" s="145">
        <f t="shared" si="15"/>
        <v>973</v>
      </c>
      <c r="AF21" s="150">
        <v>12449</v>
      </c>
      <c r="AG21" s="151">
        <f t="shared" si="12"/>
        <v>56703</v>
      </c>
    </row>
    <row r="22" spans="1:33" ht="12" customHeight="1">
      <c r="A22" s="33" t="s">
        <v>80</v>
      </c>
      <c r="B22" s="126">
        <f t="shared" si="0"/>
        <v>10615</v>
      </c>
      <c r="C22" s="141">
        <v>690</v>
      </c>
      <c r="D22" s="142">
        <f t="shared" si="1"/>
        <v>9925</v>
      </c>
      <c r="E22" s="148">
        <v>9910</v>
      </c>
      <c r="F22" s="149">
        <v>15</v>
      </c>
      <c r="G22" s="126">
        <f t="shared" si="2"/>
        <v>30562</v>
      </c>
      <c r="H22" s="141">
        <v>0</v>
      </c>
      <c r="I22" s="142">
        <f t="shared" si="3"/>
        <v>30562</v>
      </c>
      <c r="J22" s="148">
        <v>30562</v>
      </c>
      <c r="K22" s="149">
        <v>0</v>
      </c>
      <c r="L22" s="126">
        <f t="shared" si="4"/>
        <v>24</v>
      </c>
      <c r="M22" s="141">
        <v>0</v>
      </c>
      <c r="N22" s="142">
        <f t="shared" si="5"/>
        <v>24</v>
      </c>
      <c r="O22" s="148">
        <v>24</v>
      </c>
      <c r="P22" s="149">
        <v>0</v>
      </c>
      <c r="Q22" s="126">
        <f t="shared" si="6"/>
        <v>137</v>
      </c>
      <c r="R22" s="141">
        <v>22</v>
      </c>
      <c r="S22" s="142">
        <f t="shared" si="7"/>
        <v>115</v>
      </c>
      <c r="T22" s="148">
        <v>115</v>
      </c>
      <c r="U22" s="149">
        <v>0</v>
      </c>
      <c r="V22" s="126">
        <f t="shared" si="8"/>
        <v>0</v>
      </c>
      <c r="W22" s="141">
        <v>0</v>
      </c>
      <c r="X22" s="142">
        <f t="shared" si="9"/>
        <v>0</v>
      </c>
      <c r="Y22" s="148">
        <v>0</v>
      </c>
      <c r="Z22" s="149">
        <v>0</v>
      </c>
      <c r="AA22" s="126">
        <f t="shared" si="10"/>
        <v>41338</v>
      </c>
      <c r="AB22" s="144">
        <f t="shared" si="13"/>
        <v>712</v>
      </c>
      <c r="AC22" s="142">
        <f t="shared" si="11"/>
        <v>40626</v>
      </c>
      <c r="AD22" s="144">
        <f t="shared" si="14"/>
        <v>40611</v>
      </c>
      <c r="AE22" s="145">
        <f t="shared" si="15"/>
        <v>15</v>
      </c>
      <c r="AF22" s="150">
        <v>24811</v>
      </c>
      <c r="AG22" s="151">
        <f t="shared" si="12"/>
        <v>66149</v>
      </c>
    </row>
    <row r="23" spans="1:33" ht="12" customHeight="1">
      <c r="A23" s="33" t="s">
        <v>81</v>
      </c>
      <c r="B23" s="126">
        <f t="shared" si="0"/>
        <v>5227</v>
      </c>
      <c r="C23" s="141">
        <v>1284</v>
      </c>
      <c r="D23" s="142">
        <f t="shared" si="1"/>
        <v>3943</v>
      </c>
      <c r="E23" s="148">
        <v>3843</v>
      </c>
      <c r="F23" s="149">
        <v>100</v>
      </c>
      <c r="G23" s="126">
        <f t="shared" si="2"/>
        <v>45723</v>
      </c>
      <c r="H23" s="141">
        <v>24</v>
      </c>
      <c r="I23" s="142">
        <f t="shared" si="3"/>
        <v>45699</v>
      </c>
      <c r="J23" s="148">
        <v>45699</v>
      </c>
      <c r="K23" s="149">
        <v>0</v>
      </c>
      <c r="L23" s="126">
        <f t="shared" si="4"/>
        <v>7526</v>
      </c>
      <c r="M23" s="141">
        <v>4</v>
      </c>
      <c r="N23" s="142">
        <f t="shared" si="5"/>
        <v>7522</v>
      </c>
      <c r="O23" s="148">
        <v>7522</v>
      </c>
      <c r="P23" s="149">
        <v>0</v>
      </c>
      <c r="Q23" s="126">
        <f t="shared" si="6"/>
        <v>364</v>
      </c>
      <c r="R23" s="141">
        <v>10</v>
      </c>
      <c r="S23" s="142">
        <f t="shared" si="7"/>
        <v>354</v>
      </c>
      <c r="T23" s="148">
        <v>354</v>
      </c>
      <c r="U23" s="149">
        <v>0</v>
      </c>
      <c r="V23" s="126">
        <f t="shared" si="8"/>
        <v>0</v>
      </c>
      <c r="W23" s="141">
        <v>0</v>
      </c>
      <c r="X23" s="142">
        <f t="shared" si="9"/>
        <v>0</v>
      </c>
      <c r="Y23" s="148">
        <v>0</v>
      </c>
      <c r="Z23" s="149">
        <v>0</v>
      </c>
      <c r="AA23" s="126">
        <f t="shared" si="10"/>
        <v>58840</v>
      </c>
      <c r="AB23" s="144">
        <f t="shared" si="13"/>
        <v>1322</v>
      </c>
      <c r="AC23" s="142">
        <f t="shared" si="11"/>
        <v>57518</v>
      </c>
      <c r="AD23" s="144">
        <f t="shared" si="14"/>
        <v>57418</v>
      </c>
      <c r="AE23" s="145">
        <f t="shared" si="15"/>
        <v>100</v>
      </c>
      <c r="AF23" s="150">
        <v>53239</v>
      </c>
      <c r="AG23" s="151">
        <f t="shared" si="12"/>
        <v>112079</v>
      </c>
    </row>
    <row r="24" spans="1:33" ht="12" customHeight="1">
      <c r="A24" s="33" t="s">
        <v>82</v>
      </c>
      <c r="B24" s="126">
        <f t="shared" si="0"/>
        <v>614</v>
      </c>
      <c r="C24" s="141">
        <v>119</v>
      </c>
      <c r="D24" s="142">
        <f t="shared" si="1"/>
        <v>495</v>
      </c>
      <c r="E24" s="148">
        <v>495</v>
      </c>
      <c r="F24" s="149">
        <v>0</v>
      </c>
      <c r="G24" s="126">
        <f t="shared" si="2"/>
        <v>2985</v>
      </c>
      <c r="H24" s="141">
        <v>0</v>
      </c>
      <c r="I24" s="142">
        <f t="shared" si="3"/>
        <v>2985</v>
      </c>
      <c r="J24" s="148">
        <v>2985</v>
      </c>
      <c r="K24" s="149">
        <v>0</v>
      </c>
      <c r="L24" s="126">
        <f t="shared" si="4"/>
        <v>3003</v>
      </c>
      <c r="M24" s="141">
        <v>0</v>
      </c>
      <c r="N24" s="142">
        <f t="shared" si="5"/>
        <v>3003</v>
      </c>
      <c r="O24" s="148">
        <v>3003</v>
      </c>
      <c r="P24" s="149">
        <v>0</v>
      </c>
      <c r="Q24" s="126">
        <f t="shared" si="6"/>
        <v>0</v>
      </c>
      <c r="R24" s="141">
        <v>0</v>
      </c>
      <c r="S24" s="142">
        <f t="shared" si="7"/>
        <v>0</v>
      </c>
      <c r="T24" s="148">
        <v>0</v>
      </c>
      <c r="U24" s="149">
        <v>0</v>
      </c>
      <c r="V24" s="126">
        <f t="shared" si="8"/>
        <v>0</v>
      </c>
      <c r="W24" s="141">
        <v>0</v>
      </c>
      <c r="X24" s="142">
        <f t="shared" si="9"/>
        <v>0</v>
      </c>
      <c r="Y24" s="148">
        <v>0</v>
      </c>
      <c r="Z24" s="149">
        <v>0</v>
      </c>
      <c r="AA24" s="126">
        <f t="shared" si="10"/>
        <v>6602</v>
      </c>
      <c r="AB24" s="144">
        <f t="shared" si="13"/>
        <v>119</v>
      </c>
      <c r="AC24" s="142">
        <f t="shared" si="11"/>
        <v>6483</v>
      </c>
      <c r="AD24" s="144">
        <f t="shared" si="14"/>
        <v>6483</v>
      </c>
      <c r="AE24" s="145">
        <f t="shared" si="15"/>
        <v>0</v>
      </c>
      <c r="AF24" s="150">
        <v>29397</v>
      </c>
      <c r="AG24" s="151">
        <f t="shared" si="12"/>
        <v>35999</v>
      </c>
    </row>
    <row r="25" spans="1:33" ht="12" customHeight="1">
      <c r="A25" s="33" t="s">
        <v>83</v>
      </c>
      <c r="B25" s="126">
        <f t="shared" si="0"/>
        <v>116</v>
      </c>
      <c r="C25" s="141">
        <v>90</v>
      </c>
      <c r="D25" s="142">
        <f t="shared" si="1"/>
        <v>26</v>
      </c>
      <c r="E25" s="148">
        <v>26</v>
      </c>
      <c r="F25" s="149">
        <v>0</v>
      </c>
      <c r="G25" s="126">
        <f t="shared" si="2"/>
        <v>345</v>
      </c>
      <c r="H25" s="141">
        <v>0</v>
      </c>
      <c r="I25" s="142">
        <f t="shared" si="3"/>
        <v>345</v>
      </c>
      <c r="J25" s="148">
        <v>345</v>
      </c>
      <c r="K25" s="149">
        <v>0</v>
      </c>
      <c r="L25" s="126">
        <f t="shared" si="4"/>
        <v>4828</v>
      </c>
      <c r="M25" s="141">
        <v>82</v>
      </c>
      <c r="N25" s="142">
        <f t="shared" si="5"/>
        <v>4746</v>
      </c>
      <c r="O25" s="148">
        <v>4746</v>
      </c>
      <c r="P25" s="149">
        <v>0</v>
      </c>
      <c r="Q25" s="126">
        <f t="shared" si="6"/>
        <v>18</v>
      </c>
      <c r="R25" s="141">
        <v>0</v>
      </c>
      <c r="S25" s="142">
        <f t="shared" si="7"/>
        <v>18</v>
      </c>
      <c r="T25" s="148">
        <v>18</v>
      </c>
      <c r="U25" s="149">
        <v>0</v>
      </c>
      <c r="V25" s="126">
        <f t="shared" si="8"/>
        <v>1</v>
      </c>
      <c r="W25" s="141">
        <v>0</v>
      </c>
      <c r="X25" s="142">
        <f t="shared" si="9"/>
        <v>1</v>
      </c>
      <c r="Y25" s="148">
        <v>1</v>
      </c>
      <c r="Z25" s="149">
        <v>0</v>
      </c>
      <c r="AA25" s="126">
        <f t="shared" si="10"/>
        <v>5308</v>
      </c>
      <c r="AB25" s="144">
        <f t="shared" si="13"/>
        <v>172</v>
      </c>
      <c r="AC25" s="142">
        <f t="shared" si="11"/>
        <v>5136</v>
      </c>
      <c r="AD25" s="144">
        <f t="shared" si="14"/>
        <v>5136</v>
      </c>
      <c r="AE25" s="145">
        <f t="shared" si="15"/>
        <v>0</v>
      </c>
      <c r="AF25" s="150">
        <v>31759</v>
      </c>
      <c r="AG25" s="151">
        <f t="shared" si="12"/>
        <v>37067</v>
      </c>
    </row>
    <row r="26" spans="1:33" ht="12" customHeight="1">
      <c r="A26" s="33" t="s">
        <v>84</v>
      </c>
      <c r="B26" s="126">
        <f t="shared" si="0"/>
        <v>3267</v>
      </c>
      <c r="C26" s="141">
        <v>2480</v>
      </c>
      <c r="D26" s="142">
        <f t="shared" si="1"/>
        <v>787</v>
      </c>
      <c r="E26" s="148">
        <v>427</v>
      </c>
      <c r="F26" s="149">
        <v>360</v>
      </c>
      <c r="G26" s="126">
        <f t="shared" si="2"/>
        <v>7320</v>
      </c>
      <c r="H26" s="141">
        <v>150</v>
      </c>
      <c r="I26" s="142">
        <f t="shared" si="3"/>
        <v>7170</v>
      </c>
      <c r="J26" s="148">
        <v>6723</v>
      </c>
      <c r="K26" s="149">
        <v>447</v>
      </c>
      <c r="L26" s="126">
        <f t="shared" si="4"/>
        <v>13230</v>
      </c>
      <c r="M26" s="141">
        <v>3</v>
      </c>
      <c r="N26" s="142">
        <f t="shared" si="5"/>
        <v>13227</v>
      </c>
      <c r="O26" s="148">
        <v>13227</v>
      </c>
      <c r="P26" s="149">
        <v>0</v>
      </c>
      <c r="Q26" s="126">
        <f t="shared" si="6"/>
        <v>645</v>
      </c>
      <c r="R26" s="141">
        <v>23</v>
      </c>
      <c r="S26" s="142">
        <f t="shared" si="7"/>
        <v>622</v>
      </c>
      <c r="T26" s="148">
        <v>585</v>
      </c>
      <c r="U26" s="149">
        <v>37</v>
      </c>
      <c r="V26" s="126">
        <f t="shared" si="8"/>
        <v>0</v>
      </c>
      <c r="W26" s="141">
        <v>0</v>
      </c>
      <c r="X26" s="142">
        <f t="shared" si="9"/>
        <v>0</v>
      </c>
      <c r="Y26" s="148">
        <v>0</v>
      </c>
      <c r="Z26" s="149">
        <v>0</v>
      </c>
      <c r="AA26" s="126">
        <f t="shared" si="10"/>
        <v>24462</v>
      </c>
      <c r="AB26" s="144">
        <f t="shared" si="13"/>
        <v>2656</v>
      </c>
      <c r="AC26" s="142">
        <f t="shared" si="11"/>
        <v>21806</v>
      </c>
      <c r="AD26" s="144">
        <f t="shared" si="14"/>
        <v>20962</v>
      </c>
      <c r="AE26" s="145">
        <f t="shared" si="15"/>
        <v>844</v>
      </c>
      <c r="AF26" s="150">
        <v>33237</v>
      </c>
      <c r="AG26" s="151">
        <f t="shared" si="12"/>
        <v>57699</v>
      </c>
    </row>
    <row r="27" spans="1:33" ht="12" customHeight="1">
      <c r="A27" s="33" t="s">
        <v>85</v>
      </c>
      <c r="B27" s="126">
        <f t="shared" si="0"/>
        <v>1188</v>
      </c>
      <c r="C27" s="141">
        <v>1090</v>
      </c>
      <c r="D27" s="142">
        <f t="shared" si="1"/>
        <v>98</v>
      </c>
      <c r="E27" s="148">
        <v>74</v>
      </c>
      <c r="F27" s="149">
        <v>24</v>
      </c>
      <c r="G27" s="126">
        <f t="shared" si="2"/>
        <v>5599</v>
      </c>
      <c r="H27" s="141">
        <v>1539</v>
      </c>
      <c r="I27" s="142">
        <f t="shared" si="3"/>
        <v>4060</v>
      </c>
      <c r="J27" s="148">
        <v>3423</v>
      </c>
      <c r="K27" s="149">
        <v>637</v>
      </c>
      <c r="L27" s="126">
        <f t="shared" si="4"/>
        <v>13136</v>
      </c>
      <c r="M27" s="141">
        <v>466</v>
      </c>
      <c r="N27" s="142">
        <f t="shared" si="5"/>
        <v>12670</v>
      </c>
      <c r="O27" s="148">
        <v>11720</v>
      </c>
      <c r="P27" s="149">
        <v>950</v>
      </c>
      <c r="Q27" s="126">
        <f t="shared" si="6"/>
        <v>13172</v>
      </c>
      <c r="R27" s="141">
        <v>1011</v>
      </c>
      <c r="S27" s="142">
        <f t="shared" si="7"/>
        <v>12161</v>
      </c>
      <c r="T27" s="148">
        <v>12127</v>
      </c>
      <c r="U27" s="149">
        <v>34</v>
      </c>
      <c r="V27" s="126">
        <f t="shared" si="8"/>
        <v>55</v>
      </c>
      <c r="W27" s="141">
        <v>0</v>
      </c>
      <c r="X27" s="142">
        <f t="shared" si="9"/>
        <v>55</v>
      </c>
      <c r="Y27" s="148">
        <v>55</v>
      </c>
      <c r="Z27" s="149">
        <v>0</v>
      </c>
      <c r="AA27" s="126">
        <f t="shared" si="10"/>
        <v>33150</v>
      </c>
      <c r="AB27" s="144">
        <f t="shared" si="13"/>
        <v>4106</v>
      </c>
      <c r="AC27" s="142">
        <f t="shared" si="11"/>
        <v>29044</v>
      </c>
      <c r="AD27" s="144">
        <f t="shared" si="14"/>
        <v>27399</v>
      </c>
      <c r="AE27" s="145">
        <f t="shared" si="15"/>
        <v>1645</v>
      </c>
      <c r="AF27" s="150">
        <v>31440</v>
      </c>
      <c r="AG27" s="151">
        <f t="shared" si="12"/>
        <v>64590</v>
      </c>
    </row>
    <row r="28" spans="1:33" ht="12" customHeight="1">
      <c r="A28" s="33" t="s">
        <v>86</v>
      </c>
      <c r="B28" s="126">
        <f t="shared" si="0"/>
        <v>15189</v>
      </c>
      <c r="C28" s="141">
        <v>13520</v>
      </c>
      <c r="D28" s="142">
        <f t="shared" si="1"/>
        <v>1669</v>
      </c>
      <c r="E28" s="148">
        <v>1651</v>
      </c>
      <c r="F28" s="149">
        <v>18</v>
      </c>
      <c r="G28" s="126">
        <f t="shared" si="2"/>
        <v>12466</v>
      </c>
      <c r="H28" s="141">
        <v>2790</v>
      </c>
      <c r="I28" s="142">
        <f t="shared" si="3"/>
        <v>9676</v>
      </c>
      <c r="J28" s="148">
        <v>7986</v>
      </c>
      <c r="K28" s="149">
        <v>1690</v>
      </c>
      <c r="L28" s="126">
        <f t="shared" si="4"/>
        <v>4738</v>
      </c>
      <c r="M28" s="141">
        <v>32</v>
      </c>
      <c r="N28" s="142">
        <f t="shared" si="5"/>
        <v>4706</v>
      </c>
      <c r="O28" s="148">
        <v>4681</v>
      </c>
      <c r="P28" s="149">
        <v>25</v>
      </c>
      <c r="Q28" s="126">
        <f t="shared" si="6"/>
        <v>1334</v>
      </c>
      <c r="R28" s="141">
        <v>264</v>
      </c>
      <c r="S28" s="142">
        <f t="shared" si="7"/>
        <v>1070</v>
      </c>
      <c r="T28" s="148">
        <v>1070</v>
      </c>
      <c r="U28" s="149">
        <v>0</v>
      </c>
      <c r="V28" s="126">
        <f t="shared" si="8"/>
        <v>0</v>
      </c>
      <c r="W28" s="141">
        <v>0</v>
      </c>
      <c r="X28" s="142">
        <f t="shared" si="9"/>
        <v>0</v>
      </c>
      <c r="Y28" s="148">
        <v>0</v>
      </c>
      <c r="Z28" s="149">
        <v>0</v>
      </c>
      <c r="AA28" s="126">
        <f t="shared" si="10"/>
        <v>33727</v>
      </c>
      <c r="AB28" s="144">
        <f t="shared" si="13"/>
        <v>16606</v>
      </c>
      <c r="AC28" s="142">
        <f t="shared" si="11"/>
        <v>17121</v>
      </c>
      <c r="AD28" s="144">
        <f t="shared" si="14"/>
        <v>15388</v>
      </c>
      <c r="AE28" s="145">
        <f t="shared" si="15"/>
        <v>1733</v>
      </c>
      <c r="AF28" s="150">
        <v>11715</v>
      </c>
      <c r="AG28" s="151">
        <f t="shared" si="12"/>
        <v>45442</v>
      </c>
    </row>
    <row r="29" spans="1:33" ht="12" customHeight="1">
      <c r="A29" s="33" t="s">
        <v>87</v>
      </c>
      <c r="B29" s="126">
        <f t="shared" si="0"/>
        <v>16499</v>
      </c>
      <c r="C29" s="141">
        <v>11081</v>
      </c>
      <c r="D29" s="142">
        <f t="shared" si="1"/>
        <v>5418</v>
      </c>
      <c r="E29" s="148">
        <v>5069</v>
      </c>
      <c r="F29" s="149">
        <v>349</v>
      </c>
      <c r="G29" s="126">
        <f t="shared" si="2"/>
        <v>21287</v>
      </c>
      <c r="H29" s="141">
        <v>73</v>
      </c>
      <c r="I29" s="142">
        <f t="shared" si="3"/>
        <v>21214</v>
      </c>
      <c r="J29" s="148">
        <v>20240</v>
      </c>
      <c r="K29" s="149">
        <v>974</v>
      </c>
      <c r="L29" s="126">
        <f t="shared" si="4"/>
        <v>5370</v>
      </c>
      <c r="M29" s="141">
        <v>25</v>
      </c>
      <c r="N29" s="142">
        <f t="shared" si="5"/>
        <v>5345</v>
      </c>
      <c r="O29" s="148">
        <v>5345</v>
      </c>
      <c r="P29" s="149">
        <v>0</v>
      </c>
      <c r="Q29" s="126">
        <f t="shared" si="6"/>
        <v>444</v>
      </c>
      <c r="R29" s="141">
        <v>45</v>
      </c>
      <c r="S29" s="142">
        <f t="shared" si="7"/>
        <v>399</v>
      </c>
      <c r="T29" s="148">
        <v>292</v>
      </c>
      <c r="U29" s="149">
        <v>107</v>
      </c>
      <c r="V29" s="126">
        <f t="shared" si="8"/>
        <v>726</v>
      </c>
      <c r="W29" s="141">
        <v>0</v>
      </c>
      <c r="X29" s="142">
        <f t="shared" si="9"/>
        <v>726</v>
      </c>
      <c r="Y29" s="148">
        <v>726</v>
      </c>
      <c r="Z29" s="149">
        <v>0</v>
      </c>
      <c r="AA29" s="126">
        <f t="shared" si="10"/>
        <v>44326</v>
      </c>
      <c r="AB29" s="144">
        <f t="shared" si="13"/>
        <v>11224</v>
      </c>
      <c r="AC29" s="142">
        <f t="shared" si="11"/>
        <v>33102</v>
      </c>
      <c r="AD29" s="144">
        <f t="shared" si="14"/>
        <v>31672</v>
      </c>
      <c r="AE29" s="145">
        <f t="shared" si="15"/>
        <v>1430</v>
      </c>
      <c r="AF29" s="150">
        <v>42279</v>
      </c>
      <c r="AG29" s="151">
        <f t="shared" si="12"/>
        <v>86605</v>
      </c>
    </row>
    <row r="30" spans="1:33" ht="12" customHeight="1">
      <c r="A30" s="33" t="s">
        <v>127</v>
      </c>
      <c r="B30" s="126">
        <f t="shared" si="0"/>
        <v>16647</v>
      </c>
      <c r="C30" s="141">
        <v>10344</v>
      </c>
      <c r="D30" s="142">
        <f t="shared" si="1"/>
        <v>6303</v>
      </c>
      <c r="E30" s="148">
        <v>6158</v>
      </c>
      <c r="F30" s="149">
        <v>145</v>
      </c>
      <c r="G30" s="126">
        <f t="shared" si="2"/>
        <v>11425</v>
      </c>
      <c r="H30" s="141">
        <v>976</v>
      </c>
      <c r="I30" s="142">
        <f t="shared" si="3"/>
        <v>10449</v>
      </c>
      <c r="J30" s="148">
        <v>10255</v>
      </c>
      <c r="K30" s="149">
        <v>194</v>
      </c>
      <c r="L30" s="126">
        <f t="shared" si="4"/>
        <v>4465</v>
      </c>
      <c r="M30" s="141">
        <v>0</v>
      </c>
      <c r="N30" s="142">
        <f t="shared" si="5"/>
        <v>4465</v>
      </c>
      <c r="O30" s="148">
        <v>2899</v>
      </c>
      <c r="P30" s="149">
        <v>1566</v>
      </c>
      <c r="Q30" s="126">
        <f t="shared" si="6"/>
        <v>382</v>
      </c>
      <c r="R30" s="141">
        <v>50</v>
      </c>
      <c r="S30" s="142">
        <f t="shared" si="7"/>
        <v>332</v>
      </c>
      <c r="T30" s="148">
        <v>323</v>
      </c>
      <c r="U30" s="149">
        <v>9</v>
      </c>
      <c r="V30" s="126">
        <f t="shared" si="8"/>
        <v>23</v>
      </c>
      <c r="W30" s="141">
        <v>0</v>
      </c>
      <c r="X30" s="142">
        <f t="shared" si="9"/>
        <v>23</v>
      </c>
      <c r="Y30" s="148">
        <v>23</v>
      </c>
      <c r="Z30" s="149">
        <v>0</v>
      </c>
      <c r="AA30" s="126">
        <f t="shared" si="10"/>
        <v>32942</v>
      </c>
      <c r="AB30" s="144">
        <f t="shared" si="13"/>
        <v>11370</v>
      </c>
      <c r="AC30" s="142">
        <f t="shared" si="11"/>
        <v>21572</v>
      </c>
      <c r="AD30" s="144">
        <f t="shared" si="14"/>
        <v>19658</v>
      </c>
      <c r="AE30" s="145">
        <f t="shared" si="15"/>
        <v>1914</v>
      </c>
      <c r="AF30" s="150">
        <v>21663</v>
      </c>
      <c r="AG30" s="151">
        <f t="shared" si="12"/>
        <v>54605</v>
      </c>
    </row>
    <row r="31" spans="1:33" ht="12" customHeight="1">
      <c r="A31" s="33" t="s">
        <v>88</v>
      </c>
      <c r="B31" s="126">
        <f t="shared" si="0"/>
        <v>11533</v>
      </c>
      <c r="C31" s="141">
        <v>8393</v>
      </c>
      <c r="D31" s="142">
        <f t="shared" si="1"/>
        <v>3140</v>
      </c>
      <c r="E31" s="148">
        <v>2821</v>
      </c>
      <c r="F31" s="149">
        <v>319</v>
      </c>
      <c r="G31" s="126">
        <f t="shared" si="2"/>
        <v>5878</v>
      </c>
      <c r="H31" s="141">
        <v>1575</v>
      </c>
      <c r="I31" s="142">
        <f t="shared" si="3"/>
        <v>4303</v>
      </c>
      <c r="J31" s="148">
        <v>4205</v>
      </c>
      <c r="K31" s="149">
        <v>98</v>
      </c>
      <c r="L31" s="126">
        <f t="shared" si="4"/>
        <v>5156</v>
      </c>
      <c r="M31" s="141">
        <v>34</v>
      </c>
      <c r="N31" s="142">
        <f t="shared" si="5"/>
        <v>5122</v>
      </c>
      <c r="O31" s="148">
        <v>5054</v>
      </c>
      <c r="P31" s="149">
        <v>68</v>
      </c>
      <c r="Q31" s="126">
        <f t="shared" si="6"/>
        <v>802</v>
      </c>
      <c r="R31" s="141">
        <v>0</v>
      </c>
      <c r="S31" s="142">
        <f t="shared" si="7"/>
        <v>802</v>
      </c>
      <c r="T31" s="148">
        <v>790</v>
      </c>
      <c r="U31" s="149">
        <v>12</v>
      </c>
      <c r="V31" s="126">
        <f t="shared" si="8"/>
        <v>156</v>
      </c>
      <c r="W31" s="141">
        <v>95</v>
      </c>
      <c r="X31" s="142">
        <f t="shared" si="9"/>
        <v>61</v>
      </c>
      <c r="Y31" s="148">
        <v>61</v>
      </c>
      <c r="Z31" s="149">
        <v>0</v>
      </c>
      <c r="AA31" s="126">
        <f t="shared" si="10"/>
        <v>23525</v>
      </c>
      <c r="AB31" s="144">
        <f t="shared" si="13"/>
        <v>10097</v>
      </c>
      <c r="AC31" s="142">
        <f t="shared" si="11"/>
        <v>13428</v>
      </c>
      <c r="AD31" s="144">
        <f t="shared" si="14"/>
        <v>12931</v>
      </c>
      <c r="AE31" s="145">
        <f t="shared" si="15"/>
        <v>497</v>
      </c>
      <c r="AF31" s="150">
        <v>26403</v>
      </c>
      <c r="AG31" s="151">
        <f t="shared" si="12"/>
        <v>49928</v>
      </c>
    </row>
    <row r="32" spans="1:33" ht="12" customHeight="1">
      <c r="A32" s="33" t="s">
        <v>89</v>
      </c>
      <c r="B32" s="126">
        <f t="shared" si="0"/>
        <v>3800</v>
      </c>
      <c r="C32" s="141">
        <v>3181</v>
      </c>
      <c r="D32" s="142">
        <f t="shared" si="1"/>
        <v>619</v>
      </c>
      <c r="E32" s="148">
        <v>619</v>
      </c>
      <c r="F32" s="149">
        <v>0</v>
      </c>
      <c r="G32" s="126">
        <f t="shared" si="2"/>
        <v>24101</v>
      </c>
      <c r="H32" s="141">
        <v>625</v>
      </c>
      <c r="I32" s="142">
        <f t="shared" si="3"/>
        <v>23476</v>
      </c>
      <c r="J32" s="148">
        <v>23147</v>
      </c>
      <c r="K32" s="149">
        <v>329</v>
      </c>
      <c r="L32" s="126">
        <f t="shared" si="4"/>
        <v>12901</v>
      </c>
      <c r="M32" s="141">
        <v>0</v>
      </c>
      <c r="N32" s="142">
        <f t="shared" si="5"/>
        <v>12901</v>
      </c>
      <c r="O32" s="148">
        <v>12885</v>
      </c>
      <c r="P32" s="149">
        <v>16</v>
      </c>
      <c r="Q32" s="126">
        <f t="shared" si="6"/>
        <v>2269</v>
      </c>
      <c r="R32" s="141">
        <v>5</v>
      </c>
      <c r="S32" s="142">
        <f t="shared" si="7"/>
        <v>2264</v>
      </c>
      <c r="T32" s="148">
        <v>2264</v>
      </c>
      <c r="U32" s="149">
        <v>0</v>
      </c>
      <c r="V32" s="126">
        <f t="shared" si="8"/>
        <v>3</v>
      </c>
      <c r="W32" s="141">
        <v>3</v>
      </c>
      <c r="X32" s="142">
        <f t="shared" si="9"/>
        <v>0</v>
      </c>
      <c r="Y32" s="148">
        <v>0</v>
      </c>
      <c r="Z32" s="149">
        <v>0</v>
      </c>
      <c r="AA32" s="126">
        <f t="shared" si="10"/>
        <v>43074</v>
      </c>
      <c r="AB32" s="144">
        <f t="shared" si="13"/>
        <v>3814</v>
      </c>
      <c r="AC32" s="142">
        <f t="shared" si="11"/>
        <v>39260</v>
      </c>
      <c r="AD32" s="144">
        <f t="shared" si="14"/>
        <v>38915</v>
      </c>
      <c r="AE32" s="145">
        <f t="shared" si="15"/>
        <v>345</v>
      </c>
      <c r="AF32" s="150">
        <v>31135</v>
      </c>
      <c r="AG32" s="151">
        <f t="shared" si="12"/>
        <v>74209</v>
      </c>
    </row>
    <row r="33" spans="1:33" ht="12" customHeight="1">
      <c r="A33" s="33" t="s">
        <v>90</v>
      </c>
      <c r="B33" s="126">
        <f t="shared" si="0"/>
        <v>4867</v>
      </c>
      <c r="C33" s="141">
        <v>1563</v>
      </c>
      <c r="D33" s="142">
        <f t="shared" si="1"/>
        <v>3304</v>
      </c>
      <c r="E33" s="148">
        <v>3304</v>
      </c>
      <c r="F33" s="149">
        <v>0</v>
      </c>
      <c r="G33" s="126">
        <f t="shared" si="2"/>
        <v>14363</v>
      </c>
      <c r="H33" s="141">
        <v>751</v>
      </c>
      <c r="I33" s="142">
        <f t="shared" si="3"/>
        <v>13612</v>
      </c>
      <c r="J33" s="148">
        <v>13514</v>
      </c>
      <c r="K33" s="149">
        <v>98</v>
      </c>
      <c r="L33" s="126">
        <f t="shared" si="4"/>
        <v>41870</v>
      </c>
      <c r="M33" s="141">
        <v>0</v>
      </c>
      <c r="N33" s="142">
        <f t="shared" si="5"/>
        <v>41870</v>
      </c>
      <c r="O33" s="148">
        <v>41870</v>
      </c>
      <c r="P33" s="149">
        <v>0</v>
      </c>
      <c r="Q33" s="126">
        <f t="shared" si="6"/>
        <v>8661</v>
      </c>
      <c r="R33" s="141">
        <v>307</v>
      </c>
      <c r="S33" s="142">
        <f t="shared" si="7"/>
        <v>8354</v>
      </c>
      <c r="T33" s="148">
        <v>8354</v>
      </c>
      <c r="U33" s="149">
        <v>0</v>
      </c>
      <c r="V33" s="126">
        <f t="shared" si="8"/>
        <v>0</v>
      </c>
      <c r="W33" s="141">
        <v>0</v>
      </c>
      <c r="X33" s="142">
        <f t="shared" si="9"/>
        <v>0</v>
      </c>
      <c r="Y33" s="148">
        <v>0</v>
      </c>
      <c r="Z33" s="149">
        <v>0</v>
      </c>
      <c r="AA33" s="126">
        <f t="shared" si="10"/>
        <v>69761</v>
      </c>
      <c r="AB33" s="144">
        <f t="shared" si="13"/>
        <v>2621</v>
      </c>
      <c r="AC33" s="142">
        <f t="shared" si="11"/>
        <v>67140</v>
      </c>
      <c r="AD33" s="144">
        <f t="shared" si="14"/>
        <v>67042</v>
      </c>
      <c r="AE33" s="145">
        <f t="shared" si="15"/>
        <v>98</v>
      </c>
      <c r="AF33" s="150">
        <v>39979</v>
      </c>
      <c r="AG33" s="151">
        <f t="shared" si="12"/>
        <v>109740</v>
      </c>
    </row>
    <row r="34" spans="1:33" ht="12" customHeight="1">
      <c r="A34" s="33" t="s">
        <v>91</v>
      </c>
      <c r="B34" s="126">
        <f t="shared" si="0"/>
        <v>12673</v>
      </c>
      <c r="C34" s="141">
        <v>5439</v>
      </c>
      <c r="D34" s="142">
        <f t="shared" si="1"/>
        <v>7234</v>
      </c>
      <c r="E34" s="148">
        <v>7234</v>
      </c>
      <c r="F34" s="149">
        <v>0</v>
      </c>
      <c r="G34" s="126">
        <f t="shared" si="2"/>
        <v>29351</v>
      </c>
      <c r="H34" s="141">
        <v>136</v>
      </c>
      <c r="I34" s="142">
        <f t="shared" si="3"/>
        <v>29215</v>
      </c>
      <c r="J34" s="148">
        <v>29215</v>
      </c>
      <c r="K34" s="149">
        <v>0</v>
      </c>
      <c r="L34" s="126">
        <f t="shared" si="4"/>
        <v>20416</v>
      </c>
      <c r="M34" s="141">
        <v>5</v>
      </c>
      <c r="N34" s="142">
        <f t="shared" si="5"/>
        <v>20411</v>
      </c>
      <c r="O34" s="148">
        <v>20411</v>
      </c>
      <c r="P34" s="149">
        <v>0</v>
      </c>
      <c r="Q34" s="126">
        <f t="shared" si="6"/>
        <v>13798</v>
      </c>
      <c r="R34" s="141">
        <v>121</v>
      </c>
      <c r="S34" s="142">
        <f t="shared" si="7"/>
        <v>13677</v>
      </c>
      <c r="T34" s="148">
        <v>13677</v>
      </c>
      <c r="U34" s="149">
        <v>0</v>
      </c>
      <c r="V34" s="126">
        <f t="shared" si="8"/>
        <v>6467</v>
      </c>
      <c r="W34" s="141">
        <v>6110</v>
      </c>
      <c r="X34" s="142">
        <f t="shared" si="9"/>
        <v>357</v>
      </c>
      <c r="Y34" s="148">
        <v>357</v>
      </c>
      <c r="Z34" s="149">
        <v>0</v>
      </c>
      <c r="AA34" s="126">
        <f t="shared" si="10"/>
        <v>82705</v>
      </c>
      <c r="AB34" s="144">
        <f t="shared" si="13"/>
        <v>11811</v>
      </c>
      <c r="AC34" s="142">
        <f t="shared" si="11"/>
        <v>70894</v>
      </c>
      <c r="AD34" s="144">
        <f t="shared" si="14"/>
        <v>70894</v>
      </c>
      <c r="AE34" s="145">
        <f t="shared" si="15"/>
        <v>0</v>
      </c>
      <c r="AF34" s="150">
        <v>26730</v>
      </c>
      <c r="AG34" s="151">
        <f t="shared" si="12"/>
        <v>109435</v>
      </c>
    </row>
    <row r="35" spans="1:33" ht="12" customHeight="1">
      <c r="A35" s="33" t="s">
        <v>92</v>
      </c>
      <c r="B35" s="126">
        <f t="shared" si="0"/>
        <v>21248</v>
      </c>
      <c r="C35" s="141">
        <v>12320</v>
      </c>
      <c r="D35" s="142">
        <f t="shared" si="1"/>
        <v>8928</v>
      </c>
      <c r="E35" s="148">
        <v>8928</v>
      </c>
      <c r="F35" s="149">
        <v>0</v>
      </c>
      <c r="G35" s="126">
        <f t="shared" si="2"/>
        <v>36925</v>
      </c>
      <c r="H35" s="141">
        <v>233</v>
      </c>
      <c r="I35" s="142">
        <f t="shared" si="3"/>
        <v>36692</v>
      </c>
      <c r="J35" s="148">
        <v>36692</v>
      </c>
      <c r="K35" s="149">
        <v>0</v>
      </c>
      <c r="L35" s="126">
        <f t="shared" si="4"/>
        <v>7403</v>
      </c>
      <c r="M35" s="141">
        <v>168</v>
      </c>
      <c r="N35" s="142">
        <f t="shared" si="5"/>
        <v>7235</v>
      </c>
      <c r="O35" s="148">
        <v>7235</v>
      </c>
      <c r="P35" s="149">
        <v>0</v>
      </c>
      <c r="Q35" s="126">
        <f t="shared" si="6"/>
        <v>858</v>
      </c>
      <c r="R35" s="141">
        <v>217</v>
      </c>
      <c r="S35" s="142">
        <f t="shared" si="7"/>
        <v>641</v>
      </c>
      <c r="T35" s="148">
        <v>641</v>
      </c>
      <c r="U35" s="149">
        <v>0</v>
      </c>
      <c r="V35" s="126">
        <f t="shared" si="8"/>
        <v>0</v>
      </c>
      <c r="W35" s="141">
        <v>0</v>
      </c>
      <c r="X35" s="142">
        <f t="shared" si="9"/>
        <v>0</v>
      </c>
      <c r="Y35" s="148">
        <v>0</v>
      </c>
      <c r="Z35" s="149">
        <v>0</v>
      </c>
      <c r="AA35" s="126">
        <f t="shared" si="10"/>
        <v>66434</v>
      </c>
      <c r="AB35" s="144">
        <f t="shared" si="13"/>
        <v>12938</v>
      </c>
      <c r="AC35" s="142">
        <f t="shared" si="11"/>
        <v>53496</v>
      </c>
      <c r="AD35" s="144">
        <f t="shared" si="14"/>
        <v>53496</v>
      </c>
      <c r="AE35" s="145">
        <f t="shared" si="15"/>
        <v>0</v>
      </c>
      <c r="AF35" s="150">
        <v>19798</v>
      </c>
      <c r="AG35" s="151">
        <f t="shared" si="12"/>
        <v>86232</v>
      </c>
    </row>
    <row r="36" spans="1:33" ht="12" customHeight="1">
      <c r="A36" s="33" t="s">
        <v>93</v>
      </c>
      <c r="B36" s="126">
        <f t="shared" si="0"/>
        <v>15994</v>
      </c>
      <c r="C36" s="141">
        <v>7681</v>
      </c>
      <c r="D36" s="142">
        <f t="shared" si="1"/>
        <v>8313</v>
      </c>
      <c r="E36" s="148">
        <v>8313</v>
      </c>
      <c r="F36" s="149">
        <v>0</v>
      </c>
      <c r="G36" s="126">
        <f t="shared" si="2"/>
        <v>35886</v>
      </c>
      <c r="H36" s="141">
        <v>1294</v>
      </c>
      <c r="I36" s="142">
        <f t="shared" si="3"/>
        <v>34592</v>
      </c>
      <c r="J36" s="148">
        <v>34592</v>
      </c>
      <c r="K36" s="149">
        <v>0</v>
      </c>
      <c r="L36" s="126">
        <f t="shared" si="4"/>
        <v>1136</v>
      </c>
      <c r="M36" s="141">
        <v>112</v>
      </c>
      <c r="N36" s="142">
        <f t="shared" si="5"/>
        <v>1024</v>
      </c>
      <c r="O36" s="148">
        <v>1024</v>
      </c>
      <c r="P36" s="149">
        <v>0</v>
      </c>
      <c r="Q36" s="126">
        <f t="shared" si="6"/>
        <v>682</v>
      </c>
      <c r="R36" s="141">
        <v>199</v>
      </c>
      <c r="S36" s="142">
        <f t="shared" si="7"/>
        <v>483</v>
      </c>
      <c r="T36" s="148">
        <v>483</v>
      </c>
      <c r="U36" s="149">
        <v>0</v>
      </c>
      <c r="V36" s="126">
        <f t="shared" si="8"/>
        <v>395</v>
      </c>
      <c r="W36" s="141">
        <v>395</v>
      </c>
      <c r="X36" s="142">
        <f t="shared" si="9"/>
        <v>0</v>
      </c>
      <c r="Y36" s="148">
        <v>0</v>
      </c>
      <c r="Z36" s="149">
        <v>0</v>
      </c>
      <c r="AA36" s="126">
        <f t="shared" si="10"/>
        <v>54093</v>
      </c>
      <c r="AB36" s="144">
        <f t="shared" si="13"/>
        <v>9681</v>
      </c>
      <c r="AC36" s="142">
        <f t="shared" si="11"/>
        <v>44412</v>
      </c>
      <c r="AD36" s="144">
        <f t="shared" si="14"/>
        <v>44412</v>
      </c>
      <c r="AE36" s="145">
        <f t="shared" si="15"/>
        <v>0</v>
      </c>
      <c r="AF36" s="150">
        <v>40365</v>
      </c>
      <c r="AG36" s="151">
        <f t="shared" si="12"/>
        <v>94458</v>
      </c>
    </row>
    <row r="37" spans="1:33" ht="12" customHeight="1">
      <c r="A37" s="33" t="s">
        <v>94</v>
      </c>
      <c r="B37" s="126">
        <f t="shared" si="0"/>
        <v>8775</v>
      </c>
      <c r="C37" s="141">
        <v>6408</v>
      </c>
      <c r="D37" s="142">
        <f t="shared" si="1"/>
        <v>2367</v>
      </c>
      <c r="E37" s="148">
        <v>2101</v>
      </c>
      <c r="F37" s="149">
        <v>266</v>
      </c>
      <c r="G37" s="126">
        <f t="shared" si="2"/>
        <v>12428</v>
      </c>
      <c r="H37" s="141">
        <v>613</v>
      </c>
      <c r="I37" s="142">
        <f t="shared" si="3"/>
        <v>11815</v>
      </c>
      <c r="J37" s="148">
        <v>11815</v>
      </c>
      <c r="K37" s="149">
        <v>0</v>
      </c>
      <c r="L37" s="126">
        <f t="shared" si="4"/>
        <v>620</v>
      </c>
      <c r="M37" s="141">
        <v>104</v>
      </c>
      <c r="N37" s="142">
        <f t="shared" si="5"/>
        <v>516</v>
      </c>
      <c r="O37" s="148">
        <v>384</v>
      </c>
      <c r="P37" s="149">
        <v>132</v>
      </c>
      <c r="Q37" s="126">
        <f t="shared" si="6"/>
        <v>1572</v>
      </c>
      <c r="R37" s="141">
        <v>110</v>
      </c>
      <c r="S37" s="142">
        <f t="shared" si="7"/>
        <v>1462</v>
      </c>
      <c r="T37" s="148">
        <v>1462</v>
      </c>
      <c r="U37" s="149">
        <v>0</v>
      </c>
      <c r="V37" s="126">
        <f t="shared" si="8"/>
        <v>0</v>
      </c>
      <c r="W37" s="141">
        <v>0</v>
      </c>
      <c r="X37" s="142">
        <f t="shared" si="9"/>
        <v>0</v>
      </c>
      <c r="Y37" s="148">
        <v>0</v>
      </c>
      <c r="Z37" s="149">
        <v>0</v>
      </c>
      <c r="AA37" s="126">
        <f t="shared" si="10"/>
        <v>23395</v>
      </c>
      <c r="AB37" s="144">
        <f t="shared" si="13"/>
        <v>7235</v>
      </c>
      <c r="AC37" s="142">
        <f t="shared" si="11"/>
        <v>16160</v>
      </c>
      <c r="AD37" s="144">
        <f t="shared" si="14"/>
        <v>15762</v>
      </c>
      <c r="AE37" s="145">
        <f t="shared" si="15"/>
        <v>398</v>
      </c>
      <c r="AF37" s="150">
        <v>25034</v>
      </c>
      <c r="AG37" s="151">
        <f t="shared" si="12"/>
        <v>48429</v>
      </c>
    </row>
    <row r="38" spans="1:33" ht="12" customHeight="1">
      <c r="A38" s="33" t="s">
        <v>128</v>
      </c>
      <c r="B38" s="126">
        <f t="shared" si="0"/>
        <v>0</v>
      </c>
      <c r="C38" s="141">
        <v>0</v>
      </c>
      <c r="D38" s="142">
        <f t="shared" si="1"/>
        <v>0</v>
      </c>
      <c r="E38" s="148">
        <v>0</v>
      </c>
      <c r="F38" s="149">
        <v>0</v>
      </c>
      <c r="G38" s="126">
        <f t="shared" si="2"/>
        <v>0</v>
      </c>
      <c r="H38" s="141">
        <v>0</v>
      </c>
      <c r="I38" s="142">
        <f t="shared" si="3"/>
        <v>0</v>
      </c>
      <c r="J38" s="148">
        <v>0</v>
      </c>
      <c r="K38" s="149">
        <v>0</v>
      </c>
      <c r="L38" s="126">
        <f t="shared" si="4"/>
        <v>0</v>
      </c>
      <c r="M38" s="141">
        <v>0</v>
      </c>
      <c r="N38" s="142">
        <f t="shared" si="5"/>
        <v>0</v>
      </c>
      <c r="O38" s="148">
        <v>0</v>
      </c>
      <c r="P38" s="149">
        <v>0</v>
      </c>
      <c r="Q38" s="126">
        <f t="shared" si="6"/>
        <v>0</v>
      </c>
      <c r="R38" s="141">
        <v>0</v>
      </c>
      <c r="S38" s="142">
        <f t="shared" si="7"/>
        <v>0</v>
      </c>
      <c r="T38" s="148">
        <v>0</v>
      </c>
      <c r="U38" s="149">
        <v>0</v>
      </c>
      <c r="V38" s="126">
        <f t="shared" si="8"/>
        <v>0</v>
      </c>
      <c r="W38" s="141">
        <v>0</v>
      </c>
      <c r="X38" s="142">
        <f t="shared" si="9"/>
        <v>0</v>
      </c>
      <c r="Y38" s="148">
        <v>0</v>
      </c>
      <c r="Z38" s="149">
        <v>0</v>
      </c>
      <c r="AA38" s="126">
        <f t="shared" si="10"/>
        <v>0</v>
      </c>
      <c r="AB38" s="144">
        <f t="shared" si="13"/>
        <v>0</v>
      </c>
      <c r="AC38" s="142">
        <f t="shared" si="11"/>
        <v>0</v>
      </c>
      <c r="AD38" s="144">
        <f t="shared" si="14"/>
        <v>0</v>
      </c>
      <c r="AE38" s="145">
        <f t="shared" si="15"/>
        <v>0</v>
      </c>
      <c r="AF38" s="150">
        <v>36</v>
      </c>
      <c r="AG38" s="151">
        <f t="shared" si="12"/>
        <v>36</v>
      </c>
    </row>
    <row r="39" spans="1:33" ht="12" customHeight="1" thickBot="1">
      <c r="A39" s="122" t="s">
        <v>95</v>
      </c>
      <c r="B39" s="127">
        <f t="shared" si="0"/>
        <v>341633</v>
      </c>
      <c r="C39" s="152">
        <f>SUM(C12:C38)</f>
        <v>195724</v>
      </c>
      <c r="D39" s="153">
        <f t="shared" si="1"/>
        <v>145909</v>
      </c>
      <c r="E39" s="152">
        <f>SUM(E12:E38)</f>
        <v>139693</v>
      </c>
      <c r="F39" s="152">
        <f>SUM(F12:F38)</f>
        <v>6216</v>
      </c>
      <c r="G39" s="127">
        <f t="shared" si="2"/>
        <v>444982</v>
      </c>
      <c r="H39" s="152">
        <f>SUM(H12:H38)</f>
        <v>20968</v>
      </c>
      <c r="I39" s="153">
        <f t="shared" si="3"/>
        <v>424014</v>
      </c>
      <c r="J39" s="152">
        <f>SUM(J12:J38)</f>
        <v>403176</v>
      </c>
      <c r="K39" s="152">
        <f>SUM(K12:K38)</f>
        <v>20838</v>
      </c>
      <c r="L39" s="127">
        <f t="shared" si="4"/>
        <v>182870</v>
      </c>
      <c r="M39" s="152">
        <f>SUM(M12:M38)</f>
        <v>2437</v>
      </c>
      <c r="N39" s="153">
        <f t="shared" si="5"/>
        <v>180433</v>
      </c>
      <c r="O39" s="152">
        <f>SUM(O12:O38)</f>
        <v>176086</v>
      </c>
      <c r="P39" s="152">
        <f>SUM(P12:P38)</f>
        <v>4347</v>
      </c>
      <c r="Q39" s="127">
        <f t="shared" si="6"/>
        <v>72624</v>
      </c>
      <c r="R39" s="152">
        <f>SUM(R12:R38)</f>
        <v>5727</v>
      </c>
      <c r="S39" s="153">
        <f t="shared" si="7"/>
        <v>66897</v>
      </c>
      <c r="T39" s="152">
        <f>SUM(T12:T38)</f>
        <v>65882</v>
      </c>
      <c r="U39" s="152">
        <f>SUM(U12:U38)</f>
        <v>1015</v>
      </c>
      <c r="V39" s="127">
        <f t="shared" si="8"/>
        <v>13311</v>
      </c>
      <c r="W39" s="152">
        <f>SUM(W12:W38)</f>
        <v>8019</v>
      </c>
      <c r="X39" s="153">
        <f t="shared" si="9"/>
        <v>5292</v>
      </c>
      <c r="Y39" s="152">
        <f>SUM(Y12:Y38)</f>
        <v>5287</v>
      </c>
      <c r="Z39" s="152">
        <f>SUM(Z12:Z38)</f>
        <v>5</v>
      </c>
      <c r="AA39" s="127">
        <f t="shared" si="10"/>
        <v>1055420</v>
      </c>
      <c r="AB39" s="152">
        <f>SUM(AB12:AB38)</f>
        <v>232875</v>
      </c>
      <c r="AC39" s="153">
        <f t="shared" si="11"/>
        <v>822545</v>
      </c>
      <c r="AD39" s="152">
        <f>SUM(AD12:AD38)</f>
        <v>790124</v>
      </c>
      <c r="AE39" s="154">
        <f>SUM(AE12:AE38)</f>
        <v>32421</v>
      </c>
      <c r="AF39" s="155">
        <f>SUM(AF12:AF38)</f>
        <v>702738</v>
      </c>
      <c r="AG39" s="155">
        <f>SUM(AG12:AG38)</f>
        <v>1758158</v>
      </c>
    </row>
    <row r="40" spans="1:33" s="188" customFormat="1" ht="12" customHeight="1" thickBot="1">
      <c r="A40" s="179" t="s">
        <v>96</v>
      </c>
      <c r="B40" s="180">
        <f t="shared" si="0"/>
        <v>4208</v>
      </c>
      <c r="C40" s="181">
        <v>832</v>
      </c>
      <c r="D40" s="182">
        <f t="shared" si="1"/>
        <v>3376</v>
      </c>
      <c r="E40" s="181">
        <v>3376</v>
      </c>
      <c r="F40" s="183">
        <v>0</v>
      </c>
      <c r="G40" s="180">
        <f t="shared" si="2"/>
        <v>17261</v>
      </c>
      <c r="H40" s="181">
        <v>5470</v>
      </c>
      <c r="I40" s="182">
        <f t="shared" si="3"/>
        <v>11791</v>
      </c>
      <c r="J40" s="181">
        <v>11791</v>
      </c>
      <c r="K40" s="183">
        <v>0</v>
      </c>
      <c r="L40" s="180">
        <f t="shared" si="4"/>
        <v>0</v>
      </c>
      <c r="M40" s="181">
        <v>0</v>
      </c>
      <c r="N40" s="182">
        <f t="shared" si="5"/>
        <v>0</v>
      </c>
      <c r="O40" s="181">
        <v>0</v>
      </c>
      <c r="P40" s="183">
        <v>0</v>
      </c>
      <c r="Q40" s="180">
        <f t="shared" si="6"/>
        <v>614</v>
      </c>
      <c r="R40" s="181">
        <v>0</v>
      </c>
      <c r="S40" s="182">
        <f t="shared" si="7"/>
        <v>614</v>
      </c>
      <c r="T40" s="181">
        <v>614</v>
      </c>
      <c r="U40" s="183">
        <v>0</v>
      </c>
      <c r="V40" s="180">
        <f t="shared" si="8"/>
        <v>0</v>
      </c>
      <c r="W40" s="181">
        <v>0</v>
      </c>
      <c r="X40" s="182">
        <f t="shared" si="9"/>
        <v>0</v>
      </c>
      <c r="Y40" s="181">
        <v>0</v>
      </c>
      <c r="Z40" s="183">
        <v>0</v>
      </c>
      <c r="AA40" s="180">
        <f t="shared" si="10"/>
        <v>22083</v>
      </c>
      <c r="AB40" s="184">
        <f>C40+H40+M40+R40+W40</f>
        <v>6302</v>
      </c>
      <c r="AC40" s="182">
        <f t="shared" si="11"/>
        <v>15781</v>
      </c>
      <c r="AD40" s="184">
        <f>E40+J40+O40+T40+Y40</f>
        <v>15781</v>
      </c>
      <c r="AE40" s="185">
        <f>F40+K40+P40+U40+Z40</f>
        <v>0</v>
      </c>
      <c r="AF40" s="186">
        <v>18457</v>
      </c>
      <c r="AG40" s="187">
        <f t="shared" si="12"/>
        <v>40540</v>
      </c>
    </row>
    <row r="41" spans="1:33" ht="12" customHeight="1" thickBot="1">
      <c r="A41" s="61" t="s">
        <v>97</v>
      </c>
      <c r="B41" s="128">
        <f t="shared" si="0"/>
        <v>4750</v>
      </c>
      <c r="C41" s="156">
        <v>1825</v>
      </c>
      <c r="D41" s="157">
        <f t="shared" si="1"/>
        <v>2925</v>
      </c>
      <c r="E41" s="156">
        <v>2704</v>
      </c>
      <c r="F41" s="158">
        <v>221</v>
      </c>
      <c r="G41" s="128">
        <f t="shared" si="2"/>
        <v>37136</v>
      </c>
      <c r="H41" s="156">
        <v>1878</v>
      </c>
      <c r="I41" s="157">
        <f t="shared" si="3"/>
        <v>35258</v>
      </c>
      <c r="J41" s="156">
        <v>35258</v>
      </c>
      <c r="K41" s="158">
        <v>0</v>
      </c>
      <c r="L41" s="128">
        <f t="shared" si="4"/>
        <v>11397</v>
      </c>
      <c r="M41" s="156">
        <v>0</v>
      </c>
      <c r="N41" s="157">
        <f t="shared" si="5"/>
        <v>11397</v>
      </c>
      <c r="O41" s="156">
        <v>8119</v>
      </c>
      <c r="P41" s="158">
        <v>3278</v>
      </c>
      <c r="Q41" s="128">
        <f t="shared" si="6"/>
        <v>436</v>
      </c>
      <c r="R41" s="156">
        <v>28</v>
      </c>
      <c r="S41" s="157">
        <f t="shared" si="7"/>
        <v>408</v>
      </c>
      <c r="T41" s="156">
        <v>405</v>
      </c>
      <c r="U41" s="158">
        <v>3</v>
      </c>
      <c r="V41" s="128">
        <f t="shared" si="8"/>
        <v>600</v>
      </c>
      <c r="W41" s="156">
        <v>600</v>
      </c>
      <c r="X41" s="157">
        <f t="shared" si="9"/>
        <v>0</v>
      </c>
      <c r="Y41" s="156">
        <v>0</v>
      </c>
      <c r="Z41" s="158">
        <v>0</v>
      </c>
      <c r="AA41" s="128">
        <f t="shared" si="10"/>
        <v>54319</v>
      </c>
      <c r="AB41" s="159">
        <f>C41+H41+M41+R41+W41</f>
        <v>4331</v>
      </c>
      <c r="AC41" s="157">
        <f t="shared" si="11"/>
        <v>49988</v>
      </c>
      <c r="AD41" s="159">
        <f>E41+J41+O41+T41+Y41</f>
        <v>46486</v>
      </c>
      <c r="AE41" s="160">
        <f>F41+K41+P41+U41+Z41</f>
        <v>3502</v>
      </c>
      <c r="AF41" s="161">
        <v>40096</v>
      </c>
      <c r="AG41" s="162">
        <f t="shared" si="12"/>
        <v>94415</v>
      </c>
    </row>
    <row r="42" spans="1:33" ht="12" customHeight="1" thickBot="1">
      <c r="A42" s="121" t="s">
        <v>98</v>
      </c>
      <c r="B42" s="128">
        <f t="shared" si="0"/>
        <v>350591</v>
      </c>
      <c r="C42" s="163">
        <f>SUM(C39:C41)</f>
        <v>198381</v>
      </c>
      <c r="D42" s="157">
        <f t="shared" si="1"/>
        <v>152210</v>
      </c>
      <c r="E42" s="163">
        <f>SUM(E39:E41)</f>
        <v>145773</v>
      </c>
      <c r="F42" s="164">
        <f>SUM(F39:F41)</f>
        <v>6437</v>
      </c>
      <c r="G42" s="128">
        <f t="shared" si="2"/>
        <v>499379</v>
      </c>
      <c r="H42" s="163">
        <f>SUM(H39:H41)</f>
        <v>28316</v>
      </c>
      <c r="I42" s="157">
        <f t="shared" si="3"/>
        <v>471063</v>
      </c>
      <c r="J42" s="163">
        <f>SUM(J39:J41)</f>
        <v>450225</v>
      </c>
      <c r="K42" s="164">
        <f>SUM(K39:K41)</f>
        <v>20838</v>
      </c>
      <c r="L42" s="128">
        <f t="shared" si="4"/>
        <v>194267</v>
      </c>
      <c r="M42" s="163">
        <f>SUM(M39:M41)</f>
        <v>2437</v>
      </c>
      <c r="N42" s="157">
        <f t="shared" si="5"/>
        <v>191830</v>
      </c>
      <c r="O42" s="163">
        <f>SUM(O39:O41)</f>
        <v>184205</v>
      </c>
      <c r="P42" s="164">
        <f>SUM(P39:P41)</f>
        <v>7625</v>
      </c>
      <c r="Q42" s="128">
        <f t="shared" si="6"/>
        <v>73674</v>
      </c>
      <c r="R42" s="163">
        <f>SUM(R39:R41)</f>
        <v>5755</v>
      </c>
      <c r="S42" s="157">
        <f t="shared" si="7"/>
        <v>67919</v>
      </c>
      <c r="T42" s="163">
        <f>SUM(T39:T41)</f>
        <v>66901</v>
      </c>
      <c r="U42" s="164">
        <f>SUM(U39:U41)</f>
        <v>1018</v>
      </c>
      <c r="V42" s="128">
        <f t="shared" si="8"/>
        <v>13911</v>
      </c>
      <c r="W42" s="163">
        <f>SUM(W39:W41)</f>
        <v>8619</v>
      </c>
      <c r="X42" s="157">
        <f t="shared" si="9"/>
        <v>5292</v>
      </c>
      <c r="Y42" s="163">
        <f>SUM(Y39:Y41)</f>
        <v>5287</v>
      </c>
      <c r="Z42" s="164">
        <f>SUM(Z39:Z41)</f>
        <v>5</v>
      </c>
      <c r="AA42" s="128">
        <f t="shared" si="10"/>
        <v>1131822</v>
      </c>
      <c r="AB42" s="163">
        <f>SUM(AB39:AB41)</f>
        <v>243508</v>
      </c>
      <c r="AC42" s="157">
        <f t="shared" si="11"/>
        <v>888314</v>
      </c>
      <c r="AD42" s="163">
        <f>SUM(AD39:AD41)</f>
        <v>852391</v>
      </c>
      <c r="AE42" s="164">
        <f>SUM(AE39:AE41)</f>
        <v>35923</v>
      </c>
      <c r="AF42" s="164">
        <f>SUM(AF39:AF41)</f>
        <v>761291</v>
      </c>
      <c r="AG42" s="164">
        <f>SUM(AG39:AG41)</f>
        <v>1893113</v>
      </c>
    </row>
    <row r="43" spans="1:33" ht="12" customHeight="1">
      <c r="A43" s="177" t="s">
        <v>137</v>
      </c>
      <c r="B43" s="129">
        <f t="shared" si="0"/>
        <v>254</v>
      </c>
      <c r="C43" s="165">
        <v>158</v>
      </c>
      <c r="D43" s="166">
        <f t="shared" si="1"/>
        <v>96</v>
      </c>
      <c r="E43" s="165">
        <v>96</v>
      </c>
      <c r="F43" s="167">
        <v>0</v>
      </c>
      <c r="G43" s="129">
        <f t="shared" si="2"/>
        <v>1107</v>
      </c>
      <c r="H43" s="165">
        <v>192</v>
      </c>
      <c r="I43" s="166">
        <f t="shared" si="3"/>
        <v>915</v>
      </c>
      <c r="J43" s="165">
        <v>730</v>
      </c>
      <c r="K43" s="167">
        <v>185</v>
      </c>
      <c r="L43" s="129">
        <f t="shared" si="4"/>
        <v>1</v>
      </c>
      <c r="M43" s="165">
        <v>0</v>
      </c>
      <c r="N43" s="166">
        <f t="shared" si="5"/>
        <v>1</v>
      </c>
      <c r="O43" s="165">
        <v>1</v>
      </c>
      <c r="P43" s="167">
        <v>0</v>
      </c>
      <c r="Q43" s="129">
        <f t="shared" si="6"/>
        <v>12</v>
      </c>
      <c r="R43" s="165">
        <v>12</v>
      </c>
      <c r="S43" s="166">
        <f t="shared" si="7"/>
        <v>0</v>
      </c>
      <c r="T43" s="165">
        <v>0</v>
      </c>
      <c r="U43" s="167">
        <v>0</v>
      </c>
      <c r="V43" s="129">
        <f t="shared" si="8"/>
        <v>34</v>
      </c>
      <c r="W43" s="165">
        <v>34</v>
      </c>
      <c r="X43" s="166">
        <f t="shared" si="9"/>
        <v>0</v>
      </c>
      <c r="Y43" s="165">
        <v>0</v>
      </c>
      <c r="Z43" s="167">
        <v>0</v>
      </c>
      <c r="AA43" s="129">
        <f t="shared" si="10"/>
        <v>1408</v>
      </c>
      <c r="AB43" s="144">
        <f>C43+H43+M43+R43+W43</f>
        <v>396</v>
      </c>
      <c r="AC43" s="166">
        <f t="shared" si="11"/>
        <v>1012</v>
      </c>
      <c r="AD43" s="144">
        <f aca="true" t="shared" si="16" ref="AD43:AE46">E43+J43+O43+T43+Y43</f>
        <v>827</v>
      </c>
      <c r="AE43" s="144">
        <f t="shared" si="16"/>
        <v>185</v>
      </c>
      <c r="AF43" s="168">
        <v>23860</v>
      </c>
      <c r="AG43" s="162">
        <f t="shared" si="12"/>
        <v>25268</v>
      </c>
    </row>
    <row r="44" spans="1:33" ht="12" customHeight="1">
      <c r="A44" s="178" t="s">
        <v>138</v>
      </c>
      <c r="B44" s="126">
        <f t="shared" si="0"/>
        <v>730</v>
      </c>
      <c r="C44" s="141">
        <v>1</v>
      </c>
      <c r="D44" s="142">
        <f t="shared" si="1"/>
        <v>729</v>
      </c>
      <c r="E44" s="148">
        <v>727</v>
      </c>
      <c r="F44" s="149">
        <v>2</v>
      </c>
      <c r="G44" s="126">
        <f t="shared" si="2"/>
        <v>4622</v>
      </c>
      <c r="H44" s="141">
        <v>0</v>
      </c>
      <c r="I44" s="142">
        <f t="shared" si="3"/>
        <v>4622</v>
      </c>
      <c r="J44" s="148">
        <v>4622</v>
      </c>
      <c r="K44" s="149">
        <v>0</v>
      </c>
      <c r="L44" s="126">
        <f t="shared" si="4"/>
        <v>3253</v>
      </c>
      <c r="M44" s="141">
        <v>0</v>
      </c>
      <c r="N44" s="142">
        <f t="shared" si="5"/>
        <v>3253</v>
      </c>
      <c r="O44" s="148">
        <v>3253</v>
      </c>
      <c r="P44" s="149">
        <v>0</v>
      </c>
      <c r="Q44" s="126">
        <f t="shared" si="6"/>
        <v>87</v>
      </c>
      <c r="R44" s="141">
        <v>0</v>
      </c>
      <c r="S44" s="142">
        <f t="shared" si="7"/>
        <v>87</v>
      </c>
      <c r="T44" s="148">
        <v>87</v>
      </c>
      <c r="U44" s="149">
        <v>0</v>
      </c>
      <c r="V44" s="126">
        <f t="shared" si="8"/>
        <v>0</v>
      </c>
      <c r="W44" s="141">
        <v>0</v>
      </c>
      <c r="X44" s="142">
        <f t="shared" si="9"/>
        <v>0</v>
      </c>
      <c r="Y44" s="148">
        <v>0</v>
      </c>
      <c r="Z44" s="149">
        <v>0</v>
      </c>
      <c r="AA44" s="126">
        <f t="shared" si="10"/>
        <v>8692</v>
      </c>
      <c r="AB44" s="144">
        <f>C44+H44+M44+R44+W44</f>
        <v>1</v>
      </c>
      <c r="AC44" s="142">
        <f t="shared" si="11"/>
        <v>8691</v>
      </c>
      <c r="AD44" s="144">
        <f t="shared" si="16"/>
        <v>8689</v>
      </c>
      <c r="AE44" s="144">
        <f t="shared" si="16"/>
        <v>2</v>
      </c>
      <c r="AF44" s="150">
        <v>9086</v>
      </c>
      <c r="AG44" s="162">
        <f t="shared" si="12"/>
        <v>17778</v>
      </c>
    </row>
    <row r="45" spans="1:33" ht="12" customHeight="1">
      <c r="A45" s="178" t="s">
        <v>139</v>
      </c>
      <c r="B45" s="126">
        <f t="shared" si="0"/>
        <v>1615</v>
      </c>
      <c r="C45" s="141">
        <v>498</v>
      </c>
      <c r="D45" s="142">
        <f t="shared" si="1"/>
        <v>1117</v>
      </c>
      <c r="E45" s="148">
        <v>989</v>
      </c>
      <c r="F45" s="149">
        <v>128</v>
      </c>
      <c r="G45" s="126">
        <f t="shared" si="2"/>
        <v>2799</v>
      </c>
      <c r="H45" s="141">
        <v>0</v>
      </c>
      <c r="I45" s="142">
        <f t="shared" si="3"/>
        <v>2799</v>
      </c>
      <c r="J45" s="148">
        <v>2799</v>
      </c>
      <c r="K45" s="149">
        <v>0</v>
      </c>
      <c r="L45" s="126">
        <f t="shared" si="4"/>
        <v>9111</v>
      </c>
      <c r="M45" s="141">
        <v>44</v>
      </c>
      <c r="N45" s="142">
        <f t="shared" si="5"/>
        <v>9067</v>
      </c>
      <c r="O45" s="148">
        <v>9067</v>
      </c>
      <c r="P45" s="149">
        <v>0</v>
      </c>
      <c r="Q45" s="126">
        <f t="shared" si="6"/>
        <v>240</v>
      </c>
      <c r="R45" s="141">
        <v>25</v>
      </c>
      <c r="S45" s="142">
        <f t="shared" si="7"/>
        <v>215</v>
      </c>
      <c r="T45" s="148">
        <v>215</v>
      </c>
      <c r="U45" s="149">
        <v>0</v>
      </c>
      <c r="V45" s="126">
        <f t="shared" si="8"/>
        <v>1465</v>
      </c>
      <c r="W45" s="141">
        <v>1436</v>
      </c>
      <c r="X45" s="142">
        <f t="shared" si="9"/>
        <v>29</v>
      </c>
      <c r="Y45" s="148">
        <v>29</v>
      </c>
      <c r="Z45" s="149">
        <v>0</v>
      </c>
      <c r="AA45" s="126">
        <f t="shared" si="10"/>
        <v>15230</v>
      </c>
      <c r="AB45" s="144">
        <f>C45+H45+M45+R45+W45</f>
        <v>2003</v>
      </c>
      <c r="AC45" s="142">
        <f t="shared" si="11"/>
        <v>13227</v>
      </c>
      <c r="AD45" s="144">
        <f t="shared" si="16"/>
        <v>13099</v>
      </c>
      <c r="AE45" s="144">
        <f t="shared" si="16"/>
        <v>128</v>
      </c>
      <c r="AF45" s="150">
        <v>20048</v>
      </c>
      <c r="AG45" s="162">
        <f t="shared" si="12"/>
        <v>35278</v>
      </c>
    </row>
    <row r="46" spans="1:33" ht="12" customHeight="1">
      <c r="A46" s="178" t="s">
        <v>140</v>
      </c>
      <c r="B46" s="126">
        <f t="shared" si="0"/>
        <v>385</v>
      </c>
      <c r="C46" s="141">
        <v>0</v>
      </c>
      <c r="D46" s="142">
        <f t="shared" si="1"/>
        <v>385</v>
      </c>
      <c r="E46" s="148">
        <v>385</v>
      </c>
      <c r="F46" s="149">
        <v>0</v>
      </c>
      <c r="G46" s="126">
        <f t="shared" si="2"/>
        <v>1609</v>
      </c>
      <c r="H46" s="141">
        <v>0</v>
      </c>
      <c r="I46" s="142">
        <f t="shared" si="3"/>
        <v>1609</v>
      </c>
      <c r="J46" s="148">
        <v>1609</v>
      </c>
      <c r="K46" s="149">
        <v>0</v>
      </c>
      <c r="L46" s="126">
        <f t="shared" si="4"/>
        <v>0</v>
      </c>
      <c r="M46" s="141">
        <v>0</v>
      </c>
      <c r="N46" s="142">
        <f t="shared" si="5"/>
        <v>0</v>
      </c>
      <c r="O46" s="148">
        <v>0</v>
      </c>
      <c r="P46" s="149">
        <v>0</v>
      </c>
      <c r="Q46" s="126">
        <f t="shared" si="6"/>
        <v>33</v>
      </c>
      <c r="R46" s="141"/>
      <c r="S46" s="142">
        <f t="shared" si="7"/>
        <v>33</v>
      </c>
      <c r="T46" s="148">
        <v>12</v>
      </c>
      <c r="U46" s="149">
        <v>21</v>
      </c>
      <c r="V46" s="126">
        <f t="shared" si="8"/>
        <v>0</v>
      </c>
      <c r="W46" s="141">
        <v>0</v>
      </c>
      <c r="X46" s="142">
        <f t="shared" si="9"/>
        <v>0</v>
      </c>
      <c r="Y46" s="148">
        <v>0</v>
      </c>
      <c r="Z46" s="149">
        <v>0</v>
      </c>
      <c r="AA46" s="126">
        <f t="shared" si="10"/>
        <v>2027</v>
      </c>
      <c r="AB46" s="144">
        <f>C46+H46+M46+R46+W46</f>
        <v>0</v>
      </c>
      <c r="AC46" s="142">
        <f t="shared" si="11"/>
        <v>2027</v>
      </c>
      <c r="AD46" s="144">
        <f t="shared" si="16"/>
        <v>2006</v>
      </c>
      <c r="AE46" s="144">
        <f t="shared" si="16"/>
        <v>21</v>
      </c>
      <c r="AF46" s="150">
        <v>15009</v>
      </c>
      <c r="AG46" s="162">
        <f t="shared" si="12"/>
        <v>17036</v>
      </c>
    </row>
    <row r="47" spans="1:33" ht="12" customHeight="1" thickBot="1">
      <c r="A47" s="121" t="s">
        <v>99</v>
      </c>
      <c r="B47" s="130">
        <f t="shared" si="0"/>
        <v>2984</v>
      </c>
      <c r="C47" s="169">
        <f>SUM(C43:C46)</f>
        <v>657</v>
      </c>
      <c r="D47" s="170">
        <f t="shared" si="1"/>
        <v>2327</v>
      </c>
      <c r="E47" s="169">
        <f>SUM(E43:E46)</f>
        <v>2197</v>
      </c>
      <c r="F47" s="171">
        <f>SUM(F43:F46)</f>
        <v>130</v>
      </c>
      <c r="G47" s="130">
        <f t="shared" si="2"/>
        <v>10137</v>
      </c>
      <c r="H47" s="169">
        <f>SUM(H43:H46)</f>
        <v>192</v>
      </c>
      <c r="I47" s="170">
        <f t="shared" si="3"/>
        <v>9945</v>
      </c>
      <c r="J47" s="169">
        <f>SUM(J43:J46)</f>
        <v>9760</v>
      </c>
      <c r="K47" s="171">
        <f>SUM(K43:K46)</f>
        <v>185</v>
      </c>
      <c r="L47" s="130">
        <f t="shared" si="4"/>
        <v>12365</v>
      </c>
      <c r="M47" s="169">
        <f>SUM(M43:M46)</f>
        <v>44</v>
      </c>
      <c r="N47" s="170">
        <f t="shared" si="5"/>
        <v>12321</v>
      </c>
      <c r="O47" s="169">
        <f>SUM(O43:O46)</f>
        <v>12321</v>
      </c>
      <c r="P47" s="171">
        <f>SUM(P43:P46)</f>
        <v>0</v>
      </c>
      <c r="Q47" s="130">
        <f t="shared" si="6"/>
        <v>372</v>
      </c>
      <c r="R47" s="169">
        <f>SUM(R43:R46)</f>
        <v>37</v>
      </c>
      <c r="S47" s="170">
        <f t="shared" si="7"/>
        <v>335</v>
      </c>
      <c r="T47" s="169">
        <f>SUM(T43:T46)</f>
        <v>314</v>
      </c>
      <c r="U47" s="171">
        <f>SUM(U43:U46)</f>
        <v>21</v>
      </c>
      <c r="V47" s="130">
        <f t="shared" si="8"/>
        <v>1499</v>
      </c>
      <c r="W47" s="169">
        <f>SUM(W43:W46)</f>
        <v>1470</v>
      </c>
      <c r="X47" s="170">
        <f t="shared" si="9"/>
        <v>29</v>
      </c>
      <c r="Y47" s="169">
        <f>SUM(Y43:Y46)</f>
        <v>29</v>
      </c>
      <c r="Z47" s="171">
        <f>SUM(Z43:Z46)</f>
        <v>0</v>
      </c>
      <c r="AA47" s="130">
        <f t="shared" si="10"/>
        <v>27357</v>
      </c>
      <c r="AB47" s="169">
        <f>SUM(AB43:AB46)</f>
        <v>2400</v>
      </c>
      <c r="AC47" s="170">
        <f t="shared" si="11"/>
        <v>24957</v>
      </c>
      <c r="AD47" s="169">
        <f>SUM(AD43:AD46)</f>
        <v>24621</v>
      </c>
      <c r="AE47" s="171">
        <f>SUM(AE43:AE46)</f>
        <v>336</v>
      </c>
      <c r="AF47" s="171">
        <f>SUM(AF43:AF46)</f>
        <v>68003</v>
      </c>
      <c r="AG47" s="171">
        <f>SUM(AG43:AG46)</f>
        <v>95360</v>
      </c>
    </row>
    <row r="48" spans="1:33" ht="12" customHeight="1" thickBot="1">
      <c r="A48" s="61" t="s">
        <v>100</v>
      </c>
      <c r="B48" s="128">
        <f t="shared" si="0"/>
        <v>353575</v>
      </c>
      <c r="C48" s="163">
        <f>C42+C47</f>
        <v>199038</v>
      </c>
      <c r="D48" s="157">
        <f t="shared" si="1"/>
        <v>154537</v>
      </c>
      <c r="E48" s="163">
        <f>E42+E47</f>
        <v>147970</v>
      </c>
      <c r="F48" s="164">
        <f>F42+F47</f>
        <v>6567</v>
      </c>
      <c r="G48" s="128">
        <f t="shared" si="2"/>
        <v>509516</v>
      </c>
      <c r="H48" s="163">
        <f>H42+H47</f>
        <v>28508</v>
      </c>
      <c r="I48" s="157">
        <f t="shared" si="3"/>
        <v>481008</v>
      </c>
      <c r="J48" s="163">
        <f>J42+J47</f>
        <v>459985</v>
      </c>
      <c r="K48" s="164">
        <f>K42+K47</f>
        <v>21023</v>
      </c>
      <c r="L48" s="128">
        <f t="shared" si="4"/>
        <v>206632</v>
      </c>
      <c r="M48" s="163">
        <f>M42+M47</f>
        <v>2481</v>
      </c>
      <c r="N48" s="157">
        <f t="shared" si="5"/>
        <v>204151</v>
      </c>
      <c r="O48" s="163">
        <f>O42+O47</f>
        <v>196526</v>
      </c>
      <c r="P48" s="164">
        <f>P42+P47</f>
        <v>7625</v>
      </c>
      <c r="Q48" s="128">
        <f t="shared" si="6"/>
        <v>74046</v>
      </c>
      <c r="R48" s="163">
        <f>R42+R47</f>
        <v>5792</v>
      </c>
      <c r="S48" s="157">
        <f t="shared" si="7"/>
        <v>68254</v>
      </c>
      <c r="T48" s="163">
        <f>T42+T47</f>
        <v>67215</v>
      </c>
      <c r="U48" s="164">
        <f>U42+U47</f>
        <v>1039</v>
      </c>
      <c r="V48" s="128">
        <f t="shared" si="8"/>
        <v>15410</v>
      </c>
      <c r="W48" s="163">
        <f>W42+W47</f>
        <v>10089</v>
      </c>
      <c r="X48" s="157">
        <f t="shared" si="9"/>
        <v>5321</v>
      </c>
      <c r="Y48" s="163">
        <f>Y42+Y47</f>
        <v>5316</v>
      </c>
      <c r="Z48" s="164">
        <f>Z42+Z47</f>
        <v>5</v>
      </c>
      <c r="AA48" s="128">
        <f t="shared" si="10"/>
        <v>1159179</v>
      </c>
      <c r="AB48" s="163">
        <f>AB42+AB47</f>
        <v>245908</v>
      </c>
      <c r="AC48" s="157">
        <f t="shared" si="11"/>
        <v>913271</v>
      </c>
      <c r="AD48" s="163">
        <f>AD42+AD47</f>
        <v>877012</v>
      </c>
      <c r="AE48" s="164">
        <f>AE42+AE47</f>
        <v>36259</v>
      </c>
      <c r="AF48" s="164">
        <f>AF42+AF47</f>
        <v>829294</v>
      </c>
      <c r="AG48" s="164">
        <f>AG42+AG47</f>
        <v>1988473</v>
      </c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</sheetData>
  <mergeCells count="41">
    <mergeCell ref="AD9:AE9"/>
    <mergeCell ref="W8:W10"/>
    <mergeCell ref="AA7:AE7"/>
    <mergeCell ref="AA8:AA10"/>
    <mergeCell ref="V7:Z7"/>
    <mergeCell ref="V8:V10"/>
    <mergeCell ref="X8:Z8"/>
    <mergeCell ref="X9:X10"/>
    <mergeCell ref="Y9:Z9"/>
    <mergeCell ref="A6:A10"/>
    <mergeCell ref="A2:AG2"/>
    <mergeCell ref="B6:AE6"/>
    <mergeCell ref="AF6:AF10"/>
    <mergeCell ref="AG6:AG10"/>
    <mergeCell ref="AB8:AB10"/>
    <mergeCell ref="AC8:AE8"/>
    <mergeCell ref="AC9:AC10"/>
    <mergeCell ref="S9:S10"/>
    <mergeCell ref="T9:U9"/>
    <mergeCell ref="Q7:U7"/>
    <mergeCell ref="Q8:Q10"/>
    <mergeCell ref="M8:M10"/>
    <mergeCell ref="N8:P8"/>
    <mergeCell ref="N9:N10"/>
    <mergeCell ref="O9:P9"/>
    <mergeCell ref="L7:P7"/>
    <mergeCell ref="L8:L10"/>
    <mergeCell ref="R8:R10"/>
    <mergeCell ref="S8:U8"/>
    <mergeCell ref="G7:K7"/>
    <mergeCell ref="G8:G10"/>
    <mergeCell ref="D8:F8"/>
    <mergeCell ref="E9:F9"/>
    <mergeCell ref="H8:H10"/>
    <mergeCell ref="I8:K8"/>
    <mergeCell ref="I9:I10"/>
    <mergeCell ref="J9:K9"/>
    <mergeCell ref="C8:C10"/>
    <mergeCell ref="D9:D10"/>
    <mergeCell ref="B8:B10"/>
    <mergeCell ref="B7:F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dusan.horvath</dc:creator>
  <cp:keywords/>
  <dc:description/>
  <cp:lastModifiedBy>marian.danis</cp:lastModifiedBy>
  <cp:lastPrinted>2008-05-16T09:18:51Z</cp:lastPrinted>
  <dcterms:created xsi:type="dcterms:W3CDTF">2006-10-03T05:45:41Z</dcterms:created>
  <dcterms:modified xsi:type="dcterms:W3CDTF">2008-06-13T10:49:40Z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