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Príloha č. 2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<sst xmlns="http://schemas.openxmlformats.org/spreadsheetml/2006/main" count="52" uniqueCount="45">
  <si>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PRÍJMY</t>
  </si>
  <si>
    <t>VÝDAVKY SPOLU</t>
  </si>
  <si>
    <t>Poistné...</t>
  </si>
  <si>
    <t>Tovary a služby</t>
  </si>
  <si>
    <t>Bež. transfery</t>
  </si>
  <si>
    <t>BEŽNÉ VÝDAVKY SPOLU</t>
  </si>
  <si>
    <t>KAPITÁLOVÉ VÝDAVKY</t>
  </si>
  <si>
    <t>v tis. Sk</t>
  </si>
  <si>
    <t>Organizácia</t>
  </si>
  <si>
    <t>Obstar. kap. aktív</t>
  </si>
  <si>
    <t>Kap. transfery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</si>
  <si>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</si>
  <si>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</si>
  <si>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</si>
  <si>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</si>
  <si>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</si>
  <si>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</si>
  <si>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</si>
  <si>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</si>
  <si>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</si>
  <si>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</si>
  <si>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</si>
  <si>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Mzdy, platy...</t>
  </si>
  <si>
    <t>Krajský úrad v Bratislave spolu</t>
  </si>
  <si>
    <t>Obvodné úrady</t>
  </si>
  <si>
    <t>Krajský úrad v Trnave spolu</t>
  </si>
  <si>
    <t>Krajský úrad v Trenčíne spolu</t>
  </si>
  <si>
    <t>Krajský úrad v Nitre spolu</t>
  </si>
  <si>
    <t>Krajský úrad v Žiline spolu</t>
  </si>
  <si>
    <t>Krajský úrad v Banskej Bystrici spolu</t>
  </si>
  <si>
    <t>Krajský úrad v Prešove spolu</t>
  </si>
  <si>
    <t>Krajský úrad v Košiciach spolu</t>
  </si>
  <si>
    <t>Krajské úrady s obvodnými úradmi spolu</t>
  </si>
  <si>
    <t>Krajské úrady spolu</t>
  </si>
  <si>
    <t>Obvodné úrady spolu</t>
  </si>
  <si>
    <t xml:space="preserve">Krajský úrad v Košiciach </t>
  </si>
  <si>
    <t xml:space="preserve">Krajský úrad v Prešove </t>
  </si>
  <si>
    <t xml:space="preserve">Krajský úrad v Banskej Bystrici </t>
  </si>
  <si>
    <t xml:space="preserve">Krajský úrad v Žiline </t>
  </si>
  <si>
    <t xml:space="preserve">Krajský úrad v Nitre </t>
  </si>
  <si>
    <t>Krajský úrad v Trenčíne</t>
  </si>
  <si>
    <t xml:space="preserve">Krajský úrad v Trnave </t>
  </si>
  <si>
    <t>Krajský úrad v Bratislave</t>
  </si>
  <si>
    <t>Upravený rozpočet krajských úradov k 31. 8. 2006</t>
  </si>
  <si>
    <t>Príloha č. 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</si>
</sst>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37.25390625" style="0" customWidth="1"/>
    <col min="4" max="4" width="9.25390625" style="0" bestFit="1" customWidth="1"/>
    <col min="5" max="5" width="9.375" style="0" customWidth="1"/>
    <col min="6" max="6" width="10.25390625" style="0" customWidth="1"/>
    <col min="7" max="8" width="10.75390625" style="0" customWidth="1"/>
    <col min="9" max="9" width="9.25390625" style="0" customWidth="1"/>
    <col min="10" max="10" width="13.125" style="0" customWidth="1"/>
    <col min="11" max="11" width="12.625" style="0" customWidth="1"/>
  </cols>
  <sheetData>
    <row r="1" spans="1:11" ht="12.75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1" ht="15.75">
      <c r="B2" s="35" t="s">
        <v>43</v>
      </c>
      <c r="C2" s="36"/>
      <c r="D2" s="36"/>
      <c r="E2" s="36"/>
      <c r="F2" s="36"/>
      <c r="G2" s="36"/>
      <c r="H2" s="36"/>
      <c r="I2" s="36"/>
      <c r="J2" s="36"/>
      <c r="K2" s="1"/>
    </row>
    <row r="3" ht="13.5" thickBot="1">
      <c r="K3" t="s">
        <v>7</v>
      </c>
    </row>
    <row r="4" spans="1:11" ht="12.75">
      <c r="A4" s="42" t="s">
        <v>8</v>
      </c>
      <c r="B4" s="45" t="s">
        <v>0</v>
      </c>
      <c r="C4" s="6">
        <v>610</v>
      </c>
      <c r="D4" s="3">
        <v>620</v>
      </c>
      <c r="E4" s="3">
        <v>630</v>
      </c>
      <c r="F4" s="3">
        <v>640</v>
      </c>
      <c r="G4" s="3">
        <v>600</v>
      </c>
      <c r="H4" s="3">
        <v>710</v>
      </c>
      <c r="I4" s="3">
        <v>720</v>
      </c>
      <c r="J4" s="3">
        <v>700</v>
      </c>
      <c r="K4" s="39" t="s">
        <v>1</v>
      </c>
    </row>
    <row r="5" spans="1:11" ht="12.75">
      <c r="A5" s="43"/>
      <c r="B5" s="46"/>
      <c r="C5" s="33" t="s">
        <v>22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9</v>
      </c>
      <c r="I5" s="33" t="s">
        <v>10</v>
      </c>
      <c r="J5" s="33" t="s">
        <v>6</v>
      </c>
      <c r="K5" s="40"/>
    </row>
    <row r="6" spans="1:11" ht="12.75">
      <c r="A6" s="44"/>
      <c r="B6" s="46"/>
      <c r="C6" s="34"/>
      <c r="D6" s="34"/>
      <c r="E6" s="34"/>
      <c r="F6" s="34"/>
      <c r="G6" s="34"/>
      <c r="H6" s="34"/>
      <c r="I6" s="34"/>
      <c r="J6" s="34"/>
      <c r="K6" s="40"/>
    </row>
    <row r="7" spans="1:11" ht="18" customHeight="1">
      <c r="A7" s="44"/>
      <c r="B7" s="34"/>
      <c r="C7" s="34"/>
      <c r="D7" s="34"/>
      <c r="E7" s="34"/>
      <c r="F7" s="34"/>
      <c r="G7" s="34"/>
      <c r="H7" s="34"/>
      <c r="I7" s="34"/>
      <c r="J7" s="34"/>
      <c r="K7" s="41"/>
    </row>
    <row r="8" spans="1:11" ht="13.5" thickBot="1">
      <c r="A8" s="7" t="s">
        <v>11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9" t="s">
        <v>21</v>
      </c>
    </row>
    <row r="9" spans="1:11" ht="12.75">
      <c r="A9" s="2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15" t="s">
        <v>23</v>
      </c>
      <c r="B10" s="21">
        <f>SUM(B11:B12)</f>
        <v>7268.6</v>
      </c>
      <c r="C10" s="21">
        <f>SUM(C11:C12)</f>
        <v>87289</v>
      </c>
      <c r="D10" s="21">
        <f>SUM(D11:D12)</f>
        <v>31272</v>
      </c>
      <c r="E10" s="21">
        <f>SUM(E11:E12)</f>
        <v>53465.4</v>
      </c>
      <c r="F10" s="21">
        <f>SUM(F11:F12)</f>
        <v>11834</v>
      </c>
      <c r="G10" s="21">
        <f aca="true" t="shared" si="0" ref="G10:G21">SUM(C10:F10)</f>
        <v>183860.4</v>
      </c>
      <c r="H10" s="21">
        <f>SUM(H11:H12)</f>
        <v>3183</v>
      </c>
      <c r="I10" s="21">
        <f>SUM(I11:I12)</f>
        <v>1000</v>
      </c>
      <c r="J10" s="21">
        <f>SUM(H10:I10)</f>
        <v>4183</v>
      </c>
      <c r="K10" s="22">
        <f>G10+J10</f>
        <v>188043.4</v>
      </c>
    </row>
    <row r="11" spans="1:11" s="17" customFormat="1" ht="12.75">
      <c r="A11" s="13" t="s">
        <v>42</v>
      </c>
      <c r="B11" s="23">
        <v>5056.6</v>
      </c>
      <c r="C11" s="23">
        <v>33478</v>
      </c>
      <c r="D11" s="23">
        <v>11701</v>
      </c>
      <c r="E11" s="23">
        <v>24684.4</v>
      </c>
      <c r="F11" s="23">
        <v>230</v>
      </c>
      <c r="G11" s="23">
        <f t="shared" si="0"/>
        <v>70093.4</v>
      </c>
      <c r="H11" s="23">
        <v>2483</v>
      </c>
      <c r="I11" s="23">
        <v>1000</v>
      </c>
      <c r="J11" s="23">
        <f>SUM(H11:I11)</f>
        <v>3483</v>
      </c>
      <c r="K11" s="24">
        <f>G11+J11</f>
        <v>73576.4</v>
      </c>
    </row>
    <row r="12" spans="1:11" ht="13.5" thickBot="1">
      <c r="A12" s="10" t="s">
        <v>24</v>
      </c>
      <c r="B12" s="25">
        <v>2212</v>
      </c>
      <c r="C12" s="25">
        <v>53811</v>
      </c>
      <c r="D12" s="25">
        <v>19571</v>
      </c>
      <c r="E12" s="25">
        <v>28781</v>
      </c>
      <c r="F12" s="25">
        <v>11604</v>
      </c>
      <c r="G12" s="25">
        <f t="shared" si="0"/>
        <v>113767</v>
      </c>
      <c r="H12" s="25">
        <v>700</v>
      </c>
      <c r="I12" s="25">
        <v>0</v>
      </c>
      <c r="J12" s="25">
        <f>SUM(H12:I12)</f>
        <v>700</v>
      </c>
      <c r="K12" s="26">
        <f>G12+J12</f>
        <v>114467</v>
      </c>
    </row>
    <row r="13" spans="1:11" ht="12.75">
      <c r="A13" s="15" t="s">
        <v>25</v>
      </c>
      <c r="B13" s="21">
        <f>SUM(B14:B15)</f>
        <v>1717.2559999999999</v>
      </c>
      <c r="C13" s="21">
        <f>SUM(C14:C15)</f>
        <v>71023</v>
      </c>
      <c r="D13" s="21">
        <f>SUM(D14:D15)</f>
        <v>24822</v>
      </c>
      <c r="E13" s="21">
        <f>SUM(E14:E15)</f>
        <v>30408.1</v>
      </c>
      <c r="F13" s="21">
        <f>SUM(F14:F15)</f>
        <v>18798.6</v>
      </c>
      <c r="G13" s="21">
        <f t="shared" si="0"/>
        <v>145051.7</v>
      </c>
      <c r="H13" s="21">
        <f>SUM(H14:H15)</f>
        <v>70929.9</v>
      </c>
      <c r="I13" s="21">
        <f>SUM(I14:I15)</f>
        <v>700</v>
      </c>
      <c r="J13" s="21">
        <f>SUM(H13:I13)</f>
        <v>71629.9</v>
      </c>
      <c r="K13" s="22">
        <f>G13+J13</f>
        <v>216681.6</v>
      </c>
    </row>
    <row r="14" spans="1:11" s="17" customFormat="1" ht="12.75">
      <c r="A14" s="13" t="s">
        <v>41</v>
      </c>
      <c r="B14" s="23">
        <v>1628.059</v>
      </c>
      <c r="C14" s="23">
        <v>25505</v>
      </c>
      <c r="D14" s="23">
        <v>8914</v>
      </c>
      <c r="E14" s="23">
        <v>13669.9</v>
      </c>
      <c r="F14" s="23">
        <v>95</v>
      </c>
      <c r="G14" s="23">
        <f t="shared" si="0"/>
        <v>48183.9</v>
      </c>
      <c r="H14" s="23">
        <v>27808.9</v>
      </c>
      <c r="I14" s="23">
        <v>700</v>
      </c>
      <c r="J14" s="23">
        <f aca="true" t="shared" si="1" ref="J14:J33">SUM(H14:I14)</f>
        <v>28508.9</v>
      </c>
      <c r="K14" s="24">
        <f aca="true" t="shared" si="2" ref="K14:K33">G14+J14</f>
        <v>76692.8</v>
      </c>
    </row>
    <row r="15" spans="1:11" ht="13.5" thickBot="1">
      <c r="A15" s="10" t="s">
        <v>24</v>
      </c>
      <c r="B15" s="25">
        <v>89.197</v>
      </c>
      <c r="C15" s="25">
        <v>45518</v>
      </c>
      <c r="D15" s="25">
        <v>15908</v>
      </c>
      <c r="E15" s="31">
        <v>16738.2</v>
      </c>
      <c r="F15" s="25">
        <v>18703.6</v>
      </c>
      <c r="G15" s="25">
        <f t="shared" si="0"/>
        <v>96867.79999999999</v>
      </c>
      <c r="H15" s="25">
        <v>43121</v>
      </c>
      <c r="I15" s="25">
        <v>0</v>
      </c>
      <c r="J15" s="25">
        <f t="shared" si="1"/>
        <v>43121</v>
      </c>
      <c r="K15" s="26">
        <f t="shared" si="2"/>
        <v>139988.8</v>
      </c>
    </row>
    <row r="16" spans="1:11" s="11" customFormat="1" ht="12.75">
      <c r="A16" s="15" t="s">
        <v>26</v>
      </c>
      <c r="B16" s="21">
        <f>SUM(B17:B18)</f>
        <v>1735</v>
      </c>
      <c r="C16" s="21">
        <f>SUM(C17:C18)</f>
        <v>81186</v>
      </c>
      <c r="D16" s="21">
        <f>SUM(D17:D18)</f>
        <v>28375</v>
      </c>
      <c r="E16" s="21">
        <f>SUM(E17:E18)</f>
        <v>34372.56281</v>
      </c>
      <c r="F16" s="21">
        <f>SUM(F17:F18)</f>
        <v>15482</v>
      </c>
      <c r="G16" s="21">
        <f t="shared" si="0"/>
        <v>159415.56281</v>
      </c>
      <c r="H16" s="21">
        <f>SUM(H17:H18)</f>
        <v>28260</v>
      </c>
      <c r="I16" s="21">
        <f>SUM(I17:I18)</f>
        <v>1400</v>
      </c>
      <c r="J16" s="21">
        <f t="shared" si="1"/>
        <v>29660</v>
      </c>
      <c r="K16" s="22">
        <f t="shared" si="2"/>
        <v>189075.56281</v>
      </c>
    </row>
    <row r="17" spans="1:11" s="18" customFormat="1" ht="12.75">
      <c r="A17" s="13" t="s">
        <v>40</v>
      </c>
      <c r="B17" s="23">
        <v>557</v>
      </c>
      <c r="C17" s="23">
        <v>26648</v>
      </c>
      <c r="D17" s="23">
        <v>9205</v>
      </c>
      <c r="E17" s="23">
        <f>14521.56281-65</f>
        <v>14456.56281</v>
      </c>
      <c r="F17" s="23">
        <f>795.9967-44.9967</f>
        <v>751</v>
      </c>
      <c r="G17" s="23">
        <f t="shared" si="0"/>
        <v>51060.56281</v>
      </c>
      <c r="H17" s="23">
        <v>20170</v>
      </c>
      <c r="I17" s="23">
        <v>1400</v>
      </c>
      <c r="J17" s="23">
        <f t="shared" si="1"/>
        <v>21570</v>
      </c>
      <c r="K17" s="24">
        <f t="shared" si="2"/>
        <v>72630.56281</v>
      </c>
    </row>
    <row r="18" spans="1:11" s="12" customFormat="1" ht="13.5" thickBot="1">
      <c r="A18" s="10" t="s">
        <v>24</v>
      </c>
      <c r="B18" s="25">
        <v>1178</v>
      </c>
      <c r="C18" s="25">
        <v>54538</v>
      </c>
      <c r="D18" s="25">
        <v>19170</v>
      </c>
      <c r="E18" s="25">
        <f>20996-1080</f>
        <v>19916</v>
      </c>
      <c r="F18" s="25">
        <f>34781-20050</f>
        <v>14731</v>
      </c>
      <c r="G18" s="25">
        <f t="shared" si="0"/>
        <v>108355</v>
      </c>
      <c r="H18" s="25">
        <v>8090</v>
      </c>
      <c r="I18" s="25">
        <v>0</v>
      </c>
      <c r="J18" s="25">
        <f t="shared" si="1"/>
        <v>8090</v>
      </c>
      <c r="K18" s="26">
        <f t="shared" si="2"/>
        <v>116445</v>
      </c>
    </row>
    <row r="19" spans="1:11" ht="12.75">
      <c r="A19" s="15" t="s">
        <v>27</v>
      </c>
      <c r="B19" s="21">
        <f>SUM(B20:B21)</f>
        <v>16141</v>
      </c>
      <c r="C19" s="21">
        <f>SUM(C20:C21)</f>
        <v>80483</v>
      </c>
      <c r="D19" s="21">
        <f>SUM(D20:D21)</f>
        <v>28129</v>
      </c>
      <c r="E19" s="21">
        <f>SUM(E20:E21)</f>
        <v>34729.66189</v>
      </c>
      <c r="F19" s="21">
        <f>SUM(F20:F21)</f>
        <v>20982</v>
      </c>
      <c r="G19" s="21">
        <f t="shared" si="0"/>
        <v>164323.66189</v>
      </c>
      <c r="H19" s="21">
        <f>SUM(H20:H21)</f>
        <v>6420</v>
      </c>
      <c r="I19" s="21">
        <f>SUM(I20:I21)</f>
        <v>800</v>
      </c>
      <c r="J19" s="21">
        <f t="shared" si="1"/>
        <v>7220</v>
      </c>
      <c r="K19" s="22">
        <f t="shared" si="2"/>
        <v>171543.66189</v>
      </c>
    </row>
    <row r="20" spans="1:11" s="17" customFormat="1" ht="12.75">
      <c r="A20" s="13" t="s">
        <v>39</v>
      </c>
      <c r="B20" s="23">
        <v>16141</v>
      </c>
      <c r="C20" s="23">
        <v>25741</v>
      </c>
      <c r="D20" s="23">
        <v>8980</v>
      </c>
      <c r="E20" s="23">
        <f>20486.66189-1125</f>
        <v>19361.66189</v>
      </c>
      <c r="F20" s="23">
        <f>9729.7892-9178.7892</f>
        <v>551</v>
      </c>
      <c r="G20" s="23">
        <f t="shared" si="0"/>
        <v>54633.66189</v>
      </c>
      <c r="H20" s="23">
        <v>794</v>
      </c>
      <c r="I20" s="23">
        <v>800</v>
      </c>
      <c r="J20" s="23">
        <f t="shared" si="1"/>
        <v>1594</v>
      </c>
      <c r="K20" s="24">
        <f t="shared" si="2"/>
        <v>56227.66189</v>
      </c>
    </row>
    <row r="21" spans="1:11" ht="13.5" thickBot="1">
      <c r="A21" s="10" t="s">
        <v>24</v>
      </c>
      <c r="B21" s="25">
        <v>0</v>
      </c>
      <c r="C21" s="25">
        <v>54742</v>
      </c>
      <c r="D21" s="25">
        <v>19149</v>
      </c>
      <c r="E21" s="25">
        <f>15763-395</f>
        <v>15368</v>
      </c>
      <c r="F21" s="25">
        <f>34476-14045</f>
        <v>20431</v>
      </c>
      <c r="G21" s="25">
        <f t="shared" si="0"/>
        <v>109690</v>
      </c>
      <c r="H21" s="25">
        <v>5626</v>
      </c>
      <c r="I21" s="25">
        <v>0</v>
      </c>
      <c r="J21" s="25">
        <f>SUM(H21:I21)</f>
        <v>5626</v>
      </c>
      <c r="K21" s="26">
        <f t="shared" si="2"/>
        <v>115316</v>
      </c>
    </row>
    <row r="22" spans="1:11" s="5" customFormat="1" ht="12" customHeight="1">
      <c r="A22" s="15" t="s">
        <v>28</v>
      </c>
      <c r="B22" s="21">
        <f>SUM(B23:B24)</f>
        <v>2831.565</v>
      </c>
      <c r="C22" s="21">
        <f>SUM(C23:C24)</f>
        <v>88773</v>
      </c>
      <c r="D22" s="21">
        <f>SUM(D23:D24)</f>
        <v>31027</v>
      </c>
      <c r="E22" s="21">
        <f>SUM(E23:E24)</f>
        <v>40458.16173</v>
      </c>
      <c r="F22" s="21">
        <f>SUM(F23:F24)</f>
        <v>23527.033</v>
      </c>
      <c r="G22" s="21">
        <f aca="true" t="shared" si="3" ref="G22:G33">SUM(C22:F22)</f>
        <v>183785.19473</v>
      </c>
      <c r="H22" s="21">
        <f>SUM(H23:H24)</f>
        <v>32689</v>
      </c>
      <c r="I22" s="21">
        <f>SUM(I23:I24)</f>
        <v>39519</v>
      </c>
      <c r="J22" s="21">
        <f t="shared" si="1"/>
        <v>72208</v>
      </c>
      <c r="K22" s="22">
        <f t="shared" si="2"/>
        <v>255993.19473</v>
      </c>
    </row>
    <row r="23" spans="1:11" s="16" customFormat="1" ht="12.75">
      <c r="A23" s="13" t="s">
        <v>38</v>
      </c>
      <c r="B23" s="23">
        <v>1281.565</v>
      </c>
      <c r="C23" s="23">
        <v>27199</v>
      </c>
      <c r="D23" s="23">
        <v>9509</v>
      </c>
      <c r="E23" s="23">
        <v>22960.66173</v>
      </c>
      <c r="F23" s="23">
        <v>7732.033</v>
      </c>
      <c r="G23" s="23">
        <f t="shared" si="3"/>
        <v>67400.69473</v>
      </c>
      <c r="H23" s="23">
        <v>31969</v>
      </c>
      <c r="I23" s="23">
        <v>39519</v>
      </c>
      <c r="J23" s="23">
        <f t="shared" si="1"/>
        <v>71488</v>
      </c>
      <c r="K23" s="24">
        <f t="shared" si="2"/>
        <v>138888.69473</v>
      </c>
    </row>
    <row r="24" spans="1:11" s="4" customFormat="1" ht="13.5" thickBot="1">
      <c r="A24" s="10" t="s">
        <v>24</v>
      </c>
      <c r="B24" s="25">
        <v>1550</v>
      </c>
      <c r="C24" s="25">
        <v>61574</v>
      </c>
      <c r="D24" s="25">
        <v>21518</v>
      </c>
      <c r="E24" s="25">
        <v>17497.5</v>
      </c>
      <c r="F24" s="25">
        <f>27609-11814</f>
        <v>15795</v>
      </c>
      <c r="G24" s="25">
        <f t="shared" si="3"/>
        <v>116384.5</v>
      </c>
      <c r="H24" s="25">
        <v>720</v>
      </c>
      <c r="I24" s="25">
        <v>0</v>
      </c>
      <c r="J24" s="25">
        <f t="shared" si="1"/>
        <v>720</v>
      </c>
      <c r="K24" s="26">
        <f t="shared" si="2"/>
        <v>117104.5</v>
      </c>
    </row>
    <row r="25" spans="1:11" ht="12.75">
      <c r="A25" s="15" t="s">
        <v>29</v>
      </c>
      <c r="B25" s="21">
        <f>SUM(B26:B27)</f>
        <v>5601</v>
      </c>
      <c r="C25" s="21">
        <f>SUM(C26:C27)</f>
        <v>98998</v>
      </c>
      <c r="D25" s="21">
        <f>SUM(D26:D27)</f>
        <v>34600</v>
      </c>
      <c r="E25" s="21">
        <f>SUM(E26:E27)</f>
        <v>43056.7</v>
      </c>
      <c r="F25" s="21">
        <f>SUM(F26:F27)</f>
        <v>19606.5</v>
      </c>
      <c r="G25" s="21">
        <f t="shared" si="3"/>
        <v>196261.2</v>
      </c>
      <c r="H25" s="21">
        <f>SUM(H26:H27)</f>
        <v>22120</v>
      </c>
      <c r="I25" s="21">
        <f>SUM(I26:I27)</f>
        <v>700</v>
      </c>
      <c r="J25" s="21">
        <f t="shared" si="1"/>
        <v>22820</v>
      </c>
      <c r="K25" s="22">
        <f t="shared" si="2"/>
        <v>219081.2</v>
      </c>
    </row>
    <row r="26" spans="1:11" s="17" customFormat="1" ht="12.75">
      <c r="A26" s="13" t="s">
        <v>37</v>
      </c>
      <c r="B26" s="23">
        <v>4425</v>
      </c>
      <c r="C26" s="23">
        <v>32423</v>
      </c>
      <c r="D26" s="23">
        <v>11202</v>
      </c>
      <c r="E26" s="23">
        <v>18943.5</v>
      </c>
      <c r="F26" s="23">
        <v>638.5</v>
      </c>
      <c r="G26" s="23">
        <f t="shared" si="3"/>
        <v>63207</v>
      </c>
      <c r="H26" s="23">
        <v>13043</v>
      </c>
      <c r="I26" s="23">
        <v>700</v>
      </c>
      <c r="J26" s="23">
        <f t="shared" si="1"/>
        <v>13743</v>
      </c>
      <c r="K26" s="24">
        <f t="shared" si="2"/>
        <v>76950</v>
      </c>
    </row>
    <row r="27" spans="1:11" ht="13.5" thickBot="1">
      <c r="A27" s="10" t="s">
        <v>24</v>
      </c>
      <c r="B27" s="25">
        <v>1176</v>
      </c>
      <c r="C27" s="25">
        <v>66575</v>
      </c>
      <c r="D27" s="25">
        <v>23398</v>
      </c>
      <c r="E27" s="25">
        <v>24113.2</v>
      </c>
      <c r="F27" s="25">
        <v>18968</v>
      </c>
      <c r="G27" s="25">
        <f t="shared" si="3"/>
        <v>133054.2</v>
      </c>
      <c r="H27" s="25">
        <v>9077</v>
      </c>
      <c r="I27" s="25">
        <v>0</v>
      </c>
      <c r="J27" s="25">
        <f t="shared" si="1"/>
        <v>9077</v>
      </c>
      <c r="K27" s="26">
        <f t="shared" si="2"/>
        <v>142131.2</v>
      </c>
    </row>
    <row r="28" spans="1:11" s="5" customFormat="1" ht="12.75">
      <c r="A28" s="15" t="s">
        <v>30</v>
      </c>
      <c r="B28" s="21">
        <f>SUM(B29:B30)</f>
        <v>4578.281</v>
      </c>
      <c r="C28" s="21">
        <f>SUM(C29:C30)</f>
        <v>108161</v>
      </c>
      <c r="D28" s="21">
        <f>SUM(D29:D30)</f>
        <v>37839</v>
      </c>
      <c r="E28" s="21">
        <f>SUM(E29:E30)</f>
        <v>43732.8</v>
      </c>
      <c r="F28" s="21">
        <f>SUM(F29:F30)</f>
        <v>19703</v>
      </c>
      <c r="G28" s="21">
        <f t="shared" si="3"/>
        <v>209435.8</v>
      </c>
      <c r="H28" s="21">
        <f>SUM(H29:H30)</f>
        <v>34110</v>
      </c>
      <c r="I28" s="21">
        <f>SUM(I29:I30)</f>
        <v>7229.635</v>
      </c>
      <c r="J28" s="21">
        <f t="shared" si="1"/>
        <v>41339.635</v>
      </c>
      <c r="K28" s="22">
        <f t="shared" si="2"/>
        <v>250775.435</v>
      </c>
    </row>
    <row r="29" spans="1:11" s="16" customFormat="1" ht="12.75">
      <c r="A29" s="13" t="s">
        <v>36</v>
      </c>
      <c r="B29" s="23">
        <v>4578.281</v>
      </c>
      <c r="C29" s="23">
        <v>30285</v>
      </c>
      <c r="D29" s="23">
        <v>10595</v>
      </c>
      <c r="E29" s="23">
        <v>16332.3</v>
      </c>
      <c r="F29" s="23">
        <v>465</v>
      </c>
      <c r="G29" s="23">
        <f t="shared" si="3"/>
        <v>57677.3</v>
      </c>
      <c r="H29" s="23">
        <v>8810</v>
      </c>
      <c r="I29" s="23">
        <f>7229.635</f>
        <v>7229.635</v>
      </c>
      <c r="J29" s="23">
        <f t="shared" si="1"/>
        <v>16039.635</v>
      </c>
      <c r="K29" s="24">
        <f t="shared" si="2"/>
        <v>73716.935</v>
      </c>
    </row>
    <row r="30" spans="1:11" s="4" customFormat="1" ht="13.5" thickBot="1">
      <c r="A30" s="10" t="s">
        <v>24</v>
      </c>
      <c r="B30" s="25">
        <v>0</v>
      </c>
      <c r="C30" s="25">
        <v>77876</v>
      </c>
      <c r="D30" s="25">
        <v>27244</v>
      </c>
      <c r="E30" s="25">
        <v>27400.5</v>
      </c>
      <c r="F30" s="25">
        <v>19238</v>
      </c>
      <c r="G30" s="25">
        <f t="shared" si="3"/>
        <v>151758.5</v>
      </c>
      <c r="H30" s="25">
        <v>25300</v>
      </c>
      <c r="I30" s="25">
        <v>0</v>
      </c>
      <c r="J30" s="25">
        <f t="shared" si="1"/>
        <v>25300</v>
      </c>
      <c r="K30" s="26">
        <f t="shared" si="2"/>
        <v>177058.5</v>
      </c>
    </row>
    <row r="31" spans="1:11" ht="12.75">
      <c r="A31" s="15" t="s">
        <v>31</v>
      </c>
      <c r="B31" s="21">
        <f>SUM(B32:B33)</f>
        <v>4665.049</v>
      </c>
      <c r="C31" s="21">
        <f>SUM(C32:C33)</f>
        <v>95002</v>
      </c>
      <c r="D31" s="21">
        <f>SUM(D32:D33)</f>
        <v>33203</v>
      </c>
      <c r="E31" s="21">
        <f>SUM(E32:E33)</f>
        <v>51445.2</v>
      </c>
      <c r="F31" s="21">
        <f>SUM(F32:F33)</f>
        <v>19727.000000000004</v>
      </c>
      <c r="G31" s="21">
        <f t="shared" si="3"/>
        <v>199377.2</v>
      </c>
      <c r="H31" s="21">
        <f>SUM(H32:H33)</f>
        <v>5329</v>
      </c>
      <c r="I31" s="21">
        <f>SUM(I32:I33)</f>
        <v>8928.544</v>
      </c>
      <c r="J31" s="21">
        <f t="shared" si="1"/>
        <v>14257.544</v>
      </c>
      <c r="K31" s="22">
        <f t="shared" si="2"/>
        <v>213634.744</v>
      </c>
    </row>
    <row r="32" spans="1:11" s="17" customFormat="1" ht="12.75">
      <c r="A32" s="13" t="s">
        <v>35</v>
      </c>
      <c r="B32" s="23">
        <v>4665.049</v>
      </c>
      <c r="C32" s="23">
        <v>29770</v>
      </c>
      <c r="D32" s="23">
        <v>10405</v>
      </c>
      <c r="E32" s="23">
        <v>27280.2</v>
      </c>
      <c r="F32" s="23">
        <f>14301.71406-10330.71406</f>
        <v>3971</v>
      </c>
      <c r="G32" s="23">
        <f t="shared" si="3"/>
        <v>71426.2</v>
      </c>
      <c r="H32" s="23">
        <v>4080</v>
      </c>
      <c r="I32" s="23">
        <v>8928.544</v>
      </c>
      <c r="J32" s="23">
        <f t="shared" si="1"/>
        <v>13008.544</v>
      </c>
      <c r="K32" s="24">
        <f t="shared" si="2"/>
        <v>84434.74399999999</v>
      </c>
    </row>
    <row r="33" spans="1:11" ht="13.5" thickBot="1">
      <c r="A33" s="10" t="s">
        <v>24</v>
      </c>
      <c r="B33" s="25">
        <v>0</v>
      </c>
      <c r="C33" s="25">
        <v>65232</v>
      </c>
      <c r="D33" s="25">
        <v>22798</v>
      </c>
      <c r="E33" s="25">
        <v>24165</v>
      </c>
      <c r="F33" s="25">
        <f>53223.92895-14301.71406-23166.21489</f>
        <v>15756.000000000004</v>
      </c>
      <c r="G33" s="25">
        <f t="shared" si="3"/>
        <v>127951</v>
      </c>
      <c r="H33" s="25">
        <v>1249</v>
      </c>
      <c r="I33" s="25">
        <v>0</v>
      </c>
      <c r="J33" s="25">
        <f t="shared" si="1"/>
        <v>1249</v>
      </c>
      <c r="K33" s="26">
        <f t="shared" si="2"/>
        <v>129200</v>
      </c>
    </row>
    <row r="34" spans="1:11" ht="13.5" thickBo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12.75">
      <c r="A35" s="27" t="s">
        <v>32</v>
      </c>
      <c r="B35" s="19">
        <f>B10+B13+B16+B19+B22+B25+B28+B31</f>
        <v>44537.751000000004</v>
      </c>
      <c r="C35" s="19">
        <f>SUM(C36:C37)</f>
        <v>710915</v>
      </c>
      <c r="D35" s="19">
        <f aca="true" t="shared" si="4" ref="D35:K35">SUM(D36:D37)</f>
        <v>249267</v>
      </c>
      <c r="E35" s="19">
        <f t="shared" si="4"/>
        <v>331668.58643</v>
      </c>
      <c r="F35" s="19">
        <f t="shared" si="4"/>
        <v>149660.133</v>
      </c>
      <c r="G35" s="19">
        <f t="shared" si="4"/>
        <v>1441510.71943</v>
      </c>
      <c r="H35" s="19">
        <f t="shared" si="4"/>
        <v>203040.9</v>
      </c>
      <c r="I35" s="19">
        <f t="shared" si="4"/>
        <v>60277.179000000004</v>
      </c>
      <c r="J35" s="19">
        <f t="shared" si="4"/>
        <v>263318.079</v>
      </c>
      <c r="K35" s="32">
        <f t="shared" si="4"/>
        <v>1704828.79843</v>
      </c>
    </row>
    <row r="36" spans="1:11" s="17" customFormat="1" ht="12.75">
      <c r="A36" s="13" t="s">
        <v>33</v>
      </c>
      <c r="B36" s="23">
        <f>B11+B14+B17+B20+B23+B26+B29+B32</f>
        <v>38332.554</v>
      </c>
      <c r="C36" s="23">
        <f aca="true" t="shared" si="5" ref="C36:F37">C11+C14+C17+C20+C23+C26+C29+C32</f>
        <v>231049</v>
      </c>
      <c r="D36" s="23">
        <f t="shared" si="5"/>
        <v>80511</v>
      </c>
      <c r="E36" s="23">
        <f t="shared" si="5"/>
        <v>157689.18643</v>
      </c>
      <c r="F36" s="23">
        <f t="shared" si="5"/>
        <v>14433.533</v>
      </c>
      <c r="G36" s="23">
        <f>SUM(C36:F36)</f>
        <v>483682.71943</v>
      </c>
      <c r="H36" s="23">
        <f>H11+H14+H17+H20+H23+H26+H29+H32</f>
        <v>109157.9</v>
      </c>
      <c r="I36" s="23">
        <f>I11+I14+I17+I20+I23+I26+I29+I32</f>
        <v>60277.179000000004</v>
      </c>
      <c r="J36" s="23">
        <f>SUM(H36:I36)</f>
        <v>169435.079</v>
      </c>
      <c r="K36" s="24">
        <f>G36+J36</f>
        <v>653117.79843</v>
      </c>
    </row>
    <row r="37" spans="1:11" ht="13.5" thickBot="1">
      <c r="A37" s="14" t="s">
        <v>34</v>
      </c>
      <c r="B37" s="25">
        <f>B12+B15+B18+B21+B24+B27+B30+B33</f>
        <v>6205.197</v>
      </c>
      <c r="C37" s="25">
        <f t="shared" si="5"/>
        <v>479866</v>
      </c>
      <c r="D37" s="25">
        <f t="shared" si="5"/>
        <v>168756</v>
      </c>
      <c r="E37" s="25">
        <f t="shared" si="5"/>
        <v>173979.4</v>
      </c>
      <c r="F37" s="25">
        <f t="shared" si="5"/>
        <v>135226.6</v>
      </c>
      <c r="G37" s="25">
        <f>SUM(C37:F37)</f>
        <v>957828</v>
      </c>
      <c r="H37" s="25">
        <f>H12+H15+H18+H21+H24+H27+H30+H33</f>
        <v>93883</v>
      </c>
      <c r="I37" s="25">
        <f>I12+I15+I18+I21+I24+I27+I30+I33</f>
        <v>0</v>
      </c>
      <c r="J37" s="25">
        <f>SUM(H37:I37)</f>
        <v>93883</v>
      </c>
      <c r="K37" s="26">
        <f>G37+J37</f>
        <v>1051711</v>
      </c>
    </row>
  </sheetData>
  <mergeCells count="13">
    <mergeCell ref="A1:K1"/>
    <mergeCell ref="K4:K7"/>
    <mergeCell ref="A4:A7"/>
    <mergeCell ref="B4:B7"/>
    <mergeCell ref="G5:G7"/>
    <mergeCell ref="H5:H7"/>
    <mergeCell ref="I5:I7"/>
    <mergeCell ref="J5:J7"/>
    <mergeCell ref="C5:C7"/>
    <mergeCell ref="D5:D7"/>
    <mergeCell ref="E5:E7"/>
    <mergeCell ref="F5:F7"/>
    <mergeCell ref="B2:J2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MV SR</cp:lastModifiedBy>
  <cp:lastPrinted>2006-09-19T07:30:43Z</cp:lastPrinted>
  <dcterms:created xsi:type="dcterms:W3CDTF">2006-08-25T07:00:30Z</dcterms:created>
  <dcterms:modified xsi:type="dcterms:W3CDTF">2006-09-19T07:31:01Z</dcterms:modified>
  <cp:category/>
  <cp:version/>
  <cp:contentType/>
  <cp:contentStatus/>
</cp:coreProperties>
</file>