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2"/>
  </bookViews>
  <sheets>
    <sheet name="plán" sheetId="1" r:id="rId1"/>
    <sheet name="2006" sheetId="2" r:id="rId2"/>
    <sheet name="vizia do vladneho mat" sheetId="3" r:id="rId3"/>
  </sheets>
  <definedNames>
    <definedName name="_xlnm.Print_Area" localSheetId="2">'vizia do vladneho mat'!$A$3:$I$54</definedName>
  </definedNames>
  <calcPr fullCalcOnLoad="1"/>
</workbook>
</file>

<file path=xl/sharedStrings.xml><?xml version="1.0" encoding="utf-8"?>
<sst xmlns="http://schemas.openxmlformats.org/spreadsheetml/2006/main" count="290" uniqueCount="46">
  <si>
    <t>Predpoklad úhrad istín a úrokov z úverov so štátnou zárukou realizovaný MF SR za ŽSR v roku 2006</t>
  </si>
  <si>
    <t>v tis. Sk</t>
  </si>
  <si>
    <t>Pr.č.</t>
  </si>
  <si>
    <t>dátum úhrady</t>
  </si>
  <si>
    <t xml:space="preserve">banka </t>
  </si>
  <si>
    <t>úverová zmluva</t>
  </si>
  <si>
    <t xml:space="preserve"> platba</t>
  </si>
  <si>
    <t>deň splatnosti</t>
  </si>
  <si>
    <t>výška</t>
  </si>
  <si>
    <t>Tatra banka - 3,0mld.Sk</t>
  </si>
  <si>
    <t>548/2001</t>
  </si>
  <si>
    <t>úroky</t>
  </si>
  <si>
    <t>istina</t>
  </si>
  <si>
    <t>Spolu uhradené za 02/06</t>
  </si>
  <si>
    <t>Konzorcium TABA + SLSP 1,5 mld. Sk</t>
  </si>
  <si>
    <t>1221/2002</t>
  </si>
  <si>
    <t>ČSOB - 2,1 mld.Sk</t>
  </si>
  <si>
    <t>28003/02/2002</t>
  </si>
  <si>
    <t>ĽUBA - 2,0 mld. Sk</t>
  </si>
  <si>
    <t>006579</t>
  </si>
  <si>
    <t>Spolu uhradené za 03/06</t>
  </si>
  <si>
    <t>J.P.Morgan (DB)- 200 mil.Eur</t>
  </si>
  <si>
    <t>200 mil. EUR</t>
  </si>
  <si>
    <t>Spolu uhradené za 05/06</t>
  </si>
  <si>
    <t>J.P.Morgan - 6,84 mld.Sk</t>
  </si>
  <si>
    <t>6,840 mld.Sk</t>
  </si>
  <si>
    <t>Spolu uhradené za 06/06</t>
  </si>
  <si>
    <t>Spolu uhradené za 08/06</t>
  </si>
  <si>
    <t>Spolu uhradené za 09/06</t>
  </si>
  <si>
    <t>Spolu uhradené za 11/06</t>
  </si>
  <si>
    <t>Spolu uhradené za 12/06</t>
  </si>
  <si>
    <t>Spolu uhradené za rok 2006 -predpoklad</t>
  </si>
  <si>
    <t>Prehľad úhrad istín a úrokov z úverov so štátnou zárukou realizovaný MF SR za ŽSR v roku 2006</t>
  </si>
  <si>
    <t>28003/1/1996</t>
  </si>
  <si>
    <t>Úhrady spolu za 1. - 8. 06</t>
  </si>
  <si>
    <t>Realizácia štátnych záruk za rok 2006 - prostredníctvom FNM SR</t>
  </si>
  <si>
    <t>výška v Sk</t>
  </si>
  <si>
    <t>výška v EUR</t>
  </si>
  <si>
    <t>Predpoklad úhrad do 31.12.2006</t>
  </si>
  <si>
    <t>Spolu predpoklad úhrad za 09/06</t>
  </si>
  <si>
    <t>Spolu predpoklad úhrad za 11/06</t>
  </si>
  <si>
    <t>Spolu predpoklad úhrad za 12/06</t>
  </si>
  <si>
    <t>Spolu predpoklad úhrad za rok 2006</t>
  </si>
  <si>
    <t>Príloha č. 2A</t>
  </si>
  <si>
    <t>Železnice Slovenskej republiky</t>
  </si>
  <si>
    <t>Spolu uhradené za 1.- 11. 2006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</si>
</sst>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2" borderId="5" xfId="0" applyFill="1" applyBorder="1" applyAlignment="1">
      <alignment/>
    </xf>
    <xf numFmtId="14" fontId="2" fillId="2" borderId="6" xfId="0" applyNumberFormat="1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3" fontId="2" fillId="2" borderId="7" xfId="0" applyNumberFormat="1" applyFont="1" applyFill="1" applyBorder="1" applyAlignment="1">
      <alignment/>
    </xf>
    <xf numFmtId="14" fontId="2" fillId="0" borderId="6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49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3" fontId="2" fillId="2" borderId="10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4" fontId="2" fillId="0" borderId="4" xfId="0" applyNumberFormat="1" applyFont="1" applyFill="1" applyBorder="1" applyAlignment="1">
      <alignment horizontal="left"/>
    </xf>
    <xf numFmtId="14" fontId="0" fillId="0" borderId="4" xfId="0" applyNumberFormat="1" applyFill="1" applyBorder="1" applyAlignment="1">
      <alignment horizontal="center"/>
    </xf>
    <xf numFmtId="0" fontId="0" fillId="0" borderId="4" xfId="0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49" fontId="5" fillId="3" borderId="13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4" fontId="2" fillId="2" borderId="7" xfId="0" applyNumberFormat="1" applyFont="1" applyFill="1" applyBorder="1" applyAlignment="1">
      <alignment/>
    </xf>
    <xf numFmtId="14" fontId="0" fillId="0" borderId="4" xfId="0" applyNumberFormat="1" applyBorder="1" applyAlignment="1">
      <alignment/>
    </xf>
    <xf numFmtId="14" fontId="0" fillId="0" borderId="6" xfId="0" applyNumberFormat="1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0" fontId="0" fillId="2" borderId="15" xfId="0" applyFill="1" applyBorder="1" applyAlignment="1">
      <alignment/>
    </xf>
    <xf numFmtId="14" fontId="2" fillId="2" borderId="16" xfId="0" applyNumberFormat="1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49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4" fontId="2" fillId="2" borderId="18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5" xfId="0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4" fontId="0" fillId="0" borderId="4" xfId="0" applyNumberFormat="1" applyFont="1" applyFill="1" applyBorder="1" applyAlignment="1">
      <alignment horizontal="right"/>
    </xf>
    <xf numFmtId="4" fontId="0" fillId="0" borderId="7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0" fillId="0" borderId="4" xfId="0" applyFill="1" applyBorder="1" applyAlignment="1">
      <alignment horizontal="left"/>
    </xf>
    <xf numFmtId="0" fontId="0" fillId="4" borderId="20" xfId="0" applyFill="1" applyBorder="1" applyAlignment="1">
      <alignment/>
    </xf>
    <xf numFmtId="0" fontId="0" fillId="4" borderId="14" xfId="0" applyFill="1" applyBorder="1" applyAlignment="1">
      <alignment/>
    </xf>
    <xf numFmtId="0" fontId="2" fillId="4" borderId="21" xfId="0" applyFont="1" applyFill="1" applyBorder="1" applyAlignment="1">
      <alignment horizontal="left"/>
    </xf>
    <xf numFmtId="4" fontId="2" fillId="4" borderId="22" xfId="0" applyNumberFormat="1" applyFont="1" applyFill="1" applyBorder="1" applyAlignment="1">
      <alignment/>
    </xf>
    <xf numFmtId="14" fontId="0" fillId="0" borderId="4" xfId="0" applyNumberFormat="1" applyFont="1" applyFill="1" applyBorder="1" applyAlignment="1">
      <alignment horizontal="left"/>
    </xf>
    <xf numFmtId="4" fontId="0" fillId="0" borderId="4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14" fontId="2" fillId="2" borderId="4" xfId="0" applyNumberFormat="1" applyFont="1" applyFill="1" applyBorder="1" applyAlignment="1">
      <alignment horizontal="left"/>
    </xf>
    <xf numFmtId="0" fontId="2" fillId="2" borderId="23" xfId="0" applyFont="1" applyFill="1" applyBorder="1" applyAlignment="1">
      <alignment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4" fontId="2" fillId="2" borderId="17" xfId="0" applyNumberFormat="1" applyFont="1" applyFill="1" applyBorder="1" applyAlignment="1">
      <alignment horizontal="left"/>
    </xf>
    <xf numFmtId="4" fontId="2" fillId="2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14" fontId="2" fillId="2" borderId="27" xfId="0" applyNumberFormat="1" applyFont="1" applyFill="1" applyBorder="1" applyAlignment="1">
      <alignment horizontal="left"/>
    </xf>
    <xf numFmtId="49" fontId="0" fillId="2" borderId="27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" fontId="2" fillId="2" borderId="27" xfId="0" applyNumberFormat="1" applyFont="1" applyFill="1" applyBorder="1" applyAlignment="1">
      <alignment/>
    </xf>
    <xf numFmtId="4" fontId="2" fillId="2" borderId="28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49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0" fontId="0" fillId="5" borderId="15" xfId="0" applyFill="1" applyBorder="1" applyAlignment="1">
      <alignment/>
    </xf>
    <xf numFmtId="14" fontId="2" fillId="5" borderId="17" xfId="0" applyNumberFormat="1" applyFont="1" applyFill="1" applyBorder="1" applyAlignment="1">
      <alignment horizontal="left"/>
    </xf>
    <xf numFmtId="49" fontId="0" fillId="5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4" fontId="2" fillId="5" borderId="17" xfId="0" applyNumberFormat="1" applyFont="1" applyFill="1" applyBorder="1" applyAlignment="1">
      <alignment/>
    </xf>
    <xf numFmtId="4" fontId="2" fillId="5" borderId="18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4" fontId="2" fillId="4" borderId="13" xfId="0" applyNumberFormat="1" applyFont="1" applyFill="1" applyBorder="1" applyAlignment="1">
      <alignment/>
    </xf>
    <xf numFmtId="4" fontId="2" fillId="4" borderId="29" xfId="0" applyNumberFormat="1" applyFont="1" applyFill="1" applyBorder="1" applyAlignment="1">
      <alignment/>
    </xf>
    <xf numFmtId="0" fontId="2" fillId="4" borderId="13" xfId="0" applyFont="1" applyFill="1" applyBorder="1" applyAlignment="1">
      <alignment/>
    </xf>
    <xf numFmtId="14" fontId="0" fillId="0" borderId="24" xfId="0" applyNumberFormat="1" applyFont="1" applyFill="1" applyBorder="1" applyAlignment="1">
      <alignment horizontal="left"/>
    </xf>
    <xf numFmtId="14" fontId="0" fillId="0" borderId="4" xfId="0" applyNumberFormat="1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3">
      <selection activeCell="G43" sqref="G43"/>
    </sheetView>
  </sheetViews>
  <sheetFormatPr defaultColWidth="9.00390625" defaultRowHeight="12.75"/>
  <cols>
    <col min="2" max="2" width="9.875" style="0" customWidth="1"/>
    <col min="3" max="3" width="34.25390625" style="0" customWidth="1"/>
    <col min="4" max="4" width="16.875" style="0" customWidth="1"/>
    <col min="6" max="6" width="15.875" style="0" customWidth="1"/>
    <col min="7" max="7" width="12.625" style="0" customWidth="1"/>
  </cols>
  <sheetData>
    <row r="1" spans="1:4" ht="15.75">
      <c r="A1" s="1" t="s">
        <v>0</v>
      </c>
      <c r="B1" s="2"/>
      <c r="C1" s="1"/>
      <c r="D1" s="3"/>
    </row>
    <row r="2" spans="3:7" ht="13.5" thickBot="1">
      <c r="C2" s="2"/>
      <c r="D2" s="3"/>
      <c r="G2" t="s">
        <v>1</v>
      </c>
    </row>
    <row r="3" spans="1:7" ht="30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8" t="s">
        <v>8</v>
      </c>
    </row>
    <row r="4" spans="1:7" ht="12.75">
      <c r="A4" s="9"/>
      <c r="B4" s="9"/>
      <c r="C4" s="10" t="s">
        <v>9</v>
      </c>
      <c r="D4" s="11" t="s">
        <v>10</v>
      </c>
      <c r="E4" s="12" t="s">
        <v>11</v>
      </c>
      <c r="F4" s="13">
        <v>38776</v>
      </c>
      <c r="G4" s="14">
        <v>14729</v>
      </c>
    </row>
    <row r="5" spans="1:7" ht="12.75">
      <c r="A5" s="9"/>
      <c r="B5" s="9"/>
      <c r="C5" s="10" t="s">
        <v>9</v>
      </c>
      <c r="D5" s="11" t="s">
        <v>10</v>
      </c>
      <c r="E5" s="12" t="s">
        <v>12</v>
      </c>
      <c r="F5" s="13">
        <v>38776</v>
      </c>
      <c r="G5" s="14">
        <v>75032</v>
      </c>
    </row>
    <row r="6" spans="1:7" ht="12.75">
      <c r="A6" s="15"/>
      <c r="B6" s="16" t="s">
        <v>13</v>
      </c>
      <c r="C6" s="17"/>
      <c r="D6" s="18"/>
      <c r="E6" s="19"/>
      <c r="F6" s="20"/>
      <c r="G6" s="21">
        <f>G5+G4</f>
        <v>89761</v>
      </c>
    </row>
    <row r="7" spans="1:7" ht="12.75">
      <c r="A7" s="42"/>
      <c r="B7" s="22"/>
      <c r="C7" s="10" t="s">
        <v>14</v>
      </c>
      <c r="D7" s="11" t="s">
        <v>15</v>
      </c>
      <c r="E7" s="23" t="s">
        <v>12</v>
      </c>
      <c r="F7" s="13">
        <v>38779</v>
      </c>
      <c r="G7" s="24">
        <v>52000</v>
      </c>
    </row>
    <row r="8" spans="1:7" ht="12.75">
      <c r="A8" s="9"/>
      <c r="B8" s="9"/>
      <c r="C8" s="10" t="s">
        <v>14</v>
      </c>
      <c r="D8" s="11" t="s">
        <v>15</v>
      </c>
      <c r="E8" s="12" t="s">
        <v>11</v>
      </c>
      <c r="F8" s="13">
        <v>38779</v>
      </c>
      <c r="G8" s="14">
        <v>9245</v>
      </c>
    </row>
    <row r="9" spans="1:7" ht="12.75">
      <c r="A9" s="9"/>
      <c r="B9" s="9"/>
      <c r="C9" s="10" t="s">
        <v>16</v>
      </c>
      <c r="D9" s="11" t="s">
        <v>17</v>
      </c>
      <c r="E9" s="12" t="s">
        <v>12</v>
      </c>
      <c r="F9" s="13">
        <v>38796</v>
      </c>
      <c r="G9" s="14">
        <v>58000</v>
      </c>
    </row>
    <row r="10" spans="1:7" ht="12.75">
      <c r="A10" s="9"/>
      <c r="B10" s="9"/>
      <c r="C10" s="10" t="s">
        <v>16</v>
      </c>
      <c r="D10" s="11" t="s">
        <v>17</v>
      </c>
      <c r="E10" s="12" t="s">
        <v>11</v>
      </c>
      <c r="F10" s="13">
        <v>38796</v>
      </c>
      <c r="G10" s="14">
        <v>13369</v>
      </c>
    </row>
    <row r="11" spans="1:7" ht="12.75">
      <c r="A11" s="9"/>
      <c r="B11" s="9"/>
      <c r="C11" s="10" t="s">
        <v>18</v>
      </c>
      <c r="D11" s="11" t="s">
        <v>19</v>
      </c>
      <c r="E11" s="12" t="s">
        <v>11</v>
      </c>
      <c r="F11" s="13">
        <v>38807</v>
      </c>
      <c r="G11" s="14">
        <v>15450</v>
      </c>
    </row>
    <row r="12" spans="1:7" ht="12.75">
      <c r="A12" s="15"/>
      <c r="B12" s="16" t="s">
        <v>20</v>
      </c>
      <c r="C12" s="17"/>
      <c r="D12" s="18"/>
      <c r="E12" s="19"/>
      <c r="F12" s="20"/>
      <c r="G12" s="21">
        <f>SUM(G7:G11)</f>
        <v>148064</v>
      </c>
    </row>
    <row r="13" spans="1:7" ht="12.75">
      <c r="A13" s="9"/>
      <c r="B13" s="9"/>
      <c r="C13" s="10" t="s">
        <v>21</v>
      </c>
      <c r="D13" s="11" t="s">
        <v>22</v>
      </c>
      <c r="E13" s="12" t="s">
        <v>11</v>
      </c>
      <c r="F13" s="13">
        <v>38502</v>
      </c>
      <c r="G13" s="14">
        <v>634176</v>
      </c>
    </row>
    <row r="14" spans="1:7" ht="12.75">
      <c r="A14" s="9"/>
      <c r="B14" s="9"/>
      <c r="C14" s="10" t="s">
        <v>9</v>
      </c>
      <c r="D14" s="11" t="s">
        <v>10</v>
      </c>
      <c r="E14" s="12" t="s">
        <v>11</v>
      </c>
      <c r="F14" s="13">
        <v>38503</v>
      </c>
      <c r="G14" s="14">
        <v>14214</v>
      </c>
    </row>
    <row r="15" spans="1:7" ht="12.75">
      <c r="A15" s="9"/>
      <c r="B15" s="9"/>
      <c r="C15" s="10" t="s">
        <v>9</v>
      </c>
      <c r="D15" s="11" t="s">
        <v>10</v>
      </c>
      <c r="E15" s="12" t="s">
        <v>12</v>
      </c>
      <c r="F15" s="13">
        <v>38503</v>
      </c>
      <c r="G15" s="14">
        <v>75032</v>
      </c>
    </row>
    <row r="16" spans="1:7" ht="12.75">
      <c r="A16" s="15"/>
      <c r="B16" s="16" t="s">
        <v>23</v>
      </c>
      <c r="C16" s="17"/>
      <c r="D16" s="18"/>
      <c r="E16" s="19"/>
      <c r="F16" s="20"/>
      <c r="G16" s="21">
        <f>SUM(G13:G15)</f>
        <v>723422</v>
      </c>
    </row>
    <row r="17" spans="1:7" ht="12.75">
      <c r="A17" s="42"/>
      <c r="B17" s="22"/>
      <c r="C17" s="10" t="s">
        <v>14</v>
      </c>
      <c r="D17" s="11" t="s">
        <v>15</v>
      </c>
      <c r="E17" s="23" t="s">
        <v>12</v>
      </c>
      <c r="F17" s="13">
        <v>38871</v>
      </c>
      <c r="G17" s="24">
        <v>52000</v>
      </c>
    </row>
    <row r="18" spans="1:7" ht="12.75">
      <c r="A18" s="9"/>
      <c r="B18" s="9"/>
      <c r="C18" s="10" t="s">
        <v>14</v>
      </c>
      <c r="D18" s="11" t="s">
        <v>15</v>
      </c>
      <c r="E18" s="12" t="s">
        <v>11</v>
      </c>
      <c r="F18" s="13">
        <v>38871</v>
      </c>
      <c r="G18" s="25">
        <v>8999</v>
      </c>
    </row>
    <row r="19" spans="1:7" ht="12.75">
      <c r="A19" s="9"/>
      <c r="B19" s="9"/>
      <c r="C19" s="10" t="s">
        <v>24</v>
      </c>
      <c r="D19" s="11" t="s">
        <v>25</v>
      </c>
      <c r="E19" s="12" t="s">
        <v>11</v>
      </c>
      <c r="F19" s="13">
        <v>38515</v>
      </c>
      <c r="G19" s="25">
        <v>295806</v>
      </c>
    </row>
    <row r="20" spans="1:7" ht="12.75">
      <c r="A20" s="9"/>
      <c r="B20" s="9"/>
      <c r="C20" s="10" t="s">
        <v>16</v>
      </c>
      <c r="D20" s="11" t="s">
        <v>17</v>
      </c>
      <c r="E20" s="12" t="s">
        <v>12</v>
      </c>
      <c r="F20" s="13">
        <v>38888</v>
      </c>
      <c r="G20" s="25">
        <v>58000</v>
      </c>
    </row>
    <row r="21" spans="1:7" ht="12.75">
      <c r="A21" s="9"/>
      <c r="B21" s="9"/>
      <c r="C21" s="10" t="s">
        <v>16</v>
      </c>
      <c r="D21" s="11" t="s">
        <v>17</v>
      </c>
      <c r="E21" s="12" t="s">
        <v>11</v>
      </c>
      <c r="F21" s="13">
        <v>38888</v>
      </c>
      <c r="G21" s="25">
        <v>13132</v>
      </c>
    </row>
    <row r="22" spans="1:7" ht="12.75">
      <c r="A22" s="9"/>
      <c r="B22" s="9"/>
      <c r="C22" s="10" t="s">
        <v>18</v>
      </c>
      <c r="D22" s="11" t="s">
        <v>19</v>
      </c>
      <c r="E22" s="12" t="s">
        <v>12</v>
      </c>
      <c r="F22" s="13">
        <v>38888</v>
      </c>
      <c r="G22" s="25">
        <v>60500</v>
      </c>
    </row>
    <row r="23" spans="1:7" ht="12.75">
      <c r="A23" s="9"/>
      <c r="B23" s="9"/>
      <c r="C23" s="10" t="s">
        <v>18</v>
      </c>
      <c r="D23" s="11" t="s">
        <v>19</v>
      </c>
      <c r="E23" s="12" t="s">
        <v>11</v>
      </c>
      <c r="F23" s="13">
        <v>38898</v>
      </c>
      <c r="G23" s="25">
        <v>15570</v>
      </c>
    </row>
    <row r="24" spans="1:7" ht="12.75">
      <c r="A24" s="15"/>
      <c r="B24" s="16" t="s">
        <v>26</v>
      </c>
      <c r="C24" s="26"/>
      <c r="D24" s="27"/>
      <c r="E24" s="28"/>
      <c r="F24" s="29"/>
      <c r="G24" s="30">
        <f>SUM(G17:G23)</f>
        <v>504007</v>
      </c>
    </row>
    <row r="25" spans="1:7" ht="12.75">
      <c r="A25" s="9"/>
      <c r="B25" s="9"/>
      <c r="C25" s="10" t="s">
        <v>9</v>
      </c>
      <c r="D25" s="11" t="s">
        <v>10</v>
      </c>
      <c r="E25" s="12" t="s">
        <v>11</v>
      </c>
      <c r="F25" s="13">
        <v>38960</v>
      </c>
      <c r="G25" s="25">
        <v>13537</v>
      </c>
    </row>
    <row r="26" spans="1:7" ht="12.75">
      <c r="A26" s="9"/>
      <c r="B26" s="9"/>
      <c r="C26" s="10" t="s">
        <v>9</v>
      </c>
      <c r="D26" s="11" t="s">
        <v>10</v>
      </c>
      <c r="E26" s="12" t="s">
        <v>12</v>
      </c>
      <c r="F26" s="13">
        <v>38960</v>
      </c>
      <c r="G26" s="25">
        <v>75032</v>
      </c>
    </row>
    <row r="27" spans="1:7" ht="12.75">
      <c r="A27" s="15"/>
      <c r="B27" s="16" t="s">
        <v>27</v>
      </c>
      <c r="C27" s="26"/>
      <c r="D27" s="27"/>
      <c r="E27" s="28"/>
      <c r="F27" s="29"/>
      <c r="G27" s="30">
        <f>SUM(G25:G26)</f>
        <v>88569</v>
      </c>
    </row>
    <row r="28" spans="1:7" ht="12.75">
      <c r="A28" s="31"/>
      <c r="B28" s="32"/>
      <c r="C28" s="10" t="s">
        <v>14</v>
      </c>
      <c r="D28" s="11" t="s">
        <v>15</v>
      </c>
      <c r="E28" s="12" t="s">
        <v>11</v>
      </c>
      <c r="F28" s="13">
        <v>38963</v>
      </c>
      <c r="G28" s="25">
        <v>8651</v>
      </c>
    </row>
    <row r="29" spans="1:7" ht="12.75">
      <c r="A29" s="9"/>
      <c r="B29" s="9"/>
      <c r="C29" s="10" t="s">
        <v>14</v>
      </c>
      <c r="D29" s="11" t="s">
        <v>15</v>
      </c>
      <c r="E29" s="12" t="s">
        <v>12</v>
      </c>
      <c r="F29" s="13">
        <v>38963</v>
      </c>
      <c r="G29" s="25">
        <v>52000</v>
      </c>
    </row>
    <row r="30" spans="1:7" ht="12.75">
      <c r="A30" s="9"/>
      <c r="B30" s="9"/>
      <c r="C30" s="10" t="s">
        <v>16</v>
      </c>
      <c r="D30" s="11" t="s">
        <v>17</v>
      </c>
      <c r="E30" s="12" t="s">
        <v>12</v>
      </c>
      <c r="F30" s="13">
        <v>38980</v>
      </c>
      <c r="G30" s="25">
        <v>58000</v>
      </c>
    </row>
    <row r="31" spans="1:7" ht="12.75">
      <c r="A31" s="9"/>
      <c r="B31" s="9"/>
      <c r="C31" s="10" t="s">
        <v>16</v>
      </c>
      <c r="D31" s="11" t="s">
        <v>17</v>
      </c>
      <c r="E31" s="12" t="s">
        <v>11</v>
      </c>
      <c r="F31" s="13">
        <v>38980</v>
      </c>
      <c r="G31" s="25">
        <v>12748</v>
      </c>
    </row>
    <row r="32" spans="1:7" ht="12.75">
      <c r="A32" s="9"/>
      <c r="B32" s="9"/>
      <c r="C32" s="10" t="s">
        <v>18</v>
      </c>
      <c r="D32" s="11" t="s">
        <v>19</v>
      </c>
      <c r="E32" s="12" t="s">
        <v>12</v>
      </c>
      <c r="F32" s="13">
        <v>38980</v>
      </c>
      <c r="G32" s="25">
        <v>60500</v>
      </c>
    </row>
    <row r="33" spans="1:7" ht="12.75">
      <c r="A33" s="9"/>
      <c r="B33" s="9"/>
      <c r="C33" s="10" t="s">
        <v>18</v>
      </c>
      <c r="D33" s="11" t="s">
        <v>19</v>
      </c>
      <c r="E33" s="12" t="s">
        <v>11</v>
      </c>
      <c r="F33" s="13">
        <v>38990</v>
      </c>
      <c r="G33" s="25">
        <v>15264</v>
      </c>
    </row>
    <row r="34" spans="1:7" ht="12.75">
      <c r="A34" s="15"/>
      <c r="B34" s="16" t="s">
        <v>28</v>
      </c>
      <c r="C34" s="26"/>
      <c r="D34" s="27"/>
      <c r="E34" s="28"/>
      <c r="F34" s="29"/>
      <c r="G34" s="30">
        <f>SUM(G28:G33)</f>
        <v>207163</v>
      </c>
    </row>
    <row r="35" spans="1:7" ht="12.75">
      <c r="A35" s="9"/>
      <c r="B35" s="9"/>
      <c r="C35" s="10" t="s">
        <v>9</v>
      </c>
      <c r="D35" s="11" t="s">
        <v>10</v>
      </c>
      <c r="E35" s="23" t="s">
        <v>11</v>
      </c>
      <c r="F35" s="33">
        <v>39051</v>
      </c>
      <c r="G35" s="25">
        <v>12720</v>
      </c>
    </row>
    <row r="36" spans="1:7" ht="12.75">
      <c r="A36" s="9"/>
      <c r="B36" s="9"/>
      <c r="C36" s="10" t="s">
        <v>9</v>
      </c>
      <c r="D36" s="11" t="s">
        <v>10</v>
      </c>
      <c r="E36" s="23" t="s">
        <v>12</v>
      </c>
      <c r="F36" s="33">
        <v>39051</v>
      </c>
      <c r="G36" s="25">
        <v>75032</v>
      </c>
    </row>
    <row r="37" spans="1:7" ht="12.75">
      <c r="A37" s="15"/>
      <c r="B37" s="16" t="s">
        <v>29</v>
      </c>
      <c r="C37" s="26"/>
      <c r="D37" s="27"/>
      <c r="E37" s="28"/>
      <c r="F37" s="29"/>
      <c r="G37" s="30">
        <f>SUM(G35:G36)</f>
        <v>87752</v>
      </c>
    </row>
    <row r="38" spans="1:7" ht="12.75">
      <c r="A38" s="31"/>
      <c r="B38" s="32"/>
      <c r="C38" s="10" t="s">
        <v>14</v>
      </c>
      <c r="D38" s="11" t="s">
        <v>15</v>
      </c>
      <c r="E38" s="12" t="s">
        <v>11</v>
      </c>
      <c r="F38" s="33">
        <v>39054</v>
      </c>
      <c r="G38" s="24">
        <v>8212</v>
      </c>
    </row>
    <row r="39" spans="1:7" ht="12.75">
      <c r="A39" s="9"/>
      <c r="B39" s="9"/>
      <c r="C39" s="10" t="s">
        <v>14</v>
      </c>
      <c r="D39" s="11" t="s">
        <v>15</v>
      </c>
      <c r="E39" s="12" t="s">
        <v>12</v>
      </c>
      <c r="F39" s="13">
        <v>39054</v>
      </c>
      <c r="G39" s="34">
        <v>52000</v>
      </c>
    </row>
    <row r="40" spans="1:7" ht="12.75">
      <c r="A40" s="9"/>
      <c r="B40" s="9"/>
      <c r="C40" s="10" t="s">
        <v>24</v>
      </c>
      <c r="D40" s="11" t="s">
        <v>25</v>
      </c>
      <c r="E40" s="12" t="s">
        <v>11</v>
      </c>
      <c r="F40" s="13">
        <v>39063</v>
      </c>
      <c r="G40" s="34">
        <v>98006</v>
      </c>
    </row>
    <row r="41" spans="1:7" ht="12.75">
      <c r="A41" s="9"/>
      <c r="B41" s="9"/>
      <c r="C41" s="10" t="s">
        <v>16</v>
      </c>
      <c r="D41" s="11" t="s">
        <v>17</v>
      </c>
      <c r="E41" s="12" t="s">
        <v>11</v>
      </c>
      <c r="F41" s="13">
        <v>39071</v>
      </c>
      <c r="G41" s="34">
        <v>12230</v>
      </c>
    </row>
    <row r="42" spans="1:7" ht="12.75">
      <c r="A42" s="9"/>
      <c r="B42" s="9"/>
      <c r="C42" s="10" t="s">
        <v>16</v>
      </c>
      <c r="D42" s="11" t="s">
        <v>17</v>
      </c>
      <c r="E42" s="12" t="s">
        <v>12</v>
      </c>
      <c r="F42" s="13">
        <v>39071</v>
      </c>
      <c r="G42" s="34">
        <v>58000</v>
      </c>
    </row>
    <row r="43" spans="1:7" ht="12.75">
      <c r="A43" s="9"/>
      <c r="B43" s="9"/>
      <c r="C43" s="10" t="s">
        <v>18</v>
      </c>
      <c r="D43" s="11" t="s">
        <v>19</v>
      </c>
      <c r="E43" s="12" t="s">
        <v>12</v>
      </c>
      <c r="F43" s="13">
        <v>39071</v>
      </c>
      <c r="G43" s="34">
        <v>60500</v>
      </c>
    </row>
    <row r="44" spans="1:7" ht="12.75">
      <c r="A44" s="9"/>
      <c r="B44" s="9"/>
      <c r="C44" s="10" t="s">
        <v>18</v>
      </c>
      <c r="D44" s="11" t="s">
        <v>19</v>
      </c>
      <c r="E44" s="12" t="s">
        <v>11</v>
      </c>
      <c r="F44" s="13">
        <v>39082</v>
      </c>
      <c r="G44" s="34">
        <v>14781</v>
      </c>
    </row>
    <row r="45" spans="1:7" ht="13.5" thickBot="1">
      <c r="A45" s="15"/>
      <c r="B45" s="16" t="s">
        <v>30</v>
      </c>
      <c r="C45" s="26"/>
      <c r="D45" s="27"/>
      <c r="E45" s="28"/>
      <c r="F45" s="29"/>
      <c r="G45" s="35">
        <f>SUM(G38:G44)</f>
        <v>303729</v>
      </c>
    </row>
    <row r="46" spans="1:7" ht="16.5" thickBot="1">
      <c r="A46" s="36"/>
      <c r="B46" s="37" t="s">
        <v>31</v>
      </c>
      <c r="C46" s="38"/>
      <c r="D46" s="39"/>
      <c r="E46" s="40"/>
      <c r="F46" s="40"/>
      <c r="G46" s="41">
        <f>G45+G37+G34+G27+G24+G16+G12+G6</f>
        <v>2152467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C33" sqref="C33"/>
    </sheetView>
  </sheetViews>
  <sheetFormatPr defaultColWidth="9.00390625" defaultRowHeight="12.75"/>
  <cols>
    <col min="1" max="1" width="5.375" style="0" customWidth="1"/>
    <col min="2" max="2" width="9.75390625" style="0" customWidth="1"/>
    <col min="3" max="3" width="34.375" style="0" customWidth="1"/>
    <col min="4" max="4" width="14.00390625" style="0" customWidth="1"/>
    <col min="6" max="6" width="11.125" style="0" customWidth="1"/>
    <col min="7" max="7" width="16.125" style="0" customWidth="1"/>
    <col min="8" max="8" width="13.625" style="0" customWidth="1"/>
  </cols>
  <sheetData>
    <row r="1" ht="16.5" thickBot="1">
      <c r="A1" s="1" t="s">
        <v>32</v>
      </c>
    </row>
    <row r="2" spans="1:7" ht="33.75" customHeight="1">
      <c r="A2" s="4" t="s">
        <v>2</v>
      </c>
      <c r="B2" s="5" t="s">
        <v>3</v>
      </c>
      <c r="C2" s="6" t="s">
        <v>4</v>
      </c>
      <c r="D2" s="54" t="s">
        <v>5</v>
      </c>
      <c r="E2" s="6" t="s">
        <v>6</v>
      </c>
      <c r="F2" s="5" t="s">
        <v>7</v>
      </c>
      <c r="G2" s="8" t="s">
        <v>8</v>
      </c>
    </row>
    <row r="3" spans="1:7" ht="12.75">
      <c r="A3" s="55">
        <v>1</v>
      </c>
      <c r="B3" s="44">
        <v>38772</v>
      </c>
      <c r="C3" s="10" t="s">
        <v>9</v>
      </c>
      <c r="D3" s="11" t="s">
        <v>10</v>
      </c>
      <c r="E3" s="12" t="s">
        <v>11</v>
      </c>
      <c r="F3" s="13">
        <v>38776</v>
      </c>
      <c r="G3" s="56">
        <v>17207984.9</v>
      </c>
    </row>
    <row r="4" spans="1:7" ht="12.75">
      <c r="A4" s="55">
        <v>2</v>
      </c>
      <c r="B4" s="44">
        <v>38772</v>
      </c>
      <c r="C4" s="10" t="s">
        <v>9</v>
      </c>
      <c r="D4" s="11" t="s">
        <v>10</v>
      </c>
      <c r="E4" s="12" t="s">
        <v>12</v>
      </c>
      <c r="F4" s="13">
        <v>38776</v>
      </c>
      <c r="G4" s="56">
        <v>75031638</v>
      </c>
    </row>
    <row r="5" spans="1:7" ht="12.75">
      <c r="A5" s="15"/>
      <c r="B5" s="16" t="s">
        <v>13</v>
      </c>
      <c r="C5" s="17"/>
      <c r="D5" s="18"/>
      <c r="E5" s="19"/>
      <c r="F5" s="20"/>
      <c r="G5" s="43">
        <f>G3+G4</f>
        <v>92239622.9</v>
      </c>
    </row>
    <row r="6" spans="1:7" ht="12.75">
      <c r="A6" s="57">
        <v>3</v>
      </c>
      <c r="B6" s="45">
        <v>38777</v>
      </c>
      <c r="C6" s="10" t="s">
        <v>14</v>
      </c>
      <c r="D6" s="11" t="s">
        <v>15</v>
      </c>
      <c r="E6" s="23" t="s">
        <v>12</v>
      </c>
      <c r="F6" s="13">
        <v>38779</v>
      </c>
      <c r="G6" s="58">
        <v>52000000</v>
      </c>
    </row>
    <row r="7" spans="1:7" ht="12.75">
      <c r="A7" s="55">
        <v>4</v>
      </c>
      <c r="B7" s="46">
        <v>38777</v>
      </c>
      <c r="C7" s="10" t="s">
        <v>14</v>
      </c>
      <c r="D7" s="11" t="s">
        <v>15</v>
      </c>
      <c r="E7" s="12" t="s">
        <v>11</v>
      </c>
      <c r="F7" s="13">
        <v>38779</v>
      </c>
      <c r="G7" s="56">
        <v>12209571.11</v>
      </c>
    </row>
    <row r="8" spans="1:7" ht="12.75">
      <c r="A8" s="55">
        <v>5</v>
      </c>
      <c r="B8" s="46">
        <v>38792</v>
      </c>
      <c r="C8" s="10" t="s">
        <v>16</v>
      </c>
      <c r="D8" s="11" t="s">
        <v>33</v>
      </c>
      <c r="E8" s="12" t="s">
        <v>12</v>
      </c>
      <c r="F8" s="13">
        <v>38796</v>
      </c>
      <c r="G8" s="56">
        <v>58000000</v>
      </c>
    </row>
    <row r="9" spans="1:7" ht="12.75">
      <c r="A9" s="55">
        <v>6</v>
      </c>
      <c r="B9" s="46">
        <v>38792</v>
      </c>
      <c r="C9" s="10" t="s">
        <v>16</v>
      </c>
      <c r="D9" s="11" t="s">
        <v>33</v>
      </c>
      <c r="E9" s="12" t="s">
        <v>11</v>
      </c>
      <c r="F9" s="13">
        <v>38796</v>
      </c>
      <c r="G9" s="56">
        <v>17510150</v>
      </c>
    </row>
    <row r="10" spans="1:7" ht="12.75">
      <c r="A10" s="55">
        <v>7</v>
      </c>
      <c r="B10" s="46">
        <v>38802</v>
      </c>
      <c r="C10" s="10" t="s">
        <v>18</v>
      </c>
      <c r="D10" s="11" t="s">
        <v>19</v>
      </c>
      <c r="E10" s="12" t="s">
        <v>11</v>
      </c>
      <c r="F10" s="13">
        <v>38807</v>
      </c>
      <c r="G10" s="56">
        <v>18850000</v>
      </c>
    </row>
    <row r="11" spans="1:7" ht="12.75">
      <c r="A11" s="47"/>
      <c r="B11" s="48" t="s">
        <v>20</v>
      </c>
      <c r="C11" s="49"/>
      <c r="D11" s="50"/>
      <c r="E11" s="51"/>
      <c r="F11" s="52"/>
      <c r="G11" s="53">
        <f>SUM(G6:G10)</f>
        <v>158569721.11</v>
      </c>
    </row>
    <row r="12" spans="1:8" ht="12.75">
      <c r="A12" s="57">
        <v>8</v>
      </c>
      <c r="B12" s="44">
        <v>38862</v>
      </c>
      <c r="C12" s="10" t="s">
        <v>21</v>
      </c>
      <c r="D12" s="11" t="s">
        <v>22</v>
      </c>
      <c r="E12" s="12" t="s">
        <v>11</v>
      </c>
      <c r="F12" s="13">
        <v>38867</v>
      </c>
      <c r="G12" s="58">
        <f>H12*37.87</f>
        <v>605920000</v>
      </c>
      <c r="H12" s="59">
        <v>16000000</v>
      </c>
    </row>
    <row r="13" spans="1:7" ht="12.75">
      <c r="A13" s="57">
        <v>9</v>
      </c>
      <c r="B13" s="44">
        <v>38866</v>
      </c>
      <c r="C13" s="10" t="s">
        <v>9</v>
      </c>
      <c r="D13" s="11" t="s">
        <v>10</v>
      </c>
      <c r="E13" s="12" t="s">
        <v>11</v>
      </c>
      <c r="F13" s="33">
        <v>38868</v>
      </c>
      <c r="G13" s="61">
        <v>17797439.94</v>
      </c>
    </row>
    <row r="14" spans="1:7" ht="12.75">
      <c r="A14" s="57">
        <v>10</v>
      </c>
      <c r="B14" s="44">
        <v>38866</v>
      </c>
      <c r="C14" s="10" t="s">
        <v>9</v>
      </c>
      <c r="D14" s="11" t="s">
        <v>10</v>
      </c>
      <c r="E14" s="12" t="s">
        <v>12</v>
      </c>
      <c r="F14" s="13">
        <v>38868</v>
      </c>
      <c r="G14" s="56">
        <v>75031638</v>
      </c>
    </row>
    <row r="15" spans="1:7" ht="12.75">
      <c r="A15" s="57">
        <v>11</v>
      </c>
      <c r="B15" s="60">
        <v>38868</v>
      </c>
      <c r="C15" s="10" t="s">
        <v>14</v>
      </c>
      <c r="D15" s="11" t="s">
        <v>15</v>
      </c>
      <c r="E15" s="23" t="s">
        <v>12</v>
      </c>
      <c r="F15" s="13">
        <v>38870</v>
      </c>
      <c r="G15" s="61">
        <v>52000000</v>
      </c>
    </row>
    <row r="16" spans="1:7" ht="12.75">
      <c r="A16" s="57">
        <v>12</v>
      </c>
      <c r="B16" s="46">
        <v>38868</v>
      </c>
      <c r="C16" s="10" t="s">
        <v>14</v>
      </c>
      <c r="D16" s="11" t="s">
        <v>15</v>
      </c>
      <c r="E16" s="12" t="s">
        <v>11</v>
      </c>
      <c r="F16" s="13">
        <v>38870</v>
      </c>
      <c r="G16" s="61">
        <v>13657280</v>
      </c>
    </row>
    <row r="17" spans="1:7" ht="12.75">
      <c r="A17" s="47"/>
      <c r="B17" s="48" t="s">
        <v>23</v>
      </c>
      <c r="C17" s="49"/>
      <c r="D17" s="50"/>
      <c r="E17" s="51"/>
      <c r="F17" s="52"/>
      <c r="G17" s="53">
        <f>SUM(G12:G16)</f>
        <v>764406357.94</v>
      </c>
    </row>
    <row r="18" spans="1:7" ht="12.75">
      <c r="A18" s="57">
        <v>13</v>
      </c>
      <c r="B18" s="60">
        <v>38875</v>
      </c>
      <c r="C18" s="63" t="s">
        <v>24</v>
      </c>
      <c r="D18" s="11" t="s">
        <v>25</v>
      </c>
      <c r="E18" s="12" t="s">
        <v>11</v>
      </c>
      <c r="F18" s="33">
        <v>38880</v>
      </c>
      <c r="G18" s="58">
        <v>197800000</v>
      </c>
    </row>
    <row r="19" spans="1:7" ht="12.75">
      <c r="A19" s="57">
        <v>14</v>
      </c>
      <c r="B19" s="60">
        <v>38875</v>
      </c>
      <c r="C19" s="63" t="s">
        <v>24</v>
      </c>
      <c r="D19" s="11" t="s">
        <v>25</v>
      </c>
      <c r="E19" s="12" t="s">
        <v>11</v>
      </c>
      <c r="F19" s="33">
        <v>38880</v>
      </c>
      <c r="G19" s="58">
        <v>84693700</v>
      </c>
    </row>
    <row r="20" spans="1:7" ht="12.75">
      <c r="A20" s="57">
        <v>15</v>
      </c>
      <c r="B20" s="60">
        <v>38884</v>
      </c>
      <c r="C20" s="10" t="s">
        <v>16</v>
      </c>
      <c r="D20" s="11" t="s">
        <v>17</v>
      </c>
      <c r="E20" s="12" t="s">
        <v>12</v>
      </c>
      <c r="F20" s="33">
        <v>38888</v>
      </c>
      <c r="G20" s="56">
        <v>58000000</v>
      </c>
    </row>
    <row r="21" spans="1:7" ht="12.75">
      <c r="A21" s="57">
        <v>16</v>
      </c>
      <c r="B21" s="60">
        <v>38884</v>
      </c>
      <c r="C21" s="10" t="s">
        <v>16</v>
      </c>
      <c r="D21" s="11" t="s">
        <v>17</v>
      </c>
      <c r="E21" s="12" t="s">
        <v>11</v>
      </c>
      <c r="F21" s="33">
        <v>38888</v>
      </c>
      <c r="G21" s="58">
        <v>20737208.89</v>
      </c>
    </row>
    <row r="22" spans="1:7" ht="12.75">
      <c r="A22" s="57">
        <v>17</v>
      </c>
      <c r="B22" s="60">
        <v>38884</v>
      </c>
      <c r="C22" s="10" t="s">
        <v>18</v>
      </c>
      <c r="D22" s="11" t="s">
        <v>19</v>
      </c>
      <c r="E22" s="12" t="s">
        <v>12</v>
      </c>
      <c r="F22" s="33">
        <v>38888</v>
      </c>
      <c r="G22" s="58">
        <v>60500000</v>
      </c>
    </row>
    <row r="23" spans="1:7" ht="12.75">
      <c r="A23" s="57">
        <v>18</v>
      </c>
      <c r="B23" s="60">
        <v>38896</v>
      </c>
      <c r="C23" s="10" t="s">
        <v>18</v>
      </c>
      <c r="D23" s="11" t="s">
        <v>19</v>
      </c>
      <c r="E23" s="12" t="s">
        <v>11</v>
      </c>
      <c r="F23" s="33">
        <v>38898</v>
      </c>
      <c r="G23" s="58">
        <v>21389981.94</v>
      </c>
    </row>
    <row r="24" spans="1:7" ht="12.75">
      <c r="A24" s="62"/>
      <c r="B24" s="48" t="s">
        <v>26</v>
      </c>
      <c r="C24" s="49"/>
      <c r="D24" s="50"/>
      <c r="E24" s="51"/>
      <c r="F24" s="52"/>
      <c r="G24" s="53">
        <f>SUM(G18:G23)</f>
        <v>443120890.83</v>
      </c>
    </row>
    <row r="25" spans="1:7" ht="12.75">
      <c r="A25" s="31">
        <v>19</v>
      </c>
      <c r="B25" s="68">
        <v>38957</v>
      </c>
      <c r="C25" s="10" t="s">
        <v>9</v>
      </c>
      <c r="D25" s="11" t="s">
        <v>10</v>
      </c>
      <c r="E25" s="12" t="s">
        <v>11</v>
      </c>
      <c r="F25" s="33">
        <v>38960</v>
      </c>
      <c r="G25" s="69">
        <v>19097416.57</v>
      </c>
    </row>
    <row r="26" spans="1:7" ht="12.75">
      <c r="A26" s="31">
        <v>20</v>
      </c>
      <c r="B26" s="68">
        <v>38957</v>
      </c>
      <c r="C26" s="10" t="s">
        <v>9</v>
      </c>
      <c r="D26" s="11" t="s">
        <v>10</v>
      </c>
      <c r="E26" s="12" t="s">
        <v>12</v>
      </c>
      <c r="F26" s="13">
        <v>38960</v>
      </c>
      <c r="G26" s="70">
        <v>75031638</v>
      </c>
    </row>
    <row r="27" spans="1:7" ht="12.75">
      <c r="A27" s="31">
        <v>21</v>
      </c>
      <c r="B27" s="68">
        <v>38957</v>
      </c>
      <c r="C27" s="10" t="s">
        <v>14</v>
      </c>
      <c r="D27" s="11" t="s">
        <v>15</v>
      </c>
      <c r="E27" s="23" t="s">
        <v>12</v>
      </c>
      <c r="F27" s="33">
        <v>38960</v>
      </c>
      <c r="G27" s="69">
        <v>52000000</v>
      </c>
    </row>
    <row r="28" spans="1:7" ht="12.75">
      <c r="A28" s="31">
        <v>22</v>
      </c>
      <c r="B28" s="68">
        <v>38957</v>
      </c>
      <c r="C28" s="10" t="s">
        <v>14</v>
      </c>
      <c r="D28" s="11" t="s">
        <v>15</v>
      </c>
      <c r="E28" s="12" t="s">
        <v>11</v>
      </c>
      <c r="F28" s="13">
        <v>38960</v>
      </c>
      <c r="G28" s="69">
        <v>14438100</v>
      </c>
    </row>
    <row r="29" spans="1:7" ht="12.75">
      <c r="A29" s="62"/>
      <c r="B29" s="48" t="s">
        <v>27</v>
      </c>
      <c r="C29" s="49"/>
      <c r="D29" s="50"/>
      <c r="E29" s="51"/>
      <c r="F29" s="52"/>
      <c r="G29" s="53">
        <f>SUM(G25:G28)</f>
        <v>160567154.57</v>
      </c>
    </row>
    <row r="30" spans="1:7" ht="13.5" thickBot="1">
      <c r="A30" s="64"/>
      <c r="B30" s="65"/>
      <c r="C30" s="66" t="s">
        <v>34</v>
      </c>
      <c r="D30" s="65"/>
      <c r="E30" s="65"/>
      <c r="F30" s="65"/>
      <c r="G30" s="67">
        <f>G5+G11+G17+G24+G29</f>
        <v>1618903747.35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workbookViewId="0" topLeftCell="A1">
      <selection activeCell="G49" sqref="G49"/>
    </sheetView>
  </sheetViews>
  <sheetFormatPr defaultColWidth="9.00390625" defaultRowHeight="12.75"/>
  <cols>
    <col min="1" max="1" width="5.375" style="0" customWidth="1"/>
    <col min="2" max="2" width="9.75390625" style="0" customWidth="1"/>
    <col min="3" max="3" width="14.00390625" style="0" customWidth="1"/>
    <col min="4" max="4" width="10.375" style="0" customWidth="1"/>
    <col min="5" max="6" width="16.125" style="0" customWidth="1"/>
    <col min="7" max="7" width="13.625" style="0" customWidth="1"/>
  </cols>
  <sheetData>
    <row r="1" ht="12.75">
      <c r="G1" t="s">
        <v>43</v>
      </c>
    </row>
    <row r="3" ht="15.75">
      <c r="A3" s="1" t="s">
        <v>35</v>
      </c>
    </row>
    <row r="4" ht="13.5" thickBot="1">
      <c r="A4" s="113" t="s">
        <v>44</v>
      </c>
    </row>
    <row r="5" spans="1:6" ht="33.75" customHeight="1">
      <c r="A5" s="74" t="s">
        <v>2</v>
      </c>
      <c r="B5" s="75" t="s">
        <v>3</v>
      </c>
      <c r="C5" s="76" t="s">
        <v>5</v>
      </c>
      <c r="D5" s="77" t="s">
        <v>6</v>
      </c>
      <c r="E5" s="77" t="s">
        <v>36</v>
      </c>
      <c r="F5" s="78" t="s">
        <v>37</v>
      </c>
    </row>
    <row r="6" spans="1:6" ht="12.75">
      <c r="A6" s="55">
        <v>1</v>
      </c>
      <c r="B6" s="44">
        <v>38772</v>
      </c>
      <c r="C6" s="11" t="s">
        <v>10</v>
      </c>
      <c r="D6" s="12" t="s">
        <v>11</v>
      </c>
      <c r="E6" s="70">
        <v>17207984.9</v>
      </c>
      <c r="F6" s="56"/>
    </row>
    <row r="7" spans="1:6" ht="12.75">
      <c r="A7" s="55">
        <v>2</v>
      </c>
      <c r="B7" s="44">
        <v>38772</v>
      </c>
      <c r="C7" s="11" t="s">
        <v>10</v>
      </c>
      <c r="D7" s="12" t="s">
        <v>12</v>
      </c>
      <c r="E7" s="70">
        <v>75031638</v>
      </c>
      <c r="F7" s="56"/>
    </row>
    <row r="8" spans="1:6" ht="12.75">
      <c r="A8" s="15"/>
      <c r="B8" s="73" t="s">
        <v>13</v>
      </c>
      <c r="C8" s="18"/>
      <c r="D8" s="19"/>
      <c r="E8" s="72">
        <f>E6+E7</f>
        <v>92239622.9</v>
      </c>
      <c r="F8" s="43"/>
    </row>
    <row r="9" spans="1:6" ht="12.75">
      <c r="A9" s="57">
        <v>3</v>
      </c>
      <c r="B9" s="60">
        <v>38777</v>
      </c>
      <c r="C9" s="11" t="s">
        <v>15</v>
      </c>
      <c r="D9" s="23" t="s">
        <v>12</v>
      </c>
      <c r="E9" s="71">
        <v>52000000</v>
      </c>
      <c r="F9" s="58"/>
    </row>
    <row r="10" spans="1:6" ht="12.75">
      <c r="A10" s="55">
        <v>4</v>
      </c>
      <c r="B10" s="46">
        <v>38777</v>
      </c>
      <c r="C10" s="11" t="s">
        <v>15</v>
      </c>
      <c r="D10" s="12" t="s">
        <v>11</v>
      </c>
      <c r="E10" s="70">
        <v>12209571.11</v>
      </c>
      <c r="F10" s="56"/>
    </row>
    <row r="11" spans="1:6" ht="12.75">
      <c r="A11" s="55">
        <v>5</v>
      </c>
      <c r="B11" s="46">
        <v>38792</v>
      </c>
      <c r="C11" s="11" t="s">
        <v>33</v>
      </c>
      <c r="D11" s="12" t="s">
        <v>12</v>
      </c>
      <c r="E11" s="70">
        <v>58000000</v>
      </c>
      <c r="F11" s="56"/>
    </row>
    <row r="12" spans="1:6" ht="12.75">
      <c r="A12" s="55">
        <v>6</v>
      </c>
      <c r="B12" s="46">
        <v>38792</v>
      </c>
      <c r="C12" s="11" t="s">
        <v>33</v>
      </c>
      <c r="D12" s="12" t="s">
        <v>11</v>
      </c>
      <c r="E12" s="70">
        <v>17510150</v>
      </c>
      <c r="F12" s="56"/>
    </row>
    <row r="13" spans="1:6" ht="12.75">
      <c r="A13" s="55">
        <v>7</v>
      </c>
      <c r="B13" s="46">
        <v>38802</v>
      </c>
      <c r="C13" s="11" t="s">
        <v>19</v>
      </c>
      <c r="D13" s="12" t="s">
        <v>11</v>
      </c>
      <c r="E13" s="70">
        <v>18850000</v>
      </c>
      <c r="F13" s="56"/>
    </row>
    <row r="14" spans="1:6" ht="12.75">
      <c r="A14" s="15"/>
      <c r="B14" s="73" t="s">
        <v>20</v>
      </c>
      <c r="C14" s="18"/>
      <c r="D14" s="19"/>
      <c r="E14" s="72">
        <f>SUM(E9:E13)</f>
        <v>158569721.11</v>
      </c>
      <c r="F14" s="43"/>
    </row>
    <row r="15" spans="1:7" ht="12.75">
      <c r="A15" s="57">
        <v>8</v>
      </c>
      <c r="B15" s="44">
        <v>38862</v>
      </c>
      <c r="C15" s="11" t="s">
        <v>22</v>
      </c>
      <c r="D15" s="12" t="s">
        <v>11</v>
      </c>
      <c r="E15" s="71">
        <f>F15*37.87</f>
        <v>605920000</v>
      </c>
      <c r="F15" s="58">
        <v>16000000</v>
      </c>
      <c r="G15" s="59"/>
    </row>
    <row r="16" spans="1:6" ht="12.75">
      <c r="A16" s="57">
        <v>9</v>
      </c>
      <c r="B16" s="44">
        <v>38866</v>
      </c>
      <c r="C16" s="11" t="s">
        <v>10</v>
      </c>
      <c r="D16" s="12" t="s">
        <v>11</v>
      </c>
      <c r="E16" s="69">
        <v>17797439.94</v>
      </c>
      <c r="F16" s="61"/>
    </row>
    <row r="17" spans="1:6" ht="12.75">
      <c r="A17" s="57">
        <v>10</v>
      </c>
      <c r="B17" s="44">
        <v>38866</v>
      </c>
      <c r="C17" s="11" t="s">
        <v>10</v>
      </c>
      <c r="D17" s="12" t="s">
        <v>12</v>
      </c>
      <c r="E17" s="70">
        <v>75031638</v>
      </c>
      <c r="F17" s="56"/>
    </row>
    <row r="18" spans="1:6" ht="12.75">
      <c r="A18" s="57">
        <v>11</v>
      </c>
      <c r="B18" s="60">
        <v>38868</v>
      </c>
      <c r="C18" s="11" t="s">
        <v>15</v>
      </c>
      <c r="D18" s="23" t="s">
        <v>12</v>
      </c>
      <c r="E18" s="69">
        <v>52000000</v>
      </c>
      <c r="F18" s="61"/>
    </row>
    <row r="19" spans="1:6" ht="12.75">
      <c r="A19" s="57">
        <v>12</v>
      </c>
      <c r="B19" s="46">
        <v>38868</v>
      </c>
      <c r="C19" s="11" t="s">
        <v>15</v>
      </c>
      <c r="D19" s="12" t="s">
        <v>11</v>
      </c>
      <c r="E19" s="69">
        <v>13657280</v>
      </c>
      <c r="F19" s="61"/>
    </row>
    <row r="20" spans="1:6" ht="12.75">
      <c r="A20" s="15"/>
      <c r="B20" s="73" t="s">
        <v>23</v>
      </c>
      <c r="C20" s="18"/>
      <c r="D20" s="19"/>
      <c r="E20" s="72">
        <f>SUM(E15:E19)</f>
        <v>764406357.94</v>
      </c>
      <c r="F20" s="43">
        <f>SUM(F15:F19)</f>
        <v>16000000</v>
      </c>
    </row>
    <row r="21" spans="1:6" ht="12.75">
      <c r="A21" s="57">
        <v>13</v>
      </c>
      <c r="B21" s="60">
        <v>38875</v>
      </c>
      <c r="C21" s="11" t="s">
        <v>25</v>
      </c>
      <c r="D21" s="12" t="s">
        <v>11</v>
      </c>
      <c r="E21" s="71">
        <v>197800000</v>
      </c>
      <c r="F21" s="58"/>
    </row>
    <row r="22" spans="1:6" ht="12.75">
      <c r="A22" s="57">
        <v>14</v>
      </c>
      <c r="B22" s="60">
        <v>38875</v>
      </c>
      <c r="C22" s="11" t="s">
        <v>25</v>
      </c>
      <c r="D22" s="12" t="s">
        <v>11</v>
      </c>
      <c r="E22" s="71">
        <v>84693700</v>
      </c>
      <c r="F22" s="58"/>
    </row>
    <row r="23" spans="1:6" ht="12.75">
      <c r="A23" s="57">
        <v>15</v>
      </c>
      <c r="B23" s="60">
        <v>38884</v>
      </c>
      <c r="C23" s="11" t="s">
        <v>17</v>
      </c>
      <c r="D23" s="12" t="s">
        <v>12</v>
      </c>
      <c r="E23" s="70">
        <v>58000000</v>
      </c>
      <c r="F23" s="56"/>
    </row>
    <row r="24" spans="1:6" ht="12.75">
      <c r="A24" s="57">
        <v>16</v>
      </c>
      <c r="B24" s="60">
        <v>38884</v>
      </c>
      <c r="C24" s="11" t="s">
        <v>17</v>
      </c>
      <c r="D24" s="12" t="s">
        <v>11</v>
      </c>
      <c r="E24" s="71">
        <v>20737208.89</v>
      </c>
      <c r="F24" s="58"/>
    </row>
    <row r="25" spans="1:6" ht="12.75">
      <c r="A25" s="57">
        <v>17</v>
      </c>
      <c r="B25" s="60">
        <v>38884</v>
      </c>
      <c r="C25" s="11" t="s">
        <v>19</v>
      </c>
      <c r="D25" s="12" t="s">
        <v>12</v>
      </c>
      <c r="E25" s="71">
        <v>60500000</v>
      </c>
      <c r="F25" s="58"/>
    </row>
    <row r="26" spans="1:6" ht="12.75">
      <c r="A26" s="57">
        <v>18</v>
      </c>
      <c r="B26" s="60">
        <v>38896</v>
      </c>
      <c r="C26" s="11" t="s">
        <v>19</v>
      </c>
      <c r="D26" s="12" t="s">
        <v>11</v>
      </c>
      <c r="E26" s="71">
        <v>21389981.94</v>
      </c>
      <c r="F26" s="58"/>
    </row>
    <row r="27" spans="1:6" ht="12.75">
      <c r="A27" s="15"/>
      <c r="B27" s="73" t="s">
        <v>26</v>
      </c>
      <c r="C27" s="18"/>
      <c r="D27" s="19"/>
      <c r="E27" s="72">
        <f>SUM(E21:E26)</f>
        <v>443120890.83</v>
      </c>
      <c r="F27" s="43"/>
    </row>
    <row r="28" spans="1:6" ht="12.75">
      <c r="A28" s="57">
        <v>19</v>
      </c>
      <c r="B28" s="68">
        <v>38957</v>
      </c>
      <c r="C28" s="11" t="s">
        <v>10</v>
      </c>
      <c r="D28" s="12" t="s">
        <v>11</v>
      </c>
      <c r="E28" s="69">
        <v>19097416.57</v>
      </c>
      <c r="F28" s="61"/>
    </row>
    <row r="29" spans="1:6" ht="12.75">
      <c r="A29" s="57">
        <v>20</v>
      </c>
      <c r="B29" s="68">
        <v>38957</v>
      </c>
      <c r="C29" s="11" t="s">
        <v>10</v>
      </c>
      <c r="D29" s="12" t="s">
        <v>12</v>
      </c>
      <c r="E29" s="70">
        <v>75031638</v>
      </c>
      <c r="F29" s="56"/>
    </row>
    <row r="30" spans="1:6" ht="12.75">
      <c r="A30" s="57">
        <v>21</v>
      </c>
      <c r="B30" s="68">
        <v>38957</v>
      </c>
      <c r="C30" s="11" t="s">
        <v>15</v>
      </c>
      <c r="D30" s="23" t="s">
        <v>12</v>
      </c>
      <c r="E30" s="69">
        <v>52000000</v>
      </c>
      <c r="F30" s="61"/>
    </row>
    <row r="31" spans="1:6" ht="12.75">
      <c r="A31" s="57">
        <v>22</v>
      </c>
      <c r="B31" s="68">
        <v>38957</v>
      </c>
      <c r="C31" s="11" t="s">
        <v>15</v>
      </c>
      <c r="D31" s="12" t="s">
        <v>11</v>
      </c>
      <c r="E31" s="69">
        <v>14438100</v>
      </c>
      <c r="F31" s="61"/>
    </row>
    <row r="32" spans="1:6" ht="13.5" thickBot="1">
      <c r="A32" s="47"/>
      <c r="B32" s="80" t="s">
        <v>27</v>
      </c>
      <c r="C32" s="50"/>
      <c r="D32" s="51"/>
      <c r="E32" s="81">
        <f>SUM(E28:E31)</f>
        <v>160567154.57</v>
      </c>
      <c r="F32" s="53"/>
    </row>
    <row r="33" spans="1:6" ht="12.75">
      <c r="A33" s="95">
        <v>23</v>
      </c>
      <c r="B33" s="111">
        <v>38978</v>
      </c>
      <c r="C33" s="96" t="s">
        <v>17</v>
      </c>
      <c r="D33" s="97" t="s">
        <v>12</v>
      </c>
      <c r="E33" s="98">
        <v>58000000</v>
      </c>
      <c r="F33" s="99"/>
    </row>
    <row r="34" spans="1:6" ht="12.75">
      <c r="A34" s="57">
        <v>24</v>
      </c>
      <c r="B34" s="112">
        <v>38978</v>
      </c>
      <c r="C34" s="79" t="s">
        <v>17</v>
      </c>
      <c r="D34" s="23" t="s">
        <v>11</v>
      </c>
      <c r="E34" s="71">
        <v>21853680</v>
      </c>
      <c r="F34" s="58"/>
    </row>
    <row r="35" spans="1:6" ht="12.75">
      <c r="A35" s="57">
        <v>25</v>
      </c>
      <c r="B35" s="112">
        <v>38978</v>
      </c>
      <c r="C35" s="79" t="s">
        <v>19</v>
      </c>
      <c r="D35" s="23" t="s">
        <v>12</v>
      </c>
      <c r="E35" s="71">
        <v>60500000</v>
      </c>
      <c r="F35" s="58"/>
    </row>
    <row r="36" spans="1:6" ht="12.75">
      <c r="A36" s="57">
        <v>26</v>
      </c>
      <c r="B36" s="112">
        <v>38987</v>
      </c>
      <c r="C36" s="79" t="s">
        <v>19</v>
      </c>
      <c r="D36" s="23" t="s">
        <v>11</v>
      </c>
      <c r="E36" s="71">
        <v>22376815.83</v>
      </c>
      <c r="F36" s="58"/>
    </row>
    <row r="37" spans="1:6" ht="13.5" thickBot="1">
      <c r="A37" s="15"/>
      <c r="B37" s="73" t="s">
        <v>39</v>
      </c>
      <c r="C37" s="18"/>
      <c r="D37" s="19"/>
      <c r="E37" s="72">
        <f>SUM(E33:E36)</f>
        <v>162730495.82999998</v>
      </c>
      <c r="F37" s="43"/>
    </row>
    <row r="38" spans="1:6" ht="12.75">
      <c r="A38" s="95">
        <v>27</v>
      </c>
      <c r="B38" s="111"/>
      <c r="C38" s="96" t="s">
        <v>10</v>
      </c>
      <c r="D38" s="97" t="s">
        <v>11</v>
      </c>
      <c r="E38" s="98">
        <v>21476719.6</v>
      </c>
      <c r="F38" s="99"/>
    </row>
    <row r="39" spans="1:6" ht="12.75">
      <c r="A39" s="57">
        <v>28</v>
      </c>
      <c r="B39" s="112"/>
      <c r="C39" s="79" t="s">
        <v>10</v>
      </c>
      <c r="D39" s="23" t="s">
        <v>12</v>
      </c>
      <c r="E39" s="71">
        <v>75031638</v>
      </c>
      <c r="F39" s="58"/>
    </row>
    <row r="40" spans="1:6" ht="12.75">
      <c r="A40" s="57">
        <v>29</v>
      </c>
      <c r="B40" s="112"/>
      <c r="C40" s="79" t="s">
        <v>15</v>
      </c>
      <c r="D40" s="23" t="s">
        <v>12</v>
      </c>
      <c r="E40" s="69">
        <v>52000000</v>
      </c>
      <c r="F40" s="61"/>
    </row>
    <row r="41" spans="1:6" ht="12.75">
      <c r="A41" s="57">
        <v>30</v>
      </c>
      <c r="B41" s="112"/>
      <c r="C41" s="79" t="s">
        <v>15</v>
      </c>
      <c r="D41" s="23" t="s">
        <v>11</v>
      </c>
      <c r="E41" s="71">
        <v>16769277.78</v>
      </c>
      <c r="F41" s="58"/>
    </row>
    <row r="42" spans="1:6" ht="13.5" thickBot="1">
      <c r="A42" s="15"/>
      <c r="B42" s="73" t="s">
        <v>40</v>
      </c>
      <c r="C42" s="18"/>
      <c r="D42" s="19"/>
      <c r="E42" s="72">
        <f>SUM(E38:E41)</f>
        <v>165277635.38</v>
      </c>
      <c r="F42" s="43"/>
    </row>
    <row r="43" spans="1:6" ht="13.5" thickBot="1">
      <c r="A43" s="87"/>
      <c r="B43" s="88" t="s">
        <v>45</v>
      </c>
      <c r="C43" s="89"/>
      <c r="D43" s="90"/>
      <c r="E43" s="91">
        <f>E8+E14+E20+E27+E32+E37+E42</f>
        <v>1946911878.56</v>
      </c>
      <c r="F43" s="92">
        <f>F8+F14+F20+F27+F32+F37</f>
        <v>16000000</v>
      </c>
    </row>
    <row r="44" spans="1:6" ht="12.75">
      <c r="A44" s="82"/>
      <c r="B44" s="83"/>
      <c r="C44" s="84"/>
      <c r="D44" s="85"/>
      <c r="E44" s="86"/>
      <c r="F44" s="86"/>
    </row>
    <row r="45" spans="1:6" ht="12.75">
      <c r="A45" s="82"/>
      <c r="B45" s="83"/>
      <c r="C45" s="84"/>
      <c r="D45" s="85"/>
      <c r="E45" s="86"/>
      <c r="F45" s="86"/>
    </row>
    <row r="46" spans="1:6" ht="15.75">
      <c r="A46" s="93" t="s">
        <v>38</v>
      </c>
      <c r="B46" s="94"/>
      <c r="C46" s="84"/>
      <c r="D46" s="85"/>
      <c r="E46" s="86"/>
      <c r="F46" s="86"/>
    </row>
    <row r="47" ht="13.5" thickBot="1"/>
    <row r="48" spans="1:6" ht="12.75">
      <c r="A48" s="95">
        <v>31</v>
      </c>
      <c r="B48" s="111"/>
      <c r="C48" s="96" t="s">
        <v>25</v>
      </c>
      <c r="D48" s="97" t="s">
        <v>11</v>
      </c>
      <c r="E48" s="98">
        <v>110314436.36</v>
      </c>
      <c r="F48" s="99"/>
    </row>
    <row r="49" spans="1:6" ht="12.75">
      <c r="A49" s="57">
        <v>32</v>
      </c>
      <c r="B49" s="112"/>
      <c r="C49" s="79" t="s">
        <v>17</v>
      </c>
      <c r="D49" s="23" t="s">
        <v>12</v>
      </c>
      <c r="E49" s="71">
        <v>58000000</v>
      </c>
      <c r="F49" s="58"/>
    </row>
    <row r="50" spans="1:6" ht="12.75">
      <c r="A50" s="57">
        <v>33</v>
      </c>
      <c r="B50" s="112"/>
      <c r="C50" s="79" t="s">
        <v>17</v>
      </c>
      <c r="D50" s="23" t="s">
        <v>11</v>
      </c>
      <c r="E50" s="71">
        <v>24601041.11</v>
      </c>
      <c r="F50" s="58"/>
    </row>
    <row r="51" spans="1:6" ht="12.75">
      <c r="A51" s="57">
        <v>34</v>
      </c>
      <c r="B51" s="112"/>
      <c r="C51" s="79" t="s">
        <v>19</v>
      </c>
      <c r="D51" s="23" t="s">
        <v>12</v>
      </c>
      <c r="E51" s="71">
        <v>60500000</v>
      </c>
      <c r="F51" s="58"/>
    </row>
    <row r="52" spans="1:6" ht="12.75">
      <c r="A52" s="57">
        <v>35</v>
      </c>
      <c r="B52" s="112"/>
      <c r="C52" s="79" t="s">
        <v>19</v>
      </c>
      <c r="D52" s="23" t="s">
        <v>11</v>
      </c>
      <c r="E52" s="71">
        <v>24606589.16</v>
      </c>
      <c r="F52" s="58"/>
    </row>
    <row r="53" spans="1:6" ht="13.5" thickBot="1">
      <c r="A53" s="100"/>
      <c r="B53" s="101" t="s">
        <v>41</v>
      </c>
      <c r="C53" s="102"/>
      <c r="D53" s="103"/>
      <c r="E53" s="104">
        <f>SUM(E48:E52)</f>
        <v>278022066.63000005</v>
      </c>
      <c r="F53" s="105"/>
    </row>
    <row r="54" spans="1:6" ht="13.5" thickBot="1">
      <c r="A54" s="106"/>
      <c r="B54" s="110" t="s">
        <v>42</v>
      </c>
      <c r="C54" s="107"/>
      <c r="D54" s="107"/>
      <c r="E54" s="108">
        <f>E43+E42+E53</f>
        <v>2390211580.57</v>
      </c>
      <c r="F54" s="109"/>
    </row>
    <row r="55" ht="12.75">
      <c r="E55" s="59"/>
    </row>
  </sheetData>
  <printOptions/>
  <pageMargins left="0.75" right="0.75" top="1" bottom="1" header="0.4921259845" footer="0.492125984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</dc:creator>
  <cp:keywords/>
  <dc:description/>
  <cp:lastModifiedBy>lostrozlikova</cp:lastModifiedBy>
  <cp:lastPrinted>2006-12-04T12:59:44Z</cp:lastPrinted>
  <dcterms:created xsi:type="dcterms:W3CDTF">2005-06-23T06:43:04Z</dcterms:created>
  <dcterms:modified xsi:type="dcterms:W3CDTF">2006-12-04T12:59:47Z</dcterms:modified>
  <cp:category/>
  <cp:version/>
  <cp:contentType/>
  <cp:contentStatus/>
</cp:coreProperties>
</file>