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095" activeTab="1"/>
  </bookViews>
  <sheets>
    <sheet name="Príloha č. 2" sheetId="1" r:id="rId1"/>
    <sheet name="Graf" sheetId="2" r:id="rId2"/>
  </sheets>
  <definedNames>
    <definedName name="_xlnm.Print_Area" localSheetId="0">'Príloha č. 2'!$A$1:$X$37</definedName>
  </definedNames>
  <calcPr fullCalcOnLoad="1"/>
</workbook>
</file>

<file path=xl/sharedStrings.xml><?xml version="1.0" encoding="utf-8"?>
<sst xmlns="http://schemas.openxmlformats.org/spreadsheetml/2006/main" count="70" uniqueCount="52">
  <si>
    <t>kt</t>
  </si>
  <si>
    <t>Vypracoval: Ing. A. Sebíňová, technológ</t>
  </si>
  <si>
    <t>Prehľad o vývoji vybraných ukazovateľov na Bani Dolina od roku 1989</t>
  </si>
  <si>
    <t>Ukazovateľ</t>
  </si>
  <si>
    <t>M.J.</t>
  </si>
  <si>
    <t>Odbytová ťažba</t>
  </si>
  <si>
    <t xml:space="preserve"> -triedené druhy</t>
  </si>
  <si>
    <t xml:space="preserve"> -energetické druhy</t>
  </si>
  <si>
    <t>Výhrevnosť OŤ</t>
  </si>
  <si>
    <t>MJ/kg</t>
  </si>
  <si>
    <t xml:space="preserve"> - triedené druhy</t>
  </si>
  <si>
    <t xml:space="preserve"> - energet. druhy</t>
  </si>
  <si>
    <t>Prípravné práce spolu</t>
  </si>
  <si>
    <t>m</t>
  </si>
  <si>
    <t xml:space="preserve"> - prevádzkové prípravy</t>
  </si>
  <si>
    <t xml:space="preserve"> - IVVR</t>
  </si>
  <si>
    <t xml:space="preserve"> - GP</t>
  </si>
  <si>
    <t>Intenzita razenia</t>
  </si>
  <si>
    <t>m/kt</t>
  </si>
  <si>
    <t>Výkon celkový</t>
  </si>
  <si>
    <t>t/hl/zm</t>
  </si>
  <si>
    <t>Výkon banský</t>
  </si>
  <si>
    <t>Výkon v rúbaní</t>
  </si>
  <si>
    <t>Výkon v razení</t>
  </si>
  <si>
    <t>cm/hl/zm</t>
  </si>
  <si>
    <t>Objem invest. prác a dodávok</t>
  </si>
  <si>
    <t>tis.Sk</t>
  </si>
  <si>
    <t>Priem. evidenč. stav pracovníkov</t>
  </si>
  <si>
    <t>počet</t>
  </si>
  <si>
    <t>Priemerný zárobok</t>
  </si>
  <si>
    <t>Sk/prac.</t>
  </si>
  <si>
    <t>Celková absencia</t>
  </si>
  <si>
    <t>%</t>
  </si>
  <si>
    <t>Nadčasová práca</t>
  </si>
  <si>
    <t>*</t>
  </si>
  <si>
    <t>Výnosy</t>
  </si>
  <si>
    <t>Náklady</t>
  </si>
  <si>
    <t>Odpisy HIM</t>
  </si>
  <si>
    <t>Stav úverovej zadĺženosti</t>
  </si>
  <si>
    <t xml:space="preserve"> - z toho investičnej</t>
  </si>
  <si>
    <t>Splátky úverov</t>
  </si>
  <si>
    <t>Hospodársky výsledok</t>
  </si>
  <si>
    <t>Súčasť SUB Prievidza</t>
  </si>
  <si>
    <t>Socialna ťažba - uznesenie vlády SR č. 880/97</t>
  </si>
  <si>
    <t>Útlm - uznesenie vlády SR č. 390/2005</t>
  </si>
  <si>
    <t>Útlm - uznesenie vlády SR č. 1037/2001</t>
  </si>
  <si>
    <t>Samostatne Baňa Dolina</t>
  </si>
  <si>
    <t>* údaj nezistený</t>
  </si>
  <si>
    <t>.....................................</t>
  </si>
  <si>
    <t>Kontroloval: Ing. B. Mojžiš, zástupca GR pre stratégiu a.s.</t>
  </si>
  <si>
    <t>Útlm - uznesenie vlády SR č. 661/2007</t>
  </si>
  <si>
    <t>Baňa Dolina, 19.3.2009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</si>
</sst>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\$#,##0\ ;\(\$#,##0\)"/>
    <numFmt numFmtId="177" formatCode="\$#,##0\ ;[Red]\(\$#,##0\)"/>
    <numFmt numFmtId="178" formatCode="\$#,##0.00\ ;\(\$#,##0.00\)"/>
    <numFmt numFmtId="179" formatCode="\$#,##0.00\ ;[Red]\(\$#,##0.00\)"/>
    <numFmt numFmtId="180" formatCode="#\ ?/?"/>
    <numFmt numFmtId="181" formatCode="#\ ??/??"/>
    <numFmt numFmtId="182" formatCode="m/d/yy"/>
    <numFmt numFmtId="183" formatCode="d\-mmm\-yy"/>
    <numFmt numFmtId="184" formatCode="d\-mmm"/>
    <numFmt numFmtId="185" formatCode="mmm\-yy"/>
    <numFmt numFmtId="186" formatCode="m/d/yy\ h:mm"/>
    <numFmt numFmtId="187" formatCode="m/d"/>
    <numFmt numFmtId="188" formatCode="#,##0.000"/>
    <numFmt numFmtId="189" formatCode="[$-41B]d\.\ mmmm\ yyyy"/>
    <numFmt numFmtId="190" formatCode="0.0"/>
  </numFmts>
  <fonts count="15">
    <font>
      <sz val="10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E"/>
      <family val="0"/>
    </font>
    <font>
      <b/>
      <sz val="18"/>
      <name val="Arial CE"/>
      <family val="0"/>
    </font>
    <font>
      <b/>
      <i/>
      <sz val="14"/>
      <name val="Arial CE"/>
      <family val="2"/>
    </font>
    <font>
      <i/>
      <sz val="8"/>
      <name val="Arial CE"/>
      <family val="0"/>
    </font>
    <font>
      <b/>
      <i/>
      <sz val="8"/>
      <color indexed="17"/>
      <name val="Arial CE"/>
      <family val="0"/>
    </font>
    <font>
      <b/>
      <i/>
      <sz val="8"/>
      <name val="Arial CE"/>
      <family val="0"/>
    </font>
    <font>
      <b/>
      <i/>
      <sz val="8"/>
      <color indexed="60"/>
      <name val="Arial CE"/>
      <family val="0"/>
    </font>
    <font>
      <b/>
      <i/>
      <sz val="8"/>
      <color indexed="10"/>
      <name val="Arial CE"/>
      <family val="0"/>
    </font>
    <font>
      <b/>
      <sz val="14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lightGray">
        <fgColor indexed="22"/>
        <bgColor indexed="9"/>
      </patternFill>
    </fill>
    <fill>
      <patternFill patternType="lightGray">
        <fgColor indexed="9"/>
        <bgColor indexed="42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2" xfId="0" applyBorder="1" applyAlignment="1">
      <alignment/>
    </xf>
    <xf numFmtId="0" fontId="9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172" fontId="9" fillId="0" borderId="3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172" fontId="5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4" fontId="10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4" fontId="8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3" fontId="11" fillId="0" borderId="3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6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2" borderId="8" xfId="0" applyFont="1" applyFill="1" applyBorder="1" applyAlignment="1">
      <alignment horizontal="center"/>
    </xf>
    <xf numFmtId="0" fontId="8" fillId="2" borderId="8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5">
    <cellStyle name="Normal" xfId="0"/>
    <cellStyle name="Celkem" xfId="15"/>
    <cellStyle name="Comma" xfId="16"/>
    <cellStyle name="Comma [0]" xfId="17"/>
    <cellStyle name="Datum" xfId="18"/>
    <cellStyle name="Finanční0" xfId="19"/>
    <cellStyle name="Hyperlink" xfId="20"/>
    <cellStyle name="Měna0" xfId="21"/>
    <cellStyle name="Currency" xfId="22"/>
    <cellStyle name="Currency [0]" xfId="23"/>
    <cellStyle name="Percent" xfId="24"/>
    <cellStyle name="Pevný" xfId="25"/>
    <cellStyle name="Followed Hyperlink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Ťažba uhlia a priemerný evidenčný počet pracovníkov </a:t>
            </a:r>
          </a:p>
        </c:rich>
      </c:tx>
      <c:layout>
        <c:manualLayout>
          <c:xMode val="factor"/>
          <c:yMode val="factor"/>
          <c:x val="-0.00125"/>
          <c:y val="0.0265"/>
        </c:manualLayout>
      </c:layout>
      <c:spPr>
        <a:noFill/>
        <a:ln>
          <a:noFill/>
        </a:ln>
      </c:spPr>
    </c:title>
    <c:view3D>
      <c:rotX val="15"/>
      <c:rotY val="13"/>
      <c:depthPercent val="170"/>
      <c:rAngAx val="1"/>
    </c:view3D>
    <c:plotArea>
      <c:layout>
        <c:manualLayout>
          <c:xMode val="edge"/>
          <c:yMode val="edge"/>
          <c:x val="0.01825"/>
          <c:y val="0.11075"/>
          <c:w val="0.97375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Ťažba</c:v>
          </c:tx>
          <c:spPr>
            <a:gradFill rotWithShape="1">
              <a:gsLst>
                <a:gs pos="0">
                  <a:srgbClr val="993300"/>
                </a:gs>
                <a:gs pos="100000">
                  <a:srgbClr val="DEBEAE"/>
                </a:gs>
              </a:gsLst>
              <a:lin ang="0" scaled="1"/>
            </a:gra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'Príloha č. 2'!$D$3:$W$3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'Príloha č. 2'!$D$4:$W$4</c:f>
              <c:numCache>
                <c:ptCount val="20"/>
                <c:pt idx="0">
                  <c:v>972.6</c:v>
                </c:pt>
                <c:pt idx="1">
                  <c:v>847</c:v>
                </c:pt>
                <c:pt idx="2">
                  <c:v>738</c:v>
                </c:pt>
                <c:pt idx="3">
                  <c:v>596.8</c:v>
                </c:pt>
                <c:pt idx="4">
                  <c:v>609.6</c:v>
                </c:pt>
                <c:pt idx="5">
                  <c:v>608.4</c:v>
                </c:pt>
                <c:pt idx="6">
                  <c:v>612.2</c:v>
                </c:pt>
                <c:pt idx="7">
                  <c:v>586.7</c:v>
                </c:pt>
                <c:pt idx="8">
                  <c:v>547.3</c:v>
                </c:pt>
                <c:pt idx="9">
                  <c:v>514.9</c:v>
                </c:pt>
                <c:pt idx="10">
                  <c:v>380</c:v>
                </c:pt>
                <c:pt idx="11">
                  <c:v>346.7</c:v>
                </c:pt>
                <c:pt idx="12">
                  <c:v>306</c:v>
                </c:pt>
                <c:pt idx="13">
                  <c:v>288</c:v>
                </c:pt>
                <c:pt idx="14">
                  <c:v>227.9</c:v>
                </c:pt>
                <c:pt idx="15">
                  <c:v>220</c:v>
                </c:pt>
                <c:pt idx="16">
                  <c:v>163</c:v>
                </c:pt>
                <c:pt idx="17">
                  <c:v>146</c:v>
                </c:pt>
                <c:pt idx="18">
                  <c:v>146</c:v>
                </c:pt>
                <c:pt idx="19">
                  <c:v>152</c:v>
                </c:pt>
              </c:numCache>
            </c:numRef>
          </c:val>
          <c:shape val="box"/>
        </c:ser>
        <c:ser>
          <c:idx val="1"/>
          <c:order val="1"/>
          <c:tx>
            <c:v>Priemerný evidenčný počet pracovníkov</c:v>
          </c:tx>
          <c:spPr>
            <a:gradFill rotWithShape="1">
              <a:gsLst>
                <a:gs pos="0">
                  <a:srgbClr val="008000"/>
                </a:gs>
                <a:gs pos="100000">
                  <a:srgbClr val="AED6A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AED6AE"/>
                  </a:gs>
                </a:gsLst>
                <a:lin ang="0" scaled="1"/>
              </a:gradFill>
            </c:spPr>
          </c:dPt>
          <c:cat>
            <c:numRef>
              <c:f>'Príloha č. 2'!$D$3:$W$3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'Príloha č. 2'!$D$20:$W$20</c:f>
              <c:numCache>
                <c:ptCount val="20"/>
                <c:pt idx="0">
                  <c:v>2024</c:v>
                </c:pt>
                <c:pt idx="1">
                  <c:v>1886</c:v>
                </c:pt>
                <c:pt idx="2">
                  <c:v>1757</c:v>
                </c:pt>
                <c:pt idx="3">
                  <c:v>1581</c:v>
                </c:pt>
                <c:pt idx="4">
                  <c:v>1508</c:v>
                </c:pt>
                <c:pt idx="5">
                  <c:v>1484</c:v>
                </c:pt>
                <c:pt idx="6">
                  <c:v>1531</c:v>
                </c:pt>
                <c:pt idx="7">
                  <c:v>1482</c:v>
                </c:pt>
                <c:pt idx="8">
                  <c:v>1421</c:v>
                </c:pt>
                <c:pt idx="9">
                  <c:v>1294</c:v>
                </c:pt>
                <c:pt idx="10">
                  <c:v>1076</c:v>
                </c:pt>
                <c:pt idx="11">
                  <c:v>811</c:v>
                </c:pt>
                <c:pt idx="12">
                  <c:v>658</c:v>
                </c:pt>
                <c:pt idx="13">
                  <c:v>573</c:v>
                </c:pt>
                <c:pt idx="14">
                  <c:v>481</c:v>
                </c:pt>
                <c:pt idx="15">
                  <c:v>380</c:v>
                </c:pt>
                <c:pt idx="16">
                  <c:v>245</c:v>
                </c:pt>
                <c:pt idx="17">
                  <c:v>212</c:v>
                </c:pt>
                <c:pt idx="18">
                  <c:v>205</c:v>
                </c:pt>
                <c:pt idx="19">
                  <c:v>216</c:v>
                </c:pt>
              </c:numCache>
            </c:numRef>
          </c:val>
          <c:shape val="box"/>
        </c:ser>
        <c:gapWidth val="60"/>
        <c:gapDepth val="70"/>
        <c:shape val="box"/>
        <c:axId val="59575017"/>
        <c:axId val="66413106"/>
      </c:bar3DChart>
      <c:catAx>
        <c:axId val="59575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roky</a:t>
                </a:r>
              </a:p>
            </c:rich>
          </c:tx>
          <c:layout>
            <c:manualLayout>
              <c:xMode val="factor"/>
              <c:yMode val="factor"/>
              <c:x val="0.289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413106"/>
        <c:crosses val="autoZero"/>
        <c:auto val="1"/>
        <c:lblOffset val="100"/>
        <c:noMultiLvlLbl val="0"/>
      </c:catAx>
      <c:valAx>
        <c:axId val="6641310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kt/počet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75017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975"/>
          <c:y val="0.92875"/>
          <c:w val="0.42175"/>
          <c:h val="0.056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FFFFF5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FFFFF5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4921259845" footer="0.4921259845"/>
  <pageSetup horizontalDpi="600" verticalDpi="600" orientation="landscape" paperSize="9"/>
  <headerFooter>
    <oddHeader>&amp;L&amp;UBaňa Dolina, a.s., Dolina 77, 990 12 VEĽKÝ KRTÍŠ&amp;R&amp;9Príloha č.2 a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504825</xdr:colOff>
      <xdr:row>34</xdr:row>
      <xdr:rowOff>0</xdr:rowOff>
    </xdr:from>
    <xdr:to>
      <xdr:col>23</xdr:col>
      <xdr:colOff>57150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13515975" y="5486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180975</xdr:colOff>
      <xdr:row>66</xdr:row>
      <xdr:rowOff>76200</xdr:rowOff>
    </xdr:from>
    <xdr:to>
      <xdr:col>36</xdr:col>
      <xdr:colOff>285750</xdr:colOff>
      <xdr:row>66</xdr:row>
      <xdr:rowOff>76200</xdr:rowOff>
    </xdr:to>
    <xdr:sp>
      <xdr:nvSpPr>
        <xdr:cNvPr id="2" name="Line 2"/>
        <xdr:cNvSpPr>
          <a:spLocks/>
        </xdr:cNvSpPr>
      </xdr:nvSpPr>
      <xdr:spPr>
        <a:xfrm>
          <a:off x="23202900" y="10744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533400</xdr:colOff>
      <xdr:row>35</xdr:row>
      <xdr:rowOff>9525</xdr:rowOff>
    </xdr:from>
    <xdr:to>
      <xdr:col>23</xdr:col>
      <xdr:colOff>76200</xdr:colOff>
      <xdr:row>35</xdr:row>
      <xdr:rowOff>9525</xdr:rowOff>
    </xdr:to>
    <xdr:sp>
      <xdr:nvSpPr>
        <xdr:cNvPr id="3" name="Line 3"/>
        <xdr:cNvSpPr>
          <a:spLocks/>
        </xdr:cNvSpPr>
      </xdr:nvSpPr>
      <xdr:spPr>
        <a:xfrm>
          <a:off x="13544550" y="56578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view="pageBreakPreview" zoomScaleSheetLayoutView="100" workbookViewId="0" topLeftCell="A1">
      <pane xSplit="3" ySplit="3" topLeftCell="J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" sqref="B2:W2"/>
    </sheetView>
  </sheetViews>
  <sheetFormatPr defaultColWidth="9.00390625" defaultRowHeight="12.75"/>
  <cols>
    <col min="1" max="1" width="1.00390625" style="0" customWidth="1"/>
    <col min="2" max="2" width="24.875" style="0" customWidth="1"/>
    <col min="3" max="3" width="7.125" style="37" customWidth="1"/>
    <col min="4" max="12" width="7.25390625" style="0" customWidth="1"/>
    <col min="13" max="13" width="7.25390625" style="37" customWidth="1"/>
    <col min="14" max="14" width="7.25390625" style="0" customWidth="1"/>
    <col min="15" max="16" width="7.25390625" style="38" customWidth="1"/>
    <col min="17" max="23" width="7.25390625" style="0" customWidth="1"/>
    <col min="24" max="24" width="1.12109375" style="0" customWidth="1"/>
    <col min="25" max="16384" width="10.25390625" style="0" customWidth="1"/>
  </cols>
  <sheetData>
    <row r="1" spans="2:10" ht="5.25" customHeight="1">
      <c r="B1" s="30"/>
      <c r="C1" s="46"/>
      <c r="D1" s="30"/>
      <c r="E1" s="30"/>
      <c r="F1" s="30"/>
      <c r="J1" s="30"/>
    </row>
    <row r="2" spans="1:23" ht="18.75">
      <c r="A2" s="45"/>
      <c r="B2" s="51" t="s">
        <v>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</row>
    <row r="3" spans="2:23" ht="12.75">
      <c r="B3" s="41" t="s">
        <v>3</v>
      </c>
      <c r="C3" s="41" t="s">
        <v>4</v>
      </c>
      <c r="D3" s="41">
        <v>1989</v>
      </c>
      <c r="E3" s="41">
        <v>1990</v>
      </c>
      <c r="F3" s="41">
        <v>1991</v>
      </c>
      <c r="G3" s="41">
        <v>1992</v>
      </c>
      <c r="H3" s="41">
        <v>1993</v>
      </c>
      <c r="I3" s="41">
        <v>1994</v>
      </c>
      <c r="J3" s="41">
        <v>1995</v>
      </c>
      <c r="K3" s="41">
        <v>1996</v>
      </c>
      <c r="L3" s="41">
        <v>1997</v>
      </c>
      <c r="M3" s="41">
        <v>1998</v>
      </c>
      <c r="N3" s="42">
        <v>1999</v>
      </c>
      <c r="O3" s="42">
        <v>2000</v>
      </c>
      <c r="P3" s="42">
        <v>2001</v>
      </c>
      <c r="Q3" s="42">
        <v>2002</v>
      </c>
      <c r="R3" s="42">
        <v>2003</v>
      </c>
      <c r="S3" s="42">
        <v>2004</v>
      </c>
      <c r="T3" s="42">
        <v>2005</v>
      </c>
      <c r="U3" s="42">
        <v>2006</v>
      </c>
      <c r="V3" s="42">
        <v>2007</v>
      </c>
      <c r="W3" s="42">
        <v>2008</v>
      </c>
    </row>
    <row r="4" spans="2:23" ht="12.75">
      <c r="B4" s="2" t="s">
        <v>5</v>
      </c>
      <c r="C4" s="3" t="s">
        <v>0</v>
      </c>
      <c r="D4" s="4">
        <v>972.6</v>
      </c>
      <c r="E4" s="4">
        <v>847</v>
      </c>
      <c r="F4" s="4">
        <v>738</v>
      </c>
      <c r="G4" s="4">
        <v>596.8</v>
      </c>
      <c r="H4" s="4">
        <v>609.6</v>
      </c>
      <c r="I4" s="4">
        <v>608.4</v>
      </c>
      <c r="J4" s="4">
        <v>612.2</v>
      </c>
      <c r="K4" s="4">
        <v>586.7</v>
      </c>
      <c r="L4" s="4">
        <v>547.3</v>
      </c>
      <c r="M4" s="4">
        <v>514.9</v>
      </c>
      <c r="N4" s="4">
        <v>380</v>
      </c>
      <c r="O4" s="4">
        <v>346.7</v>
      </c>
      <c r="P4" s="4">
        <v>306</v>
      </c>
      <c r="Q4" s="4">
        <v>288</v>
      </c>
      <c r="R4" s="4">
        <v>227.9</v>
      </c>
      <c r="S4" s="4">
        <v>220</v>
      </c>
      <c r="T4" s="4">
        <v>163</v>
      </c>
      <c r="U4" s="4">
        <v>146</v>
      </c>
      <c r="V4" s="4">
        <v>146</v>
      </c>
      <c r="W4" s="4">
        <v>152</v>
      </c>
    </row>
    <row r="5" spans="2:23" ht="12.75">
      <c r="B5" s="5" t="s">
        <v>6</v>
      </c>
      <c r="C5" s="6" t="s">
        <v>0</v>
      </c>
      <c r="D5" s="7">
        <v>129.3</v>
      </c>
      <c r="E5" s="7">
        <v>57.7</v>
      </c>
      <c r="F5" s="7">
        <v>65.8</v>
      </c>
      <c r="G5" s="7">
        <v>66.2</v>
      </c>
      <c r="H5" s="7">
        <v>75.5</v>
      </c>
      <c r="I5" s="7">
        <v>62.2</v>
      </c>
      <c r="J5" s="7">
        <v>34.2</v>
      </c>
      <c r="K5" s="7">
        <v>33.3</v>
      </c>
      <c r="L5" s="7">
        <v>30.7</v>
      </c>
      <c r="M5" s="7">
        <v>21.7</v>
      </c>
      <c r="N5" s="7">
        <v>11.3</v>
      </c>
      <c r="O5" s="7">
        <v>9.6</v>
      </c>
      <c r="P5" s="7">
        <v>7.1</v>
      </c>
      <c r="Q5" s="7">
        <v>6.3</v>
      </c>
      <c r="R5" s="7">
        <v>5.9</v>
      </c>
      <c r="S5" s="7">
        <v>4.6</v>
      </c>
      <c r="T5" s="7">
        <v>9.6</v>
      </c>
      <c r="U5" s="7">
        <v>11.5</v>
      </c>
      <c r="V5" s="7">
        <v>6.141</v>
      </c>
      <c r="W5" s="7">
        <v>1.1</v>
      </c>
    </row>
    <row r="6" spans="2:23" ht="12.75">
      <c r="B6" s="5" t="s">
        <v>7</v>
      </c>
      <c r="C6" s="6" t="s">
        <v>0</v>
      </c>
      <c r="D6" s="7">
        <f aca="true" t="shared" si="0" ref="D6:W6">(D4-D5)</f>
        <v>843.3</v>
      </c>
      <c r="E6" s="7">
        <f t="shared" si="0"/>
        <v>789.3</v>
      </c>
      <c r="F6" s="7">
        <f t="shared" si="0"/>
        <v>672.2</v>
      </c>
      <c r="G6" s="7">
        <f t="shared" si="0"/>
        <v>530.5999999999999</v>
      </c>
      <c r="H6" s="7">
        <f t="shared" si="0"/>
        <v>534.1</v>
      </c>
      <c r="I6" s="7">
        <f t="shared" si="0"/>
        <v>546.1999999999999</v>
      </c>
      <c r="J6" s="7">
        <f t="shared" si="0"/>
        <v>578</v>
      </c>
      <c r="K6" s="7">
        <f t="shared" si="0"/>
        <v>553.4000000000001</v>
      </c>
      <c r="L6" s="7">
        <f t="shared" si="0"/>
        <v>516.5999999999999</v>
      </c>
      <c r="M6" s="7">
        <f t="shared" si="0"/>
        <v>493.2</v>
      </c>
      <c r="N6" s="7">
        <f t="shared" si="0"/>
        <v>368.7</v>
      </c>
      <c r="O6" s="7">
        <f t="shared" si="0"/>
        <v>337.09999999999997</v>
      </c>
      <c r="P6" s="7">
        <f t="shared" si="0"/>
        <v>298.9</v>
      </c>
      <c r="Q6" s="7">
        <f t="shared" si="0"/>
        <v>281.7</v>
      </c>
      <c r="R6" s="7">
        <f t="shared" si="0"/>
        <v>222</v>
      </c>
      <c r="S6" s="7">
        <f t="shared" si="0"/>
        <v>215.4</v>
      </c>
      <c r="T6" s="7">
        <f t="shared" si="0"/>
        <v>153.4</v>
      </c>
      <c r="U6" s="7">
        <f t="shared" si="0"/>
        <v>134.5</v>
      </c>
      <c r="V6" s="7">
        <f t="shared" si="0"/>
        <v>139.859</v>
      </c>
      <c r="W6" s="7">
        <f t="shared" si="0"/>
        <v>150.9</v>
      </c>
    </row>
    <row r="7" spans="2:23" ht="12.75">
      <c r="B7" s="8" t="s">
        <v>8</v>
      </c>
      <c r="C7" s="9" t="s">
        <v>9</v>
      </c>
      <c r="D7" s="10">
        <v>10.09</v>
      </c>
      <c r="E7" s="10">
        <v>9.74</v>
      </c>
      <c r="F7" s="10">
        <v>9.74</v>
      </c>
      <c r="G7" s="10">
        <v>9.98</v>
      </c>
      <c r="H7" s="10">
        <v>10.07</v>
      </c>
      <c r="I7" s="10">
        <v>10.46</v>
      </c>
      <c r="J7" s="10">
        <v>10.17</v>
      </c>
      <c r="K7" s="10">
        <v>9.72</v>
      </c>
      <c r="L7" s="10">
        <v>10.12</v>
      </c>
      <c r="M7" s="10">
        <v>9.56</v>
      </c>
      <c r="N7" s="10">
        <v>9.44</v>
      </c>
      <c r="O7" s="10">
        <v>10.11</v>
      </c>
      <c r="P7" s="10">
        <v>10.05</v>
      </c>
      <c r="Q7" s="10">
        <v>10.41</v>
      </c>
      <c r="R7" s="10">
        <v>9.91</v>
      </c>
      <c r="S7" s="10">
        <v>10.76</v>
      </c>
      <c r="T7" s="10">
        <v>11.74</v>
      </c>
      <c r="U7" s="10">
        <v>11.34</v>
      </c>
      <c r="V7" s="10">
        <v>10.67</v>
      </c>
      <c r="W7" s="10">
        <v>10.04</v>
      </c>
    </row>
    <row r="8" spans="2:23" ht="12.75">
      <c r="B8" s="5" t="s">
        <v>10</v>
      </c>
      <c r="C8" s="6" t="s">
        <v>9</v>
      </c>
      <c r="D8" s="11">
        <v>14.16</v>
      </c>
      <c r="E8" s="11">
        <v>14.1</v>
      </c>
      <c r="F8" s="11">
        <v>13.77</v>
      </c>
      <c r="G8" s="11">
        <v>13.52</v>
      </c>
      <c r="H8" s="11">
        <v>14.34</v>
      </c>
      <c r="I8" s="11">
        <v>14.25</v>
      </c>
      <c r="J8" s="11">
        <v>14.28</v>
      </c>
      <c r="K8" s="11">
        <v>14.37</v>
      </c>
      <c r="L8" s="11">
        <v>14.34</v>
      </c>
      <c r="M8" s="11">
        <v>14.34</v>
      </c>
      <c r="N8" s="11">
        <v>14.27</v>
      </c>
      <c r="O8" s="11">
        <v>14.46</v>
      </c>
      <c r="P8" s="11">
        <v>14.47</v>
      </c>
      <c r="Q8" s="11">
        <v>14.31</v>
      </c>
      <c r="R8" s="11">
        <v>14.54</v>
      </c>
      <c r="S8" s="11">
        <v>13.19</v>
      </c>
      <c r="T8" s="11">
        <v>14.77</v>
      </c>
      <c r="U8" s="11">
        <v>14.59</v>
      </c>
      <c r="V8" s="11">
        <v>14.5</v>
      </c>
      <c r="W8" s="11">
        <v>14.07</v>
      </c>
    </row>
    <row r="9" spans="2:23" ht="12.75">
      <c r="B9" s="5" t="s">
        <v>11</v>
      </c>
      <c r="C9" s="6" t="s">
        <v>9</v>
      </c>
      <c r="D9" s="11">
        <v>9.46</v>
      </c>
      <c r="E9" s="11">
        <v>9.41</v>
      </c>
      <c r="F9" s="11">
        <v>9.28</v>
      </c>
      <c r="G9" s="11">
        <v>9.46</v>
      </c>
      <c r="H9" s="11">
        <v>9.33</v>
      </c>
      <c r="I9" s="11">
        <v>10.26</v>
      </c>
      <c r="J9" s="11">
        <v>9.91</v>
      </c>
      <c r="K9" s="11">
        <v>9.44</v>
      </c>
      <c r="L9" s="11">
        <v>9.87</v>
      </c>
      <c r="M9" s="11">
        <v>9.36</v>
      </c>
      <c r="N9" s="11">
        <v>9.3</v>
      </c>
      <c r="O9" s="11">
        <v>9.99</v>
      </c>
      <c r="P9" s="11">
        <v>9.95</v>
      </c>
      <c r="Q9" s="11">
        <v>10.32</v>
      </c>
      <c r="R9" s="11">
        <v>9.79</v>
      </c>
      <c r="S9" s="11">
        <v>10.71</v>
      </c>
      <c r="T9" s="11">
        <v>11.54</v>
      </c>
      <c r="U9" s="11">
        <v>11.06</v>
      </c>
      <c r="V9" s="11">
        <v>10.49</v>
      </c>
      <c r="W9" s="11">
        <v>10</v>
      </c>
    </row>
    <row r="10" spans="2:23" ht="12.75">
      <c r="B10" s="8" t="s">
        <v>12</v>
      </c>
      <c r="C10" s="9" t="s">
        <v>13</v>
      </c>
      <c r="D10" s="12">
        <f aca="true" t="shared" si="1" ref="D10:U10">D11+D12+D13</f>
        <v>12795</v>
      </c>
      <c r="E10" s="12">
        <f t="shared" si="1"/>
        <v>9900</v>
      </c>
      <c r="F10" s="12">
        <f t="shared" si="1"/>
        <v>9108</v>
      </c>
      <c r="G10" s="12">
        <f t="shared" si="1"/>
        <v>6571</v>
      </c>
      <c r="H10" s="12">
        <f t="shared" si="1"/>
        <v>7769</v>
      </c>
      <c r="I10" s="12">
        <f t="shared" si="1"/>
        <v>6547</v>
      </c>
      <c r="J10" s="12">
        <f t="shared" si="1"/>
        <v>8254</v>
      </c>
      <c r="K10" s="12">
        <f t="shared" si="1"/>
        <v>8789</v>
      </c>
      <c r="L10" s="12">
        <f t="shared" si="1"/>
        <v>7223</v>
      </c>
      <c r="M10" s="12">
        <f t="shared" si="1"/>
        <v>4949</v>
      </c>
      <c r="N10" s="12">
        <f t="shared" si="1"/>
        <v>3773</v>
      </c>
      <c r="O10" s="12">
        <f t="shared" si="1"/>
        <v>2049</v>
      </c>
      <c r="P10" s="12">
        <f t="shared" si="1"/>
        <v>1596</v>
      </c>
      <c r="Q10" s="12">
        <f t="shared" si="1"/>
        <v>2725</v>
      </c>
      <c r="R10" s="12">
        <f t="shared" si="1"/>
        <v>1080</v>
      </c>
      <c r="S10" s="12">
        <f t="shared" si="1"/>
        <v>951</v>
      </c>
      <c r="T10" s="12">
        <f t="shared" si="1"/>
        <v>1148</v>
      </c>
      <c r="U10" s="12">
        <f t="shared" si="1"/>
        <v>377</v>
      </c>
      <c r="V10" s="12">
        <v>1032</v>
      </c>
      <c r="W10" s="12">
        <v>2442</v>
      </c>
    </row>
    <row r="11" spans="2:23" ht="12.75">
      <c r="B11" s="13" t="s">
        <v>14</v>
      </c>
      <c r="C11" s="6" t="s">
        <v>13</v>
      </c>
      <c r="D11" s="14">
        <v>11432</v>
      </c>
      <c r="E11" s="14">
        <v>8567</v>
      </c>
      <c r="F11" s="14">
        <v>8862</v>
      </c>
      <c r="G11" s="14">
        <v>6395</v>
      </c>
      <c r="H11" s="14">
        <v>7683</v>
      </c>
      <c r="I11" s="14">
        <v>6461</v>
      </c>
      <c r="J11" s="14">
        <v>8153</v>
      </c>
      <c r="K11" s="14">
        <v>7317</v>
      </c>
      <c r="L11" s="14">
        <v>6044</v>
      </c>
      <c r="M11" s="14">
        <v>4823</v>
      </c>
      <c r="N11" s="14">
        <v>3656</v>
      </c>
      <c r="O11" s="14">
        <v>2049</v>
      </c>
      <c r="P11" s="14">
        <v>1596</v>
      </c>
      <c r="Q11" s="14">
        <v>2725</v>
      </c>
      <c r="R11" s="14">
        <v>1080</v>
      </c>
      <c r="S11" s="14">
        <v>951</v>
      </c>
      <c r="T11" s="14">
        <v>1148</v>
      </c>
      <c r="U11" s="14">
        <v>377</v>
      </c>
      <c r="V11" s="14">
        <v>1032</v>
      </c>
      <c r="W11" s="14">
        <v>2442</v>
      </c>
    </row>
    <row r="12" spans="2:23" ht="12.75">
      <c r="B12" s="13" t="s">
        <v>15</v>
      </c>
      <c r="C12" s="6" t="s">
        <v>13</v>
      </c>
      <c r="D12" s="15">
        <v>1180</v>
      </c>
      <c r="E12" s="15">
        <v>1202</v>
      </c>
      <c r="F12" s="15">
        <v>246</v>
      </c>
      <c r="G12" s="15">
        <v>176</v>
      </c>
      <c r="H12" s="15">
        <v>86</v>
      </c>
      <c r="I12" s="15">
        <v>86</v>
      </c>
      <c r="J12" s="15">
        <v>101</v>
      </c>
      <c r="K12" s="15">
        <v>1472</v>
      </c>
      <c r="L12" s="15">
        <v>1179</v>
      </c>
      <c r="M12" s="15">
        <v>126</v>
      </c>
      <c r="N12" s="15">
        <v>117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</row>
    <row r="13" spans="2:23" ht="12.75">
      <c r="B13" s="16" t="s">
        <v>16</v>
      </c>
      <c r="C13" s="6" t="s">
        <v>13</v>
      </c>
      <c r="D13" s="15">
        <v>183</v>
      </c>
      <c r="E13" s="15">
        <v>131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</row>
    <row r="14" spans="2:23" ht="12.75">
      <c r="B14" s="5" t="s">
        <v>17</v>
      </c>
      <c r="C14" s="6" t="s">
        <v>18</v>
      </c>
      <c r="D14" s="11">
        <f aca="true" t="shared" si="2" ref="D14:P14">D10/D4</f>
        <v>13.155459592843924</v>
      </c>
      <c r="E14" s="11">
        <f t="shared" si="2"/>
        <v>11.688311688311689</v>
      </c>
      <c r="F14" s="11">
        <f t="shared" si="2"/>
        <v>12.341463414634147</v>
      </c>
      <c r="G14" s="11">
        <f t="shared" si="2"/>
        <v>11.010388739946382</v>
      </c>
      <c r="H14" s="11">
        <f t="shared" si="2"/>
        <v>12.744422572178477</v>
      </c>
      <c r="I14" s="11">
        <f t="shared" si="2"/>
        <v>10.761012491781724</v>
      </c>
      <c r="J14" s="11">
        <f t="shared" si="2"/>
        <v>13.482522051617117</v>
      </c>
      <c r="K14" s="11">
        <f t="shared" si="2"/>
        <v>14.980398840974944</v>
      </c>
      <c r="L14" s="11">
        <f t="shared" si="2"/>
        <v>13.197515073999636</v>
      </c>
      <c r="M14" s="11">
        <f t="shared" si="2"/>
        <v>9.611575063119053</v>
      </c>
      <c r="N14" s="11">
        <f t="shared" si="2"/>
        <v>9.928947368421053</v>
      </c>
      <c r="O14" s="11">
        <f t="shared" si="2"/>
        <v>5.910008653014134</v>
      </c>
      <c r="P14" s="11">
        <f t="shared" si="2"/>
        <v>5.215686274509804</v>
      </c>
      <c r="Q14" s="11">
        <f>(Q10/Q4)+0.01</f>
        <v>9.471805555555555</v>
      </c>
      <c r="R14" s="11">
        <v>4.739</v>
      </c>
      <c r="S14" s="11">
        <v>4.32</v>
      </c>
      <c r="T14" s="11">
        <v>7.04</v>
      </c>
      <c r="U14" s="11">
        <v>2.58</v>
      </c>
      <c r="V14" s="11">
        <v>7.07</v>
      </c>
      <c r="W14" s="11">
        <v>16.07</v>
      </c>
    </row>
    <row r="15" spans="2:23" ht="12.75">
      <c r="B15" s="8" t="s">
        <v>19</v>
      </c>
      <c r="C15" s="9" t="s">
        <v>20</v>
      </c>
      <c r="D15" s="10">
        <v>3.35</v>
      </c>
      <c r="E15" s="10">
        <v>3.22</v>
      </c>
      <c r="F15" s="10">
        <v>2.94</v>
      </c>
      <c r="G15" s="10">
        <v>2.51</v>
      </c>
      <c r="H15" s="10">
        <v>2.4</v>
      </c>
      <c r="I15" s="10">
        <v>2.41</v>
      </c>
      <c r="J15" s="10">
        <v>2.28</v>
      </c>
      <c r="K15" s="10">
        <v>2.37</v>
      </c>
      <c r="L15" s="10">
        <v>2.31</v>
      </c>
      <c r="M15" s="10">
        <v>2.32</v>
      </c>
      <c r="N15" s="10">
        <v>2.16</v>
      </c>
      <c r="O15" s="10">
        <v>2.8</v>
      </c>
      <c r="P15" s="10">
        <v>2.86</v>
      </c>
      <c r="Q15" s="10">
        <v>2.91</v>
      </c>
      <c r="R15" s="10">
        <v>2.978</v>
      </c>
      <c r="S15" s="10">
        <v>3.41</v>
      </c>
      <c r="T15" s="10">
        <v>3.66</v>
      </c>
      <c r="U15" s="10">
        <v>3.4</v>
      </c>
      <c r="V15" s="10">
        <v>3.62</v>
      </c>
      <c r="W15" s="10">
        <v>3.63</v>
      </c>
    </row>
    <row r="16" spans="2:23" ht="12.75">
      <c r="B16" s="13" t="s">
        <v>21</v>
      </c>
      <c r="C16" s="6" t="s">
        <v>20</v>
      </c>
      <c r="D16" s="17">
        <v>4.5</v>
      </c>
      <c r="E16" s="17">
        <v>4.33</v>
      </c>
      <c r="F16" s="17">
        <v>4.03</v>
      </c>
      <c r="G16" s="17">
        <v>3.43</v>
      </c>
      <c r="H16" s="17">
        <v>3.35</v>
      </c>
      <c r="I16" s="17">
        <v>3.31</v>
      </c>
      <c r="J16" s="17">
        <v>3.08</v>
      </c>
      <c r="K16" s="17">
        <v>3.23</v>
      </c>
      <c r="L16" s="17">
        <v>3.21</v>
      </c>
      <c r="M16" s="17">
        <v>3.11</v>
      </c>
      <c r="N16" s="17">
        <v>2.69</v>
      </c>
      <c r="O16" s="17">
        <v>3.5</v>
      </c>
      <c r="P16" s="17">
        <v>3.65</v>
      </c>
      <c r="Q16" s="17">
        <v>3.79</v>
      </c>
      <c r="R16" s="17">
        <v>3.969</v>
      </c>
      <c r="S16" s="17">
        <v>4.76</v>
      </c>
      <c r="T16" s="17">
        <v>5.33</v>
      </c>
      <c r="U16" s="17">
        <v>5.23</v>
      </c>
      <c r="V16" s="17">
        <v>5.24</v>
      </c>
      <c r="W16" s="17">
        <v>5.28</v>
      </c>
    </row>
    <row r="17" spans="2:23" ht="12.75">
      <c r="B17" s="13" t="s">
        <v>22</v>
      </c>
      <c r="C17" s="6" t="s">
        <v>20</v>
      </c>
      <c r="D17" s="17">
        <v>21.51</v>
      </c>
      <c r="E17" s="17">
        <v>22.14</v>
      </c>
      <c r="F17" s="17">
        <v>22.31</v>
      </c>
      <c r="G17" s="17">
        <v>18.6</v>
      </c>
      <c r="H17" s="17">
        <v>16.98</v>
      </c>
      <c r="I17" s="17">
        <v>16.07</v>
      </c>
      <c r="J17" s="17">
        <v>13.41</v>
      </c>
      <c r="K17" s="17">
        <v>12.75</v>
      </c>
      <c r="L17" s="17">
        <v>13.14</v>
      </c>
      <c r="M17" s="17">
        <v>12.32</v>
      </c>
      <c r="N17" s="17">
        <v>9.93</v>
      </c>
      <c r="O17" s="17">
        <v>12.11</v>
      </c>
      <c r="P17" s="17">
        <v>14.37</v>
      </c>
      <c r="Q17" s="17">
        <v>16.52</v>
      </c>
      <c r="R17" s="17">
        <v>15.064</v>
      </c>
      <c r="S17" s="17">
        <v>15.65</v>
      </c>
      <c r="T17" s="17">
        <v>18.63</v>
      </c>
      <c r="U17" s="17">
        <v>17.06</v>
      </c>
      <c r="V17" s="17">
        <v>15.35</v>
      </c>
      <c r="W17" s="17">
        <v>17.31</v>
      </c>
    </row>
    <row r="18" spans="2:23" ht="12.75">
      <c r="B18" s="13" t="s">
        <v>23</v>
      </c>
      <c r="C18" s="6" t="s">
        <v>24</v>
      </c>
      <c r="D18" s="17">
        <v>57.09</v>
      </c>
      <c r="E18" s="17">
        <v>56.44</v>
      </c>
      <c r="F18" s="17">
        <v>68.91</v>
      </c>
      <c r="G18" s="17">
        <v>48.08</v>
      </c>
      <c r="H18" s="17">
        <v>50.55</v>
      </c>
      <c r="I18" s="17">
        <v>40.4</v>
      </c>
      <c r="J18" s="17">
        <v>44.76</v>
      </c>
      <c r="K18" s="17">
        <v>50.72</v>
      </c>
      <c r="L18" s="17">
        <v>54.94</v>
      </c>
      <c r="M18" s="17">
        <v>53.56</v>
      </c>
      <c r="N18" s="17">
        <v>53.38</v>
      </c>
      <c r="O18" s="17">
        <v>64.17</v>
      </c>
      <c r="P18" s="17">
        <v>66.02</v>
      </c>
      <c r="Q18" s="17">
        <v>56.28</v>
      </c>
      <c r="R18" s="17">
        <v>53.575</v>
      </c>
      <c r="S18" s="17">
        <v>74.35</v>
      </c>
      <c r="T18" s="17">
        <v>70.24</v>
      </c>
      <c r="U18" s="17">
        <v>61.45</v>
      </c>
      <c r="V18" s="17">
        <v>59.31</v>
      </c>
      <c r="W18" s="17">
        <v>54.25</v>
      </c>
    </row>
    <row r="19" spans="2:23" ht="12.75">
      <c r="B19" s="5" t="s">
        <v>25</v>
      </c>
      <c r="C19" s="6" t="s">
        <v>26</v>
      </c>
      <c r="D19" s="18">
        <v>62840</v>
      </c>
      <c r="E19" s="18">
        <v>36827</v>
      </c>
      <c r="F19" s="18">
        <v>67979</v>
      </c>
      <c r="G19" s="18">
        <v>29946</v>
      </c>
      <c r="H19" s="18">
        <v>27430</v>
      </c>
      <c r="I19" s="18">
        <v>31839</v>
      </c>
      <c r="J19" s="18">
        <v>44068</v>
      </c>
      <c r="K19" s="18">
        <v>36655</v>
      </c>
      <c r="L19" s="18">
        <v>43930</v>
      </c>
      <c r="M19" s="18">
        <v>22096</v>
      </c>
      <c r="N19" s="18">
        <v>5630</v>
      </c>
      <c r="O19" s="18">
        <v>1258</v>
      </c>
      <c r="P19" s="18">
        <v>1914</v>
      </c>
      <c r="Q19" s="18">
        <v>1402</v>
      </c>
      <c r="R19" s="18">
        <v>600</v>
      </c>
      <c r="S19" s="18">
        <v>2903</v>
      </c>
      <c r="T19" s="18">
        <v>2715</v>
      </c>
      <c r="U19" s="18">
        <v>2754</v>
      </c>
      <c r="V19" s="18">
        <v>3130</v>
      </c>
      <c r="W19" s="18">
        <v>950</v>
      </c>
    </row>
    <row r="20" spans="2:23" ht="12.75">
      <c r="B20" s="19" t="s">
        <v>27</v>
      </c>
      <c r="C20" s="20" t="s">
        <v>28</v>
      </c>
      <c r="D20" s="21">
        <v>2024</v>
      </c>
      <c r="E20" s="21">
        <v>1886</v>
      </c>
      <c r="F20" s="21">
        <v>1757</v>
      </c>
      <c r="G20" s="21">
        <v>1581</v>
      </c>
      <c r="H20" s="21">
        <v>1508</v>
      </c>
      <c r="I20" s="21">
        <v>1484</v>
      </c>
      <c r="J20" s="21">
        <v>1531</v>
      </c>
      <c r="K20" s="21">
        <v>1482</v>
      </c>
      <c r="L20" s="21">
        <v>1421</v>
      </c>
      <c r="M20" s="21">
        <v>1294</v>
      </c>
      <c r="N20" s="21">
        <v>1076</v>
      </c>
      <c r="O20" s="21">
        <v>811</v>
      </c>
      <c r="P20" s="21">
        <v>658</v>
      </c>
      <c r="Q20" s="21">
        <v>573</v>
      </c>
      <c r="R20" s="21">
        <v>481</v>
      </c>
      <c r="S20" s="21">
        <v>380</v>
      </c>
      <c r="T20" s="21">
        <v>245</v>
      </c>
      <c r="U20" s="21">
        <v>212</v>
      </c>
      <c r="V20" s="21">
        <v>205</v>
      </c>
      <c r="W20" s="21">
        <v>216</v>
      </c>
    </row>
    <row r="21" spans="2:23" ht="12.75">
      <c r="B21" s="8" t="s">
        <v>29</v>
      </c>
      <c r="C21" s="9" t="s">
        <v>30</v>
      </c>
      <c r="D21" s="12">
        <v>4417</v>
      </c>
      <c r="E21" s="12">
        <v>4214</v>
      </c>
      <c r="F21" s="12">
        <v>4946</v>
      </c>
      <c r="G21" s="12">
        <v>5529</v>
      </c>
      <c r="H21" s="12">
        <v>6455</v>
      </c>
      <c r="I21" s="12">
        <v>7372</v>
      </c>
      <c r="J21" s="12">
        <v>7804</v>
      </c>
      <c r="K21" s="12">
        <v>8387</v>
      </c>
      <c r="L21" s="12">
        <v>9421</v>
      </c>
      <c r="M21" s="12">
        <v>9963</v>
      </c>
      <c r="N21" s="12">
        <v>10075</v>
      </c>
      <c r="O21" s="12">
        <v>10348</v>
      </c>
      <c r="P21" s="12">
        <v>11884</v>
      </c>
      <c r="Q21" s="12">
        <v>13636</v>
      </c>
      <c r="R21" s="12">
        <v>14472</v>
      </c>
      <c r="S21" s="12">
        <v>15549</v>
      </c>
      <c r="T21" s="12">
        <v>16426</v>
      </c>
      <c r="U21" s="12">
        <v>19089</v>
      </c>
      <c r="V21" s="12">
        <v>20916</v>
      </c>
      <c r="W21" s="12">
        <v>22796</v>
      </c>
    </row>
    <row r="22" spans="2:23" ht="12.75">
      <c r="B22" s="8" t="s">
        <v>31</v>
      </c>
      <c r="C22" s="9" t="s">
        <v>32</v>
      </c>
      <c r="D22" s="10">
        <v>22.49</v>
      </c>
      <c r="E22" s="10">
        <v>24.28</v>
      </c>
      <c r="F22" s="10">
        <v>25.09</v>
      </c>
      <c r="G22" s="10">
        <v>27.2</v>
      </c>
      <c r="H22" s="10">
        <v>21.6</v>
      </c>
      <c r="I22" s="10">
        <v>21.23</v>
      </c>
      <c r="J22" s="10">
        <v>21.01</v>
      </c>
      <c r="K22" s="10">
        <v>23.3</v>
      </c>
      <c r="L22" s="10">
        <v>23.6</v>
      </c>
      <c r="M22" s="10">
        <v>25.1</v>
      </c>
      <c r="N22" s="10">
        <v>26.87</v>
      </c>
      <c r="O22" s="10">
        <v>27.76</v>
      </c>
      <c r="P22" s="10">
        <v>24.56</v>
      </c>
      <c r="Q22" s="10">
        <v>19.55</v>
      </c>
      <c r="R22" s="10">
        <v>20.93</v>
      </c>
      <c r="S22" s="10">
        <v>21.12</v>
      </c>
      <c r="T22" s="10">
        <v>16.86</v>
      </c>
      <c r="U22" s="10">
        <v>16.98</v>
      </c>
      <c r="V22" s="10">
        <v>15.66</v>
      </c>
      <c r="W22" s="10">
        <v>18.44</v>
      </c>
    </row>
    <row r="23" spans="2:23" ht="12.75">
      <c r="B23" s="8" t="s">
        <v>33</v>
      </c>
      <c r="C23" s="9" t="s">
        <v>32</v>
      </c>
      <c r="D23" s="10">
        <v>4.27</v>
      </c>
      <c r="E23" s="10">
        <v>4.81</v>
      </c>
      <c r="F23" s="10" t="s">
        <v>34</v>
      </c>
      <c r="G23" s="10">
        <v>6.1</v>
      </c>
      <c r="H23" s="10">
        <v>6.2</v>
      </c>
      <c r="I23" s="10">
        <v>5.73</v>
      </c>
      <c r="J23" s="10">
        <v>7.39</v>
      </c>
      <c r="K23" s="10">
        <v>6.96</v>
      </c>
      <c r="L23" s="10">
        <v>7.95</v>
      </c>
      <c r="M23" s="10">
        <v>8.68</v>
      </c>
      <c r="N23" s="10">
        <v>9.39</v>
      </c>
      <c r="O23" s="10">
        <v>5.7</v>
      </c>
      <c r="P23" s="10">
        <v>4.56</v>
      </c>
      <c r="Q23" s="10">
        <v>6.69</v>
      </c>
      <c r="R23" s="10">
        <v>9.57</v>
      </c>
      <c r="S23" s="10">
        <v>8.41</v>
      </c>
      <c r="T23" s="10">
        <v>6.35</v>
      </c>
      <c r="U23" s="10">
        <v>14.2</v>
      </c>
      <c r="V23" s="10">
        <v>13.37</v>
      </c>
      <c r="W23" s="10">
        <v>12.53</v>
      </c>
    </row>
    <row r="24" spans="2:23" ht="12.75">
      <c r="B24" s="13" t="s">
        <v>35</v>
      </c>
      <c r="C24" s="6" t="s">
        <v>26</v>
      </c>
      <c r="D24" s="14">
        <v>146299</v>
      </c>
      <c r="E24" s="14">
        <v>165315</v>
      </c>
      <c r="F24" s="14">
        <v>379516</v>
      </c>
      <c r="G24" s="14">
        <v>337622</v>
      </c>
      <c r="H24" s="14">
        <v>444057</v>
      </c>
      <c r="I24" s="14">
        <v>444209</v>
      </c>
      <c r="J24" s="14">
        <v>449804</v>
      </c>
      <c r="K24" s="14">
        <v>413958</v>
      </c>
      <c r="L24" s="14">
        <v>489480</v>
      </c>
      <c r="M24" s="14">
        <v>434890</v>
      </c>
      <c r="N24" s="14">
        <v>352752</v>
      </c>
      <c r="O24" s="14">
        <v>323541</v>
      </c>
      <c r="P24" s="14">
        <v>303832</v>
      </c>
      <c r="Q24" s="14">
        <v>294853</v>
      </c>
      <c r="R24" s="14">
        <v>261051</v>
      </c>
      <c r="S24" s="14">
        <v>283306</v>
      </c>
      <c r="T24" s="14">
        <v>316866</v>
      </c>
      <c r="U24" s="14">
        <v>395663</v>
      </c>
      <c r="V24" s="14">
        <v>269040</v>
      </c>
      <c r="W24" s="14">
        <v>198228</v>
      </c>
    </row>
    <row r="25" spans="2:23" ht="12.75">
      <c r="B25" s="13" t="s">
        <v>36</v>
      </c>
      <c r="C25" s="6" t="s">
        <v>26</v>
      </c>
      <c r="D25" s="14">
        <v>311476</v>
      </c>
      <c r="E25" s="14">
        <v>308983</v>
      </c>
      <c r="F25" s="14">
        <v>350360</v>
      </c>
      <c r="G25" s="14">
        <v>344334</v>
      </c>
      <c r="H25" s="14">
        <v>434575</v>
      </c>
      <c r="I25" s="14">
        <v>429126</v>
      </c>
      <c r="J25" s="14">
        <v>457659</v>
      </c>
      <c r="K25" s="14">
        <v>460653</v>
      </c>
      <c r="L25" s="14">
        <v>487010</v>
      </c>
      <c r="M25" s="14">
        <v>452814</v>
      </c>
      <c r="N25" s="14">
        <v>410144</v>
      </c>
      <c r="O25" s="14">
        <v>320468</v>
      </c>
      <c r="P25" s="14">
        <v>299882</v>
      </c>
      <c r="Q25" s="14">
        <v>297310</v>
      </c>
      <c r="R25" s="14">
        <v>262879</v>
      </c>
      <c r="S25" s="14">
        <v>290090</v>
      </c>
      <c r="T25" s="14">
        <v>320371</v>
      </c>
      <c r="U25" s="14">
        <v>392334</v>
      </c>
      <c r="V25" s="14">
        <v>267287</v>
      </c>
      <c r="W25" s="14">
        <v>198566</v>
      </c>
    </row>
    <row r="26" spans="2:23" ht="12.75">
      <c r="B26" s="5" t="s">
        <v>37</v>
      </c>
      <c r="C26" s="6" t="s">
        <v>26</v>
      </c>
      <c r="D26" s="18">
        <v>41693</v>
      </c>
      <c r="E26" s="18">
        <v>42340</v>
      </c>
      <c r="F26" s="18">
        <v>39332</v>
      </c>
      <c r="G26" s="18">
        <v>35470</v>
      </c>
      <c r="H26" s="18">
        <v>37410</v>
      </c>
      <c r="I26" s="18">
        <v>37271</v>
      </c>
      <c r="J26" s="18">
        <v>39171</v>
      </c>
      <c r="K26" s="18">
        <v>45609</v>
      </c>
      <c r="L26" s="18">
        <v>46572</v>
      </c>
      <c r="M26" s="18">
        <v>46832</v>
      </c>
      <c r="N26" s="18">
        <v>46137</v>
      </c>
      <c r="O26" s="18">
        <v>39853</v>
      </c>
      <c r="P26" s="18">
        <v>32319</v>
      </c>
      <c r="Q26" s="18">
        <v>39313</v>
      </c>
      <c r="R26" s="18">
        <v>32345</v>
      </c>
      <c r="S26" s="18">
        <v>76431</v>
      </c>
      <c r="T26" s="18">
        <v>90963</v>
      </c>
      <c r="U26" s="18">
        <v>79558</v>
      </c>
      <c r="V26" s="18">
        <v>52858</v>
      </c>
      <c r="W26" s="18">
        <v>19870</v>
      </c>
    </row>
    <row r="27" spans="2:23" ht="12.75">
      <c r="B27" s="5" t="s">
        <v>38</v>
      </c>
      <c r="C27" s="6" t="s">
        <v>26</v>
      </c>
      <c r="D27" s="18">
        <v>128742</v>
      </c>
      <c r="E27" s="18">
        <v>104324</v>
      </c>
      <c r="F27" s="18">
        <v>128517</v>
      </c>
      <c r="G27" s="18">
        <v>101359</v>
      </c>
      <c r="H27" s="18">
        <v>83325</v>
      </c>
      <c r="I27" s="18">
        <v>52593</v>
      </c>
      <c r="J27" s="18">
        <v>64569</v>
      </c>
      <c r="K27" s="18">
        <v>48590</v>
      </c>
      <c r="L27" s="18">
        <v>31705</v>
      </c>
      <c r="M27" s="18">
        <v>19902</v>
      </c>
      <c r="N27" s="18">
        <v>14250</v>
      </c>
      <c r="O27" s="18">
        <v>10850</v>
      </c>
      <c r="P27" s="18">
        <v>7300</v>
      </c>
      <c r="Q27" s="18">
        <v>3700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/>
    </row>
    <row r="28" spans="2:23" ht="12.75">
      <c r="B28" s="5" t="s">
        <v>39</v>
      </c>
      <c r="C28" s="6" t="s">
        <v>26</v>
      </c>
      <c r="D28" s="18">
        <v>124913</v>
      </c>
      <c r="E28" s="18">
        <v>101596</v>
      </c>
      <c r="F28" s="18">
        <v>126092</v>
      </c>
      <c r="G28" s="18">
        <v>99238</v>
      </c>
      <c r="H28" s="18">
        <v>81658</v>
      </c>
      <c r="I28" s="18">
        <v>46078</v>
      </c>
      <c r="J28" s="18">
        <v>53356</v>
      </c>
      <c r="K28" s="18">
        <v>47832</v>
      </c>
      <c r="L28" s="18">
        <v>31250</v>
      </c>
      <c r="M28" s="18">
        <v>19750</v>
      </c>
      <c r="N28" s="18">
        <v>14250</v>
      </c>
      <c r="O28" s="18">
        <v>10850</v>
      </c>
      <c r="P28" s="18">
        <v>7300</v>
      </c>
      <c r="Q28" s="18">
        <v>3700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/>
    </row>
    <row r="29" spans="2:23" ht="12.75">
      <c r="B29" s="5" t="s">
        <v>40</v>
      </c>
      <c r="C29" s="6" t="s">
        <v>26</v>
      </c>
      <c r="D29" s="18">
        <v>20816</v>
      </c>
      <c r="E29" s="18">
        <v>24418</v>
      </c>
      <c r="F29" s="18">
        <v>23621</v>
      </c>
      <c r="G29" s="18">
        <v>35158</v>
      </c>
      <c r="H29" s="18">
        <v>33942</v>
      </c>
      <c r="I29" s="18">
        <v>36731</v>
      </c>
      <c r="J29" s="18">
        <v>32024</v>
      </c>
      <c r="K29" s="18">
        <v>35479</v>
      </c>
      <c r="L29" s="18">
        <v>16885</v>
      </c>
      <c r="M29" s="18">
        <v>11803</v>
      </c>
      <c r="N29" s="18">
        <v>5652</v>
      </c>
      <c r="O29" s="18">
        <v>3400</v>
      </c>
      <c r="P29" s="18">
        <v>3550</v>
      </c>
      <c r="Q29" s="18">
        <v>3600</v>
      </c>
      <c r="R29" s="18">
        <v>3700</v>
      </c>
      <c r="S29" s="18">
        <v>0</v>
      </c>
      <c r="T29" s="18">
        <v>0</v>
      </c>
      <c r="U29" s="18">
        <v>0</v>
      </c>
      <c r="V29" s="18">
        <v>0</v>
      </c>
      <c r="W29" s="18"/>
    </row>
    <row r="30" spans="2:23" ht="12.75">
      <c r="B30" s="8" t="s">
        <v>41</v>
      </c>
      <c r="C30" s="9" t="s">
        <v>26</v>
      </c>
      <c r="D30" s="22">
        <f aca="true" t="shared" si="3" ref="D30:W30">(D24-D25)</f>
        <v>-165177</v>
      </c>
      <c r="E30" s="22">
        <f t="shared" si="3"/>
        <v>-143668</v>
      </c>
      <c r="F30" s="12">
        <f t="shared" si="3"/>
        <v>29156</v>
      </c>
      <c r="G30" s="22">
        <f t="shared" si="3"/>
        <v>-6712</v>
      </c>
      <c r="H30" s="12">
        <f t="shared" si="3"/>
        <v>9482</v>
      </c>
      <c r="I30" s="12">
        <f t="shared" si="3"/>
        <v>15083</v>
      </c>
      <c r="J30" s="22">
        <f t="shared" si="3"/>
        <v>-7855</v>
      </c>
      <c r="K30" s="22">
        <f t="shared" si="3"/>
        <v>-46695</v>
      </c>
      <c r="L30" s="12">
        <f t="shared" si="3"/>
        <v>2470</v>
      </c>
      <c r="M30" s="22">
        <f t="shared" si="3"/>
        <v>-17924</v>
      </c>
      <c r="N30" s="22">
        <f t="shared" si="3"/>
        <v>-57392</v>
      </c>
      <c r="O30" s="12">
        <f t="shared" si="3"/>
        <v>3073</v>
      </c>
      <c r="P30" s="12">
        <f t="shared" si="3"/>
        <v>3950</v>
      </c>
      <c r="Q30" s="22">
        <f t="shared" si="3"/>
        <v>-2457</v>
      </c>
      <c r="R30" s="22">
        <f t="shared" si="3"/>
        <v>-1828</v>
      </c>
      <c r="S30" s="22">
        <f t="shared" si="3"/>
        <v>-6784</v>
      </c>
      <c r="T30" s="22">
        <f t="shared" si="3"/>
        <v>-3505</v>
      </c>
      <c r="U30" s="12">
        <f t="shared" si="3"/>
        <v>3329</v>
      </c>
      <c r="V30" s="12">
        <f t="shared" si="3"/>
        <v>1753</v>
      </c>
      <c r="W30" s="12">
        <f t="shared" si="3"/>
        <v>-338</v>
      </c>
    </row>
    <row r="31" spans="2:22" ht="12.75" customHeight="1">
      <c r="B31" s="23"/>
      <c r="C31" s="24"/>
      <c r="D31" s="25"/>
      <c r="E31" s="23"/>
      <c r="F31" s="23"/>
      <c r="G31" s="26"/>
      <c r="H31" s="23"/>
      <c r="I31" s="23"/>
      <c r="J31" s="23"/>
      <c r="K31" s="26"/>
      <c r="L31" s="25"/>
      <c r="M31" s="24"/>
      <c r="N31" s="23"/>
      <c r="O31" s="27"/>
      <c r="P31" s="27"/>
      <c r="Q31" s="28"/>
      <c r="R31" s="29"/>
      <c r="S31" s="30"/>
      <c r="T31" s="31"/>
      <c r="U31" s="32"/>
      <c r="V31" s="43"/>
    </row>
    <row r="32" spans="2:23" ht="12.75">
      <c r="B32" s="23"/>
      <c r="C32" s="24"/>
      <c r="D32" s="54" t="s">
        <v>42</v>
      </c>
      <c r="E32" s="56"/>
      <c r="F32" s="56"/>
      <c r="G32" s="57"/>
      <c r="H32" s="25"/>
      <c r="I32" s="23"/>
      <c r="J32" s="23"/>
      <c r="K32" s="23"/>
      <c r="L32" s="58" t="s">
        <v>43</v>
      </c>
      <c r="M32" s="59"/>
      <c r="N32" s="59"/>
      <c r="O32" s="59"/>
      <c r="P32" s="59"/>
      <c r="Q32" s="33"/>
      <c r="R32" s="29"/>
      <c r="S32" s="30"/>
      <c r="T32" s="47" t="s">
        <v>44</v>
      </c>
      <c r="U32" s="48"/>
      <c r="V32" s="47" t="s">
        <v>50</v>
      </c>
      <c r="W32" s="48"/>
    </row>
    <row r="33" spans="2:23" ht="12.75" customHeight="1">
      <c r="B33" s="23"/>
      <c r="C33" s="24"/>
      <c r="D33" s="23"/>
      <c r="E33" s="23"/>
      <c r="F33" s="23"/>
      <c r="G33" s="23"/>
      <c r="H33" s="34"/>
      <c r="I33" s="35"/>
      <c r="J33" s="35"/>
      <c r="K33" s="35"/>
      <c r="M33" s="36"/>
      <c r="N33" s="35"/>
      <c r="O33" s="27"/>
      <c r="P33" s="27"/>
      <c r="Q33" s="47" t="s">
        <v>45</v>
      </c>
      <c r="R33" s="48"/>
      <c r="S33" s="48"/>
      <c r="T33" s="47"/>
      <c r="U33" s="48"/>
      <c r="V33" s="47"/>
      <c r="W33" s="48"/>
    </row>
    <row r="34" spans="8:23" ht="12.75">
      <c r="H34" s="33"/>
      <c r="Q34" s="49"/>
      <c r="R34" s="50"/>
      <c r="S34" s="50"/>
      <c r="T34" s="49"/>
      <c r="U34" s="50"/>
      <c r="V34" s="49"/>
      <c r="W34" s="50"/>
    </row>
    <row r="35" spans="8:23" ht="12.75">
      <c r="H35" s="54" t="s">
        <v>46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1"/>
      <c r="U35" s="1"/>
      <c r="V35" s="44"/>
      <c r="W35" s="44"/>
    </row>
    <row r="36" ht="12.75">
      <c r="B36" t="s">
        <v>47</v>
      </c>
    </row>
    <row r="38" spans="12:19" ht="12.75">
      <c r="L38" s="39" t="s">
        <v>1</v>
      </c>
      <c r="N38" s="39"/>
      <c r="S38" t="s">
        <v>48</v>
      </c>
    </row>
    <row r="39" spans="12:14" ht="12.75">
      <c r="L39" s="40"/>
      <c r="N39" s="40"/>
    </row>
    <row r="40" spans="2:19" ht="12.75">
      <c r="B40" s="40" t="s">
        <v>51</v>
      </c>
      <c r="L40" s="39" t="s">
        <v>49</v>
      </c>
      <c r="N40" s="39"/>
      <c r="S40" t="s">
        <v>48</v>
      </c>
    </row>
  </sheetData>
  <mergeCells count="7">
    <mergeCell ref="V32:W34"/>
    <mergeCell ref="B2:W2"/>
    <mergeCell ref="T32:U34"/>
    <mergeCell ref="H35:S35"/>
    <mergeCell ref="D32:G32"/>
    <mergeCell ref="L32:P32"/>
    <mergeCell ref="Q33:S34"/>
  </mergeCells>
  <printOptions horizontalCentered="1"/>
  <pageMargins left="0.31496062992125984" right="0.1968503937007874" top="0.984251968503937" bottom="0.5118110236220472" header="0.5118110236220472" footer="0.5118110236220472"/>
  <pageSetup orientation="landscape" paperSize="9" scale="80" r:id="rId2"/>
  <headerFooter alignWithMargins="0">
    <oddHeader>&amp;L&amp;UBaňa Dolina, a.s., Dolina 77, 990 12 VEĽKÝ KRTÍŠ&amp;R&amp;9Príloha č. 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Sembera</cp:lastModifiedBy>
  <cp:lastPrinted>2009-04-08T16:51:54Z</cp:lastPrinted>
  <dcterms:created xsi:type="dcterms:W3CDTF">1997-01-24T11:07:25Z</dcterms:created>
  <dcterms:modified xsi:type="dcterms:W3CDTF">2009-04-09T07:27:59Z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