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<sst xmlns="http://schemas.openxmlformats.org/spreadsheetml/2006/main" count="292" uniqueCount="146">
  <si>
    <t>Slovenský pozemkový fond, Bratislava</t>
  </si>
  <si>
    <t xml:space="preserve">         A N A L Y T I C K Ý   P R E H Ľ A D</t>
  </si>
  <si>
    <t>NÁVRHU ROZPOČTU NA ROKY  2001 - 2003</t>
  </si>
  <si>
    <t>Kap.</t>
  </si>
  <si>
    <t xml:space="preserve">    Položková skladba rozpočtu</t>
  </si>
  <si>
    <t>Schválený</t>
  </si>
  <si>
    <t>Kumulatívne</t>
  </si>
  <si>
    <t>%</t>
  </si>
  <si>
    <t>Návrh rozp.na r.2001</t>
  </si>
  <si>
    <t>Návrh rozp.na r.2002</t>
  </si>
  <si>
    <t>Návrh rozp.na r.2003</t>
  </si>
  <si>
    <t>rozpočet</t>
  </si>
  <si>
    <t>plnenie k</t>
  </si>
  <si>
    <t>plnenia</t>
  </si>
  <si>
    <t xml:space="preserve">tis. </t>
  </si>
  <si>
    <t>Index</t>
  </si>
  <si>
    <t>tis.</t>
  </si>
  <si>
    <t>na r.2000</t>
  </si>
  <si>
    <t>Sk</t>
  </si>
  <si>
    <t>v tis. Sk</t>
  </si>
  <si>
    <t>x</t>
  </si>
  <si>
    <t>A.</t>
  </si>
  <si>
    <r>
      <t>PRÍJMY</t>
    </r>
    <r>
      <rPr>
        <sz val="11"/>
        <rFont val="Times New Roman CE"/>
        <family val="1"/>
      </rPr>
      <t xml:space="preserve"> Z VÝNOSOV PRI PRE- </t>
    </r>
  </si>
  <si>
    <t>VODE MAJ. ŚTÁTU NA PRIVAT.</t>
  </si>
  <si>
    <t>SUBJEKT v zmysle zák.č.92/1991 Zb.</t>
  </si>
  <si>
    <t>v znení doplnkov</t>
  </si>
  <si>
    <t>v   t o m :</t>
  </si>
  <si>
    <t xml:space="preserve">1. Z privatizácie ŠM </t>
  </si>
  <si>
    <t>2. Z privatizácie STS</t>
  </si>
  <si>
    <t>3. Z predaja nehnuteľného majetku</t>
  </si>
  <si>
    <t xml:space="preserve">    podľa § 45, § 47 písm. b/</t>
  </si>
  <si>
    <t xml:space="preserve">    zák č. 92/1991 Zb.v znení doplnkov</t>
  </si>
  <si>
    <t>-</t>
  </si>
  <si>
    <t>4. Z predaja akcií SPF</t>
  </si>
  <si>
    <t>5. Z predaja dlhopisov FNM</t>
  </si>
  <si>
    <t>6. Z dividend za akcie SPF v RIF-e</t>
  </si>
  <si>
    <t>B.</t>
  </si>
  <si>
    <r>
      <t>PRÍJMY</t>
    </r>
    <r>
      <rPr>
        <sz val="11"/>
        <rFont val="Times New Roman CE"/>
        <family val="1"/>
      </rPr>
      <t xml:space="preserve"> Z VÝNOSOV PRI SPRÁVE </t>
    </r>
  </si>
  <si>
    <t>MAJETKU ŚTÁTU v zmysle zák. číslo</t>
  </si>
  <si>
    <t>229/91 a 330/91 v znení doplnkov</t>
  </si>
  <si>
    <t>1. Za prenájom poľnohosp. pôdy</t>
  </si>
  <si>
    <t>2. Za prenájom výkonu poľov. práva</t>
  </si>
  <si>
    <t>3. Za prenájom nehnuteľností</t>
  </si>
  <si>
    <t xml:space="preserve">    v správe SPF - budovy</t>
  </si>
  <si>
    <t>4. Za predaný hmotný majetok SPF</t>
  </si>
  <si>
    <t>5. Za prenájom lesných pozemkov</t>
  </si>
  <si>
    <t>6. Za predaj pozemkov</t>
  </si>
  <si>
    <t xml:space="preserve">7. Za predaj nehnuteľného </t>
  </si>
  <si>
    <t xml:space="preserve">    majetku SPF ( byty )</t>
  </si>
  <si>
    <t>8. Za iné príjmy a účastnícke</t>
  </si>
  <si>
    <t xml:space="preserve">    poplatky</t>
  </si>
  <si>
    <t>9. Za prenájom nehnuteľností</t>
  </si>
  <si>
    <t xml:space="preserve">    v správe SPF ( daň )</t>
  </si>
  <si>
    <t>C.</t>
  </si>
  <si>
    <r>
      <t>PRÍJMY</t>
    </r>
    <r>
      <rPr>
        <sz val="11"/>
        <rFont val="Times New Roman CE"/>
        <family val="1"/>
      </rPr>
      <t xml:space="preserve"> z kapitálových</t>
    </r>
  </si>
  <si>
    <t xml:space="preserve">a ostatných finančných výnosov </t>
  </si>
  <si>
    <t>I.</t>
  </si>
  <si>
    <t xml:space="preserve">P R Í J M Y </t>
  </si>
  <si>
    <t>S P O L U ( A + B + C )</t>
  </si>
  <si>
    <r>
      <t>INVESTIČNÉ VÝDAVKY</t>
    </r>
    <r>
      <rPr>
        <sz val="11"/>
        <rFont val="Times New Roman CE"/>
        <family val="1"/>
      </rPr>
      <t xml:space="preserve">  spolu:</t>
    </r>
  </si>
  <si>
    <t>1. Na nákup investičného majetku</t>
  </si>
  <si>
    <t xml:space="preserve">    pre SPF</t>
  </si>
  <si>
    <t>2. Na výkup pozemkov podľa</t>
  </si>
  <si>
    <t xml:space="preserve">     zákona 180/1995 Z.z. </t>
  </si>
  <si>
    <t>3. Na investičnú rekonštrukciu</t>
  </si>
  <si>
    <t xml:space="preserve">    budov slúžiacich pre činn. SPF</t>
  </si>
  <si>
    <r>
      <t>NEINVESTIČNÉ VÝDAVKY</t>
    </r>
    <r>
      <rPr>
        <sz val="11"/>
        <rFont val="Times New Roman CE"/>
        <family val="1"/>
      </rPr>
      <t xml:space="preserve">  spolu:</t>
    </r>
  </si>
  <si>
    <t>1. Hmotné výdavky vrátane</t>
  </si>
  <si>
    <t xml:space="preserve">    odpisov investič. majetku</t>
  </si>
  <si>
    <t>a) 501 - spotreba materiálu</t>
  </si>
  <si>
    <t>b) 502 - spotreba energie</t>
  </si>
  <si>
    <t>c) 551 - odpisy investič. majetku</t>
  </si>
  <si>
    <t>d) 552 - zostatková cena</t>
  </si>
  <si>
    <t xml:space="preserve">    predaného (vyradeného) IM</t>
  </si>
  <si>
    <t>e) 511 - opravy a údržba</t>
  </si>
  <si>
    <r>
      <t xml:space="preserve">2. </t>
    </r>
    <r>
      <rPr>
        <b/>
        <sz val="11"/>
        <rFont val="Times New Roman CE"/>
        <family val="1"/>
      </rPr>
      <t xml:space="preserve">Osobné výdavky </t>
    </r>
    <r>
      <rPr>
        <sz val="11"/>
        <rFont val="Times New Roman CE"/>
        <family val="1"/>
      </rPr>
      <t>spolu:</t>
    </r>
  </si>
  <si>
    <t>a) 521 - mzdové náklady</t>
  </si>
  <si>
    <t>b) 524 - zákonné poistné fondy</t>
  </si>
  <si>
    <t>c) 512 - cestovné náhrady</t>
  </si>
  <si>
    <t>d) 513 - reprezentačné</t>
  </si>
  <si>
    <t>e) 549 - ostatné finanč. náklady</t>
  </si>
  <si>
    <t xml:space="preserve">   (zákonné poistenie,1,5 % soc.fond,</t>
  </si>
  <si>
    <t xml:space="preserve">    3 % DDP)</t>
  </si>
  <si>
    <r>
      <t xml:space="preserve">3. </t>
    </r>
    <r>
      <rPr>
        <b/>
        <sz val="11"/>
        <rFont val="Times New Roman CE"/>
        <family val="1"/>
      </rPr>
      <t>Služby spolu:</t>
    </r>
  </si>
  <si>
    <t xml:space="preserve">a) 518 - ostatné služby pre </t>
  </si>
  <si>
    <t xml:space="preserve">     potreby SPF</t>
  </si>
  <si>
    <t>b) 518 - privatizácia, geodet. práce,</t>
  </si>
  <si>
    <t xml:space="preserve">     geometric. plány, inzercia,ortomapy,</t>
  </si>
  <si>
    <t xml:space="preserve">     záhradkové osady a pod.</t>
  </si>
  <si>
    <r>
      <t xml:space="preserve">4. </t>
    </r>
    <r>
      <rPr>
        <b/>
        <sz val="11"/>
        <rFont val="Times New Roman CE"/>
        <family val="1"/>
      </rPr>
      <t>Finančné náklady</t>
    </r>
    <r>
      <rPr>
        <sz val="11"/>
        <rFont val="Times New Roman CE"/>
        <family val="1"/>
      </rPr>
      <t xml:space="preserve"> spolu:</t>
    </r>
  </si>
  <si>
    <t>a) 548 - manká a škody(92/91 Zb.a iné)</t>
  </si>
  <si>
    <t>b) 549 - rešt.náhr.pre opráv.osoby</t>
  </si>
  <si>
    <t>c) 518 - náklady na likvid.neupotr.</t>
  </si>
  <si>
    <t xml:space="preserve">    majetku HMZ a nehnuteľ.majet.</t>
  </si>
  <si>
    <t xml:space="preserve">    vybratého na reštitúcie</t>
  </si>
  <si>
    <t>d) náklady na uspor.pozem.vlast-</t>
  </si>
  <si>
    <t xml:space="preserve">     níctva zákon 180/95 Z.z.</t>
  </si>
  <si>
    <t>e) 53 - dane a poplatky</t>
  </si>
  <si>
    <t>KAPITÁLOVÉ výdavky</t>
  </si>
  <si>
    <t>spolu:</t>
  </si>
  <si>
    <t xml:space="preserve">a) Odvod do Štátneho podporného </t>
  </si>
  <si>
    <t xml:space="preserve">    fondu z výnosov z privatizácie</t>
  </si>
  <si>
    <t xml:space="preserve">    podľa zák. č. 40/1994 Z. z.</t>
  </si>
  <si>
    <t>b) Odvod do Štátneho podporného</t>
  </si>
  <si>
    <t xml:space="preserve">     fondu z výnosov z prenájmu pozem.</t>
  </si>
  <si>
    <t xml:space="preserve">     podľa zákona č. 240/1998 Z. z.</t>
  </si>
  <si>
    <t>II.</t>
  </si>
  <si>
    <t>VÝDAVKY</t>
  </si>
  <si>
    <t>spolu ( A + B + C )</t>
  </si>
  <si>
    <t>III.</t>
  </si>
  <si>
    <t>SALDO rozpočtu</t>
  </si>
  <si>
    <t>I. PRÍJMY</t>
  </si>
  <si>
    <t xml:space="preserve">   s p o l u :</t>
  </si>
  <si>
    <t>II. VÝDAVKY</t>
  </si>
  <si>
    <t xml:space="preserve">    s p o l u :</t>
  </si>
  <si>
    <t>R O Z D I E L    +  - :</t>
  </si>
  <si>
    <t>Vypracovali: Ing. Trebatický, Ing. Májeková</t>
  </si>
  <si>
    <t>Bratislava 09. 03. 2001</t>
  </si>
  <si>
    <t xml:space="preserve">                          S Ú V A H A</t>
  </si>
  <si>
    <t xml:space="preserve">                      k   31. 12. 2000 </t>
  </si>
  <si>
    <t xml:space="preserve">               A K T Í V A</t>
  </si>
  <si>
    <t xml:space="preserve">                  S t a v :</t>
  </si>
  <si>
    <t>Stav:</t>
  </si>
  <si>
    <t>P A S Í V A</t>
  </si>
  <si>
    <t xml:space="preserve">         P A S Í V A</t>
  </si>
  <si>
    <t xml:space="preserve">                 S t a v :</t>
  </si>
  <si>
    <t xml:space="preserve"> 1. Stále aktíva </t>
  </si>
  <si>
    <t xml:space="preserve">       1.  Majetkové fondy</t>
  </si>
  <si>
    <t xml:space="preserve"> 2. Peňažné a platobné prostriedky</t>
  </si>
  <si>
    <t xml:space="preserve">       2.  Finančné fondy</t>
  </si>
  <si>
    <t xml:space="preserve"> 3. Pohľadávky</t>
  </si>
  <si>
    <t xml:space="preserve">       3.  Záväzky</t>
  </si>
  <si>
    <t xml:space="preserve"> 4.  Zásoby</t>
  </si>
  <si>
    <t xml:space="preserve">       4.  Hospodársky výsledok</t>
  </si>
  <si>
    <t xml:space="preserve">             bežného roku</t>
  </si>
  <si>
    <t xml:space="preserve"> 5.  Náklady budúcich</t>
  </si>
  <si>
    <t xml:space="preserve">       5.  Nerozdelený zisk</t>
  </si>
  <si>
    <t xml:space="preserve">      období</t>
  </si>
  <si>
    <t xml:space="preserve">            z minulých rokov</t>
  </si>
  <si>
    <t xml:space="preserve"> 6.  Dohadné účty aktívne</t>
  </si>
  <si>
    <t xml:space="preserve">       6.  Dohadné účty pasívne  </t>
  </si>
  <si>
    <t xml:space="preserve">     S P O L U   a k t í v a :</t>
  </si>
  <si>
    <t xml:space="preserve">S P O L U   p a s í v a </t>
  </si>
  <si>
    <t>S P O L U   p a s í v a :</t>
  </si>
  <si>
    <t>Vypracovali: Ing. Trebatický</t>
  </si>
  <si>
    <t xml:space="preserve">                      Ing. Májeková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</si>
</sst>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 2000/1999&quot;\ "/>
    <numFmt numFmtId="166" formatCode="#,###&quot;5:3&quot;"/>
    <numFmt numFmtId="167" formatCode="#,###&quot;7:5&quot;"/>
    <numFmt numFmtId="168" formatCode="#,###&quot;9:7&quot;"/>
    <numFmt numFmtId="169" formatCode="#,###&quot;7 : 5&quot;"/>
  </numFmts>
  <fonts count="11">
    <font>
      <sz val="10"/>
      <name val="Arial CE"/>
      <family val="0"/>
    </font>
    <font>
      <i/>
      <sz val="9"/>
      <name val="Times New Roman CE"/>
      <family val="1"/>
    </font>
    <font>
      <sz val="11"/>
      <name val="Times New Roman CE"/>
      <family val="1"/>
    </font>
    <font>
      <b/>
      <i/>
      <sz val="12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i/>
      <sz val="14"/>
      <name val="Times New Roman CE"/>
      <family val="1"/>
    </font>
    <font>
      <i/>
      <sz val="14"/>
      <name val="Times New Roman CE"/>
      <family val="1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/>
    </xf>
    <xf numFmtId="164" fontId="5" fillId="2" borderId="6" xfId="0" applyNumberFormat="1" applyFont="1" applyFill="1" applyBorder="1" applyAlignment="1">
      <alignment/>
    </xf>
    <xf numFmtId="0" fontId="2" fillId="1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5" fillId="2" borderId="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4" fontId="5" fillId="2" borderId="7" xfId="0" applyNumberFormat="1" applyFont="1" applyFill="1" applyBorder="1" applyAlignment="1">
      <alignment horizontal="center"/>
    </xf>
    <xf numFmtId="166" fontId="5" fillId="2" borderId="7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7" fontId="5" fillId="2" borderId="7" xfId="0" applyNumberFormat="1" applyFont="1" applyFill="1" applyBorder="1" applyAlignment="1">
      <alignment horizontal="center"/>
    </xf>
    <xf numFmtId="168" fontId="5" fillId="2" borderId="7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14" fontId="5" fillId="2" borderId="1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9" fontId="5" fillId="2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4" fontId="2" fillId="0" borderId="9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left"/>
    </xf>
    <xf numFmtId="3" fontId="2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8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/>
    </xf>
    <xf numFmtId="164" fontId="5" fillId="2" borderId="3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10" xfId="0" applyFont="1" applyBorder="1" applyAlignment="1">
      <alignment/>
    </xf>
    <xf numFmtId="3" fontId="4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10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7" fillId="0" borderId="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8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3" fontId="7" fillId="0" borderId="7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3" fontId="7" fillId="0" borderId="1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4.25390625" style="5" customWidth="1"/>
    <col min="2" max="2" width="9.625" style="2" customWidth="1"/>
    <col min="3" max="3" width="9.125" style="2" customWidth="1"/>
    <col min="4" max="4" width="16.875" style="2" customWidth="1"/>
    <col min="5" max="5" width="10.875" style="2" customWidth="1"/>
    <col min="6" max="6" width="12.00390625" style="3" customWidth="1"/>
    <col min="7" max="7" width="8.00390625" style="4" customWidth="1"/>
    <col min="8" max="8" width="12.125" style="3" customWidth="1"/>
    <col min="9" max="9" width="8.875" style="4" customWidth="1"/>
    <col min="10" max="10" width="12.125" style="5" customWidth="1"/>
    <col min="11" max="11" width="8.75390625" style="5" customWidth="1"/>
    <col min="12" max="12" width="12.125" style="5" customWidth="1"/>
    <col min="13" max="13" width="8.625" style="5" customWidth="1"/>
  </cols>
  <sheetData>
    <row r="1" ht="15">
      <c r="A1" s="1" t="s">
        <v>0</v>
      </c>
    </row>
    <row r="2" ht="15.75">
      <c r="E2" s="6" t="s">
        <v>1</v>
      </c>
    </row>
    <row r="3" spans="2:12" ht="15.75">
      <c r="B3" s="7"/>
      <c r="C3" s="7"/>
      <c r="D3" s="6"/>
      <c r="E3" s="6" t="s">
        <v>2</v>
      </c>
      <c r="F3" s="8"/>
      <c r="G3" s="9"/>
      <c r="H3" s="8"/>
      <c r="I3" s="9"/>
      <c r="J3" s="10"/>
      <c r="K3" s="10"/>
      <c r="L3" s="10"/>
    </row>
    <row r="4" spans="5:13" ht="15.75" thickBot="1">
      <c r="E4" s="11"/>
      <c r="F4" s="12"/>
      <c r="G4" s="13"/>
      <c r="L4" s="14"/>
      <c r="M4" s="14"/>
    </row>
    <row r="5" spans="1:13" ht="15.75" thickBot="1">
      <c r="A5" s="15" t="s">
        <v>3</v>
      </c>
      <c r="B5" s="16" t="s">
        <v>4</v>
      </c>
      <c r="C5" s="17"/>
      <c r="D5" s="17"/>
      <c r="E5" s="18" t="s">
        <v>5</v>
      </c>
      <c r="F5" s="19" t="s">
        <v>6</v>
      </c>
      <c r="G5" s="20" t="s">
        <v>7</v>
      </c>
      <c r="H5" s="21" t="s">
        <v>8</v>
      </c>
      <c r="I5" s="22"/>
      <c r="J5" s="21" t="s">
        <v>9</v>
      </c>
      <c r="K5" s="22"/>
      <c r="L5" s="21" t="s">
        <v>10</v>
      </c>
      <c r="M5" s="23"/>
    </row>
    <row r="6" spans="1:13" ht="15">
      <c r="A6" s="24"/>
      <c r="B6" s="25"/>
      <c r="C6" s="26"/>
      <c r="D6" s="26"/>
      <c r="E6" s="27" t="s">
        <v>11</v>
      </c>
      <c r="F6" s="28" t="s">
        <v>12</v>
      </c>
      <c r="G6" s="29" t="s">
        <v>13</v>
      </c>
      <c r="H6" s="19" t="s">
        <v>14</v>
      </c>
      <c r="I6" s="30" t="s">
        <v>15</v>
      </c>
      <c r="J6" s="30" t="s">
        <v>14</v>
      </c>
      <c r="K6" s="30" t="s">
        <v>15</v>
      </c>
      <c r="L6" s="30" t="s">
        <v>16</v>
      </c>
      <c r="M6" s="30" t="s">
        <v>15</v>
      </c>
    </row>
    <row r="7" spans="1:13" ht="15">
      <c r="A7" s="24"/>
      <c r="B7" s="25"/>
      <c r="C7" s="26"/>
      <c r="D7" s="26"/>
      <c r="E7" s="27" t="s">
        <v>17</v>
      </c>
      <c r="F7" s="31">
        <v>36891</v>
      </c>
      <c r="G7" s="29"/>
      <c r="H7" s="28" t="s">
        <v>18</v>
      </c>
      <c r="I7" s="32">
        <v>0.21041666666666667</v>
      </c>
      <c r="J7" s="33" t="s">
        <v>18</v>
      </c>
      <c r="K7" s="34">
        <v>0.21041666666666667</v>
      </c>
      <c r="L7" s="33" t="s">
        <v>18</v>
      </c>
      <c r="M7" s="35">
        <v>0.21041666666666667</v>
      </c>
    </row>
    <row r="8" spans="1:13" ht="15.75" thickBot="1">
      <c r="A8" s="36"/>
      <c r="B8" s="25"/>
      <c r="C8" s="26"/>
      <c r="D8" s="26"/>
      <c r="E8" s="37" t="s">
        <v>19</v>
      </c>
      <c r="F8" s="38" t="s">
        <v>19</v>
      </c>
      <c r="G8" s="39"/>
      <c r="H8" s="40"/>
      <c r="I8" s="41"/>
      <c r="J8" s="41"/>
      <c r="K8" s="41"/>
      <c r="L8" s="42"/>
      <c r="M8" s="41"/>
    </row>
    <row r="9" spans="1:13" ht="15.75" thickBot="1">
      <c r="A9" s="43" t="s">
        <v>20</v>
      </c>
      <c r="B9" s="44"/>
      <c r="C9" s="45">
        <v>1</v>
      </c>
      <c r="D9" s="46"/>
      <c r="E9" s="47">
        <v>2</v>
      </c>
      <c r="F9" s="48">
        <v>3</v>
      </c>
      <c r="G9" s="48">
        <v>4</v>
      </c>
      <c r="H9" s="48">
        <v>5</v>
      </c>
      <c r="I9" s="48">
        <v>6</v>
      </c>
      <c r="J9" s="48">
        <v>7</v>
      </c>
      <c r="K9" s="48">
        <v>8</v>
      </c>
      <c r="L9" s="48">
        <v>9</v>
      </c>
      <c r="M9" s="43">
        <v>10</v>
      </c>
    </row>
    <row r="10" spans="1:13" ht="15">
      <c r="A10" s="49" t="s">
        <v>21</v>
      </c>
      <c r="B10" s="50" t="s">
        <v>22</v>
      </c>
      <c r="C10" s="51"/>
      <c r="D10" s="52"/>
      <c r="E10" s="53"/>
      <c r="F10" s="54"/>
      <c r="G10" s="55"/>
      <c r="H10" s="54"/>
      <c r="I10" s="56"/>
      <c r="J10" s="57"/>
      <c r="K10" s="58"/>
      <c r="L10" s="57"/>
      <c r="M10" s="59"/>
    </row>
    <row r="11" spans="1:13" ht="15">
      <c r="A11" s="60"/>
      <c r="B11" s="61" t="s">
        <v>23</v>
      </c>
      <c r="C11" s="51"/>
      <c r="D11" s="52"/>
      <c r="E11" s="53"/>
      <c r="F11" s="54"/>
      <c r="G11" s="55"/>
      <c r="H11" s="54"/>
      <c r="I11" s="55"/>
      <c r="J11" s="62"/>
      <c r="K11" s="60"/>
      <c r="L11" s="62"/>
      <c r="M11" s="63"/>
    </row>
    <row r="12" spans="1:13" ht="15">
      <c r="A12" s="60"/>
      <c r="B12" s="61" t="s">
        <v>24</v>
      </c>
      <c r="C12" s="51"/>
      <c r="D12" s="52"/>
      <c r="E12" s="64"/>
      <c r="F12" s="54"/>
      <c r="G12" s="55"/>
      <c r="H12" s="54"/>
      <c r="I12" s="55"/>
      <c r="J12" s="62"/>
      <c r="K12" s="60"/>
      <c r="L12" s="62"/>
      <c r="M12" s="63"/>
    </row>
    <row r="13" spans="1:13" ht="15">
      <c r="A13" s="60"/>
      <c r="B13" s="61" t="s">
        <v>25</v>
      </c>
      <c r="C13" s="51"/>
      <c r="D13" s="52"/>
      <c r="E13" s="65">
        <f>SUM(E15:E22)</f>
        <v>66950</v>
      </c>
      <c r="F13" s="66">
        <f>SUM(F15:F22)</f>
        <v>101793</v>
      </c>
      <c r="G13" s="67">
        <f>F13/E13*100</f>
        <v>152.04331590739358</v>
      </c>
      <c r="H13" s="66">
        <f>SUM(H14:H22)</f>
        <v>96000</v>
      </c>
      <c r="I13" s="67">
        <f>H13/F13*100</f>
        <v>94.30903893195013</v>
      </c>
      <c r="J13" s="68">
        <f>SUM(J14:J22)</f>
        <v>99000</v>
      </c>
      <c r="K13" s="69">
        <f>J13/H13*100</f>
        <v>103.125</v>
      </c>
      <c r="L13" s="68">
        <f>SUM(L14:L22)</f>
        <v>115650</v>
      </c>
      <c r="M13" s="69">
        <f>L13/J13*100</f>
        <v>116.81818181818183</v>
      </c>
    </row>
    <row r="14" spans="1:13" ht="15">
      <c r="A14" s="60"/>
      <c r="B14" s="61" t="s">
        <v>26</v>
      </c>
      <c r="C14" s="51"/>
      <c r="D14" s="52"/>
      <c r="E14" s="64"/>
      <c r="F14" s="54"/>
      <c r="G14" s="55"/>
      <c r="H14" s="54"/>
      <c r="I14" s="55"/>
      <c r="J14" s="62"/>
      <c r="K14" s="63"/>
      <c r="L14" s="62"/>
      <c r="M14" s="63"/>
    </row>
    <row r="15" spans="1:13" ht="15">
      <c r="A15" s="60"/>
      <c r="B15" s="61" t="s">
        <v>27</v>
      </c>
      <c r="C15" s="51"/>
      <c r="D15" s="52"/>
      <c r="E15" s="64">
        <v>41700</v>
      </c>
      <c r="F15" s="54">
        <v>46113</v>
      </c>
      <c r="G15" s="55">
        <f>F15/E15*100</f>
        <v>110.58273381294963</v>
      </c>
      <c r="H15" s="54">
        <v>48000</v>
      </c>
      <c r="I15" s="55">
        <f>H15/F15*100</f>
        <v>104.09212152755187</v>
      </c>
      <c r="J15" s="62">
        <v>42000</v>
      </c>
      <c r="K15" s="63">
        <f aca="true" t="shared" si="0" ref="K15:K30">J15/H15*100</f>
        <v>87.5</v>
      </c>
      <c r="L15" s="62">
        <v>40000</v>
      </c>
      <c r="M15" s="63">
        <f aca="true" t="shared" si="1" ref="M15:M30">L15/J15*100</f>
        <v>95.23809523809523</v>
      </c>
    </row>
    <row r="16" spans="1:13" ht="15">
      <c r="A16" s="60"/>
      <c r="B16" s="61" t="s">
        <v>28</v>
      </c>
      <c r="C16" s="51"/>
      <c r="D16" s="52"/>
      <c r="E16" s="64">
        <v>2500</v>
      </c>
      <c r="F16" s="54">
        <v>8041</v>
      </c>
      <c r="G16" s="55">
        <f>F16/E16*100</f>
        <v>321.64</v>
      </c>
      <c r="H16" s="54">
        <v>2500</v>
      </c>
      <c r="I16" s="55">
        <f>H16/F16*100</f>
        <v>31.090660365626167</v>
      </c>
      <c r="J16" s="62">
        <v>2000</v>
      </c>
      <c r="K16" s="63">
        <f t="shared" si="0"/>
        <v>80</v>
      </c>
      <c r="L16" s="62">
        <v>1000</v>
      </c>
      <c r="M16" s="63">
        <f t="shared" si="1"/>
        <v>50</v>
      </c>
    </row>
    <row r="17" spans="1:13" ht="15">
      <c r="A17" s="60"/>
      <c r="B17" s="61" t="s">
        <v>29</v>
      </c>
      <c r="C17" s="51"/>
      <c r="D17" s="52"/>
      <c r="E17" s="64"/>
      <c r="F17" s="54"/>
      <c r="G17" s="55"/>
      <c r="H17" s="54"/>
      <c r="I17" s="55"/>
      <c r="J17" s="62"/>
      <c r="K17" s="63"/>
      <c r="L17" s="62"/>
      <c r="M17" s="63"/>
    </row>
    <row r="18" spans="1:13" ht="15">
      <c r="A18" s="60"/>
      <c r="B18" s="61" t="s">
        <v>30</v>
      </c>
      <c r="C18" s="51"/>
      <c r="D18" s="52"/>
      <c r="E18" s="64"/>
      <c r="F18" s="54"/>
      <c r="G18" s="55"/>
      <c r="H18" s="54"/>
      <c r="I18" s="55"/>
      <c r="J18" s="62"/>
      <c r="K18" s="63"/>
      <c r="L18" s="62"/>
      <c r="M18" s="63"/>
    </row>
    <row r="19" spans="1:13" ht="15">
      <c r="A19" s="60"/>
      <c r="B19" s="61" t="s">
        <v>31</v>
      </c>
      <c r="C19" s="51"/>
      <c r="D19" s="52"/>
      <c r="E19" s="70">
        <v>15500</v>
      </c>
      <c r="F19" s="71" t="s">
        <v>32</v>
      </c>
      <c r="G19" s="72" t="s">
        <v>32</v>
      </c>
      <c r="H19" s="73">
        <v>15500</v>
      </c>
      <c r="I19" s="72" t="s">
        <v>32</v>
      </c>
      <c r="J19" s="73">
        <v>15000</v>
      </c>
      <c r="K19" s="63">
        <f t="shared" si="0"/>
        <v>96.7741935483871</v>
      </c>
      <c r="L19" s="73">
        <v>13500</v>
      </c>
      <c r="M19" s="63">
        <f t="shared" si="1"/>
        <v>90</v>
      </c>
    </row>
    <row r="20" spans="1:13" ht="15">
      <c r="A20" s="60"/>
      <c r="B20" s="61" t="s">
        <v>33</v>
      </c>
      <c r="C20" s="51"/>
      <c r="D20" s="52"/>
      <c r="E20" s="74" t="s">
        <v>32</v>
      </c>
      <c r="F20" s="54">
        <v>7639</v>
      </c>
      <c r="G20" s="72" t="s">
        <v>32</v>
      </c>
      <c r="H20" s="71" t="s">
        <v>32</v>
      </c>
      <c r="I20" s="72" t="s">
        <v>32</v>
      </c>
      <c r="J20" s="71" t="s">
        <v>32</v>
      </c>
      <c r="K20" s="72" t="s">
        <v>32</v>
      </c>
      <c r="L20" s="71" t="s">
        <v>32</v>
      </c>
      <c r="M20" s="72" t="s">
        <v>32</v>
      </c>
    </row>
    <row r="21" spans="1:13" ht="15">
      <c r="A21" s="60"/>
      <c r="B21" s="61" t="s">
        <v>34</v>
      </c>
      <c r="C21" s="51"/>
      <c r="D21" s="52"/>
      <c r="E21" s="70">
        <v>7250</v>
      </c>
      <c r="F21" s="73">
        <v>40000</v>
      </c>
      <c r="G21" s="55">
        <f>F21/E21*100</f>
        <v>551.7241379310345</v>
      </c>
      <c r="H21" s="73">
        <v>30000</v>
      </c>
      <c r="I21" s="55">
        <f>H21/F21*100</f>
        <v>75</v>
      </c>
      <c r="J21" s="73">
        <v>30000</v>
      </c>
      <c r="K21" s="75">
        <f t="shared" si="0"/>
        <v>100</v>
      </c>
      <c r="L21" s="62">
        <v>46150</v>
      </c>
      <c r="M21" s="63">
        <f t="shared" si="1"/>
        <v>153.83333333333334</v>
      </c>
    </row>
    <row r="22" spans="1:13" ht="15.75" thickBot="1">
      <c r="A22" s="76"/>
      <c r="B22" s="77" t="s">
        <v>35</v>
      </c>
      <c r="C22" s="78"/>
      <c r="D22" s="79"/>
      <c r="E22" s="80" t="s">
        <v>32</v>
      </c>
      <c r="F22" s="81" t="s">
        <v>32</v>
      </c>
      <c r="G22" s="72" t="s">
        <v>32</v>
      </c>
      <c r="H22" s="71" t="s">
        <v>32</v>
      </c>
      <c r="I22" s="72" t="s">
        <v>32</v>
      </c>
      <c r="J22" s="73">
        <v>10000</v>
      </c>
      <c r="K22" s="82" t="s">
        <v>32</v>
      </c>
      <c r="L22" s="73">
        <v>15000</v>
      </c>
      <c r="M22" s="83">
        <f t="shared" si="1"/>
        <v>150</v>
      </c>
    </row>
    <row r="23" spans="1:13" ht="15">
      <c r="A23" s="49" t="s">
        <v>36</v>
      </c>
      <c r="B23" s="50" t="s">
        <v>37</v>
      </c>
      <c r="C23" s="51"/>
      <c r="D23" s="52"/>
      <c r="E23" s="84"/>
      <c r="F23" s="84"/>
      <c r="G23" s="56"/>
      <c r="H23" s="84"/>
      <c r="I23" s="56"/>
      <c r="J23" s="57"/>
      <c r="K23" s="59"/>
      <c r="L23" s="57"/>
      <c r="M23" s="59"/>
    </row>
    <row r="24" spans="1:13" ht="15">
      <c r="A24" s="60"/>
      <c r="B24" s="61" t="s">
        <v>38</v>
      </c>
      <c r="C24" s="51"/>
      <c r="D24" s="52"/>
      <c r="E24" s="54"/>
      <c r="F24" s="54"/>
      <c r="G24" s="55"/>
      <c r="H24" s="54"/>
      <c r="I24" s="55"/>
      <c r="J24" s="62"/>
      <c r="K24" s="63"/>
      <c r="L24" s="62"/>
      <c r="M24" s="63"/>
    </row>
    <row r="25" spans="1:13" ht="15">
      <c r="A25" s="60"/>
      <c r="B25" s="61" t="s">
        <v>39</v>
      </c>
      <c r="C25" s="51"/>
      <c r="D25" s="52"/>
      <c r="E25" s="66">
        <f>SUM(E27:E30)+SUM(E38:E46)</f>
        <v>253210</v>
      </c>
      <c r="F25" s="66">
        <f>SUM(F27:F30)+SUM(F38:F46)</f>
        <v>299662</v>
      </c>
      <c r="G25" s="67">
        <f>F25/E25*100</f>
        <v>118.34524702815845</v>
      </c>
      <c r="H25" s="66">
        <f>SUM(H27:H30)+SUM(H38:H46)</f>
        <v>259000</v>
      </c>
      <c r="I25" s="67">
        <f>H25/F25*100</f>
        <v>86.43071193544726</v>
      </c>
      <c r="J25" s="68">
        <f>SUM(J27:J30)+SUM(J38:J46)</f>
        <v>273500</v>
      </c>
      <c r="K25" s="69">
        <f t="shared" si="0"/>
        <v>105.5984555984556</v>
      </c>
      <c r="L25" s="68">
        <f>SUM(L27:L30)+SUM(L38:L46)</f>
        <v>280650</v>
      </c>
      <c r="M25" s="69">
        <f t="shared" si="1"/>
        <v>102.61425959780621</v>
      </c>
    </row>
    <row r="26" spans="1:13" ht="15">
      <c r="A26" s="60"/>
      <c r="B26" s="61" t="s">
        <v>26</v>
      </c>
      <c r="C26" s="51"/>
      <c r="D26" s="52"/>
      <c r="E26" s="54"/>
      <c r="F26" s="54"/>
      <c r="G26" s="55"/>
      <c r="H26" s="54"/>
      <c r="I26" s="55"/>
      <c r="J26" s="62"/>
      <c r="K26" s="63"/>
      <c r="L26" s="62"/>
      <c r="M26" s="63"/>
    </row>
    <row r="27" spans="1:13" ht="15">
      <c r="A27" s="60"/>
      <c r="B27" s="61" t="s">
        <v>40</v>
      </c>
      <c r="C27" s="51"/>
      <c r="D27" s="52"/>
      <c r="E27" s="54">
        <v>165000</v>
      </c>
      <c r="F27" s="54">
        <v>179823</v>
      </c>
      <c r="G27" s="55">
        <f>F27/E27*100</f>
        <v>108.98363636363638</v>
      </c>
      <c r="H27" s="54">
        <v>180000</v>
      </c>
      <c r="I27" s="55">
        <f>H27/F27*100</f>
        <v>100.09843012295423</v>
      </c>
      <c r="J27" s="62">
        <v>190000</v>
      </c>
      <c r="K27" s="63">
        <f t="shared" si="0"/>
        <v>105.55555555555556</v>
      </c>
      <c r="L27" s="62">
        <v>195000</v>
      </c>
      <c r="M27" s="63">
        <f t="shared" si="1"/>
        <v>102.63157894736842</v>
      </c>
    </row>
    <row r="28" spans="1:13" ht="15">
      <c r="A28" s="60"/>
      <c r="B28" s="61" t="s">
        <v>41</v>
      </c>
      <c r="C28" s="51"/>
      <c r="D28" s="52"/>
      <c r="E28" s="54">
        <v>5500</v>
      </c>
      <c r="F28" s="54">
        <v>5764</v>
      </c>
      <c r="G28" s="55">
        <f>F28/E28*100</f>
        <v>104.80000000000001</v>
      </c>
      <c r="H28" s="54">
        <v>6000</v>
      </c>
      <c r="I28" s="55">
        <f>H28/F28*100</f>
        <v>104.09437890353921</v>
      </c>
      <c r="J28" s="62">
        <v>6000</v>
      </c>
      <c r="K28" s="63">
        <f t="shared" si="0"/>
        <v>100</v>
      </c>
      <c r="L28" s="62">
        <v>6000</v>
      </c>
      <c r="M28" s="63">
        <f t="shared" si="1"/>
        <v>100</v>
      </c>
    </row>
    <row r="29" spans="1:13" ht="15">
      <c r="A29" s="60"/>
      <c r="B29" s="61" t="s">
        <v>42</v>
      </c>
      <c r="C29" s="51"/>
      <c r="D29" s="52"/>
      <c r="E29" s="54"/>
      <c r="F29" s="54"/>
      <c r="G29" s="55"/>
      <c r="H29" s="54"/>
      <c r="I29" s="55"/>
      <c r="J29" s="62"/>
      <c r="K29" s="63"/>
      <c r="L29" s="62"/>
      <c r="M29" s="63"/>
    </row>
    <row r="30" spans="1:13" ht="15.75" thickBot="1">
      <c r="A30" s="76"/>
      <c r="B30" s="77" t="s">
        <v>43</v>
      </c>
      <c r="C30" s="78"/>
      <c r="D30" s="79"/>
      <c r="E30" s="85">
        <v>3500</v>
      </c>
      <c r="F30" s="85">
        <v>3695</v>
      </c>
      <c r="G30" s="86">
        <f>F30/E30*100</f>
        <v>105.57142857142856</v>
      </c>
      <c r="H30" s="85">
        <v>3000</v>
      </c>
      <c r="I30" s="86">
        <f>H30/F30*100</f>
        <v>81.19079837618403</v>
      </c>
      <c r="J30" s="87">
        <v>3200</v>
      </c>
      <c r="K30" s="83">
        <f t="shared" si="0"/>
        <v>106.66666666666667</v>
      </c>
      <c r="L30" s="87">
        <v>3500</v>
      </c>
      <c r="M30" s="83">
        <f t="shared" si="1"/>
        <v>109.375</v>
      </c>
    </row>
    <row r="31" spans="5:7" ht="15">
      <c r="E31" s="88"/>
      <c r="F31" s="89"/>
      <c r="G31" s="90"/>
    </row>
    <row r="32" spans="5:13" ht="15.75" thickBot="1">
      <c r="E32" s="11"/>
      <c r="F32" s="12"/>
      <c r="G32" s="13"/>
      <c r="L32" s="14"/>
      <c r="M32" s="14"/>
    </row>
    <row r="33" spans="1:13" ht="15.75" thickBot="1">
      <c r="A33" s="15" t="s">
        <v>3</v>
      </c>
      <c r="B33" s="16" t="s">
        <v>4</v>
      </c>
      <c r="C33" s="17"/>
      <c r="D33" s="17"/>
      <c r="E33" s="18" t="s">
        <v>5</v>
      </c>
      <c r="F33" s="19" t="s">
        <v>6</v>
      </c>
      <c r="G33" s="20" t="s">
        <v>7</v>
      </c>
      <c r="H33" s="21" t="s">
        <v>8</v>
      </c>
      <c r="I33" s="22"/>
      <c r="J33" s="21" t="s">
        <v>9</v>
      </c>
      <c r="K33" s="22"/>
      <c r="L33" s="21" t="s">
        <v>10</v>
      </c>
      <c r="M33" s="23"/>
    </row>
    <row r="34" spans="1:13" ht="15">
      <c r="A34" s="24"/>
      <c r="B34" s="25"/>
      <c r="C34" s="26"/>
      <c r="D34" s="26"/>
      <c r="E34" s="27" t="s">
        <v>11</v>
      </c>
      <c r="F34" s="28" t="s">
        <v>12</v>
      </c>
      <c r="G34" s="29" t="s">
        <v>13</v>
      </c>
      <c r="H34" s="19" t="s">
        <v>14</v>
      </c>
      <c r="I34" s="30" t="s">
        <v>15</v>
      </c>
      <c r="J34" s="30" t="s">
        <v>14</v>
      </c>
      <c r="K34" s="30" t="s">
        <v>15</v>
      </c>
      <c r="L34" s="30" t="s">
        <v>16</v>
      </c>
      <c r="M34" s="30" t="s">
        <v>15</v>
      </c>
    </row>
    <row r="35" spans="1:13" ht="15">
      <c r="A35" s="24"/>
      <c r="B35" s="25"/>
      <c r="C35" s="26"/>
      <c r="D35" s="26"/>
      <c r="E35" s="27" t="s">
        <v>17</v>
      </c>
      <c r="F35" s="31">
        <v>36891</v>
      </c>
      <c r="G35" s="29"/>
      <c r="H35" s="28" t="s">
        <v>18</v>
      </c>
      <c r="I35" s="32">
        <v>0.21041666666666667</v>
      </c>
      <c r="J35" s="33" t="s">
        <v>18</v>
      </c>
      <c r="K35" s="34">
        <v>0.21041666666666667</v>
      </c>
      <c r="L35" s="33" t="s">
        <v>18</v>
      </c>
      <c r="M35" s="35">
        <v>0.21041666666666667</v>
      </c>
    </row>
    <row r="36" spans="1:13" ht="15.75" thickBot="1">
      <c r="A36" s="36"/>
      <c r="B36" s="25"/>
      <c r="C36" s="26"/>
      <c r="D36" s="26"/>
      <c r="E36" s="37" t="s">
        <v>19</v>
      </c>
      <c r="F36" s="38" t="s">
        <v>19</v>
      </c>
      <c r="G36" s="39"/>
      <c r="H36" s="40"/>
      <c r="I36" s="41"/>
      <c r="J36" s="41"/>
      <c r="K36" s="41"/>
      <c r="L36" s="42"/>
      <c r="M36" s="41"/>
    </row>
    <row r="37" spans="1:13" ht="15.75" thickBot="1">
      <c r="A37" s="43" t="s">
        <v>20</v>
      </c>
      <c r="B37" s="44"/>
      <c r="C37" s="45">
        <v>1</v>
      </c>
      <c r="D37" s="46"/>
      <c r="E37" s="47">
        <v>2</v>
      </c>
      <c r="F37" s="48">
        <v>3</v>
      </c>
      <c r="G37" s="48">
        <v>4</v>
      </c>
      <c r="H37" s="48">
        <v>5</v>
      </c>
      <c r="I37" s="91">
        <v>6</v>
      </c>
      <c r="J37" s="48">
        <v>7</v>
      </c>
      <c r="K37" s="48">
        <v>8</v>
      </c>
      <c r="L37" s="48">
        <v>9</v>
      </c>
      <c r="M37" s="43">
        <v>10</v>
      </c>
    </row>
    <row r="38" spans="1:13" ht="15">
      <c r="A38" s="60"/>
      <c r="B38" s="61" t="s">
        <v>44</v>
      </c>
      <c r="C38" s="51"/>
      <c r="D38" s="52"/>
      <c r="E38" s="73">
        <v>1000</v>
      </c>
      <c r="F38" s="73">
        <v>1079</v>
      </c>
      <c r="G38" s="75">
        <f>F38/E38*100</f>
        <v>107.89999999999999</v>
      </c>
      <c r="H38" s="92">
        <v>1000</v>
      </c>
      <c r="I38" s="93">
        <f>H38/F38*100</f>
        <v>92.67840593141798</v>
      </c>
      <c r="J38" s="94">
        <v>1000</v>
      </c>
      <c r="K38" s="59">
        <f>J38/H38*100</f>
        <v>100</v>
      </c>
      <c r="L38" s="62">
        <v>1000</v>
      </c>
      <c r="M38" s="59">
        <f>L38/J38*100</f>
        <v>100</v>
      </c>
    </row>
    <row r="39" spans="1:13" ht="15">
      <c r="A39" s="60"/>
      <c r="B39" s="61" t="s">
        <v>45</v>
      </c>
      <c r="C39" s="51"/>
      <c r="D39" s="52"/>
      <c r="E39" s="73">
        <v>5700</v>
      </c>
      <c r="F39" s="73">
        <v>5588</v>
      </c>
      <c r="G39" s="75">
        <f aca="true" t="shared" si="2" ref="G39:G46">F39/E39*100</f>
        <v>98.03508771929825</v>
      </c>
      <c r="H39" s="92">
        <v>5000</v>
      </c>
      <c r="I39" s="75">
        <f aca="true" t="shared" si="3" ref="I39:I46">H39/F39*100</f>
        <v>89.4774516821761</v>
      </c>
      <c r="J39" s="94">
        <v>5000</v>
      </c>
      <c r="K39" s="63">
        <f>J39/H39*100</f>
        <v>100</v>
      </c>
      <c r="L39" s="62">
        <v>5000</v>
      </c>
      <c r="M39" s="63">
        <f>L39/J39*100</f>
        <v>100</v>
      </c>
    </row>
    <row r="40" spans="1:13" ht="15">
      <c r="A40" s="60"/>
      <c r="B40" s="61" t="s">
        <v>46</v>
      </c>
      <c r="C40" s="51"/>
      <c r="D40" s="52"/>
      <c r="E40" s="73">
        <v>67560</v>
      </c>
      <c r="F40" s="73">
        <v>97983</v>
      </c>
      <c r="G40" s="75">
        <f t="shared" si="2"/>
        <v>145.03108348134992</v>
      </c>
      <c r="H40" s="92">
        <v>60000</v>
      </c>
      <c r="I40" s="75">
        <f t="shared" si="3"/>
        <v>61.235112213343136</v>
      </c>
      <c r="J40" s="94">
        <v>65000</v>
      </c>
      <c r="K40" s="63">
        <f>J40/H40*100</f>
        <v>108.33333333333333</v>
      </c>
      <c r="L40" s="62">
        <v>68000</v>
      </c>
      <c r="M40" s="63">
        <f>L40/J40*100</f>
        <v>104.61538461538463</v>
      </c>
    </row>
    <row r="41" spans="1:13" ht="15">
      <c r="A41" s="60"/>
      <c r="B41" s="61" t="s">
        <v>47</v>
      </c>
      <c r="C41" s="51"/>
      <c r="D41" s="52"/>
      <c r="E41" s="73"/>
      <c r="F41" s="73"/>
      <c r="G41" s="75"/>
      <c r="H41" s="92"/>
      <c r="I41" s="75"/>
      <c r="J41" s="94"/>
      <c r="K41" s="63"/>
      <c r="L41" s="62"/>
      <c r="M41" s="63"/>
    </row>
    <row r="42" spans="1:13" ht="15">
      <c r="A42" s="60"/>
      <c r="B42" s="61" t="s">
        <v>48</v>
      </c>
      <c r="C42" s="51"/>
      <c r="D42" s="52"/>
      <c r="E42" s="73">
        <v>950</v>
      </c>
      <c r="F42" s="73">
        <v>1624</v>
      </c>
      <c r="G42" s="75">
        <f t="shared" si="2"/>
        <v>170.94736842105263</v>
      </c>
      <c r="H42" s="92">
        <v>1000</v>
      </c>
      <c r="I42" s="75">
        <f t="shared" si="3"/>
        <v>61.57635467980296</v>
      </c>
      <c r="J42" s="94">
        <v>800</v>
      </c>
      <c r="K42" s="63">
        <f>J42/H42*100</f>
        <v>80</v>
      </c>
      <c r="L42" s="62">
        <v>650</v>
      </c>
      <c r="M42" s="63">
        <f>L42/J42*100</f>
        <v>81.25</v>
      </c>
    </row>
    <row r="43" spans="1:13" ht="15">
      <c r="A43" s="60"/>
      <c r="B43" s="61" t="s">
        <v>49</v>
      </c>
      <c r="C43" s="51"/>
      <c r="D43" s="52"/>
      <c r="E43" s="73"/>
      <c r="F43" s="73"/>
      <c r="G43" s="75"/>
      <c r="H43" s="92"/>
      <c r="I43" s="75"/>
      <c r="J43" s="94"/>
      <c r="K43" s="63"/>
      <c r="L43" s="62"/>
      <c r="M43" s="63"/>
    </row>
    <row r="44" spans="1:13" ht="15">
      <c r="A44" s="60"/>
      <c r="B44" s="61" t="s">
        <v>50</v>
      </c>
      <c r="C44" s="51"/>
      <c r="D44" s="52"/>
      <c r="E44" s="73">
        <v>2600</v>
      </c>
      <c r="F44" s="73">
        <v>3189</v>
      </c>
      <c r="G44" s="75">
        <f t="shared" si="2"/>
        <v>122.65384615384616</v>
      </c>
      <c r="H44" s="92">
        <v>2000</v>
      </c>
      <c r="I44" s="75">
        <f t="shared" si="3"/>
        <v>62.715584822828475</v>
      </c>
      <c r="J44" s="94">
        <v>1500</v>
      </c>
      <c r="K44" s="63">
        <f>J44/H44*100</f>
        <v>75</v>
      </c>
      <c r="L44" s="62">
        <v>1000</v>
      </c>
      <c r="M44" s="63">
        <f>L44/J44*100</f>
        <v>66.66666666666666</v>
      </c>
    </row>
    <row r="45" spans="1:13" ht="15">
      <c r="A45" s="60"/>
      <c r="B45" s="61" t="s">
        <v>51</v>
      </c>
      <c r="C45" s="51"/>
      <c r="D45" s="52"/>
      <c r="E45" s="73"/>
      <c r="F45" s="73"/>
      <c r="G45" s="75"/>
      <c r="H45" s="92"/>
      <c r="I45" s="75"/>
      <c r="J45" s="94"/>
      <c r="K45" s="63"/>
      <c r="L45" s="62"/>
      <c r="M45" s="63"/>
    </row>
    <row r="46" spans="1:13" ht="15">
      <c r="A46" s="60"/>
      <c r="B46" s="61" t="s">
        <v>52</v>
      </c>
      <c r="C46" s="51"/>
      <c r="D46" s="52"/>
      <c r="E46" s="73">
        <v>1400</v>
      </c>
      <c r="F46" s="73">
        <v>917</v>
      </c>
      <c r="G46" s="75">
        <f t="shared" si="2"/>
        <v>65.5</v>
      </c>
      <c r="H46" s="92">
        <v>1000</v>
      </c>
      <c r="I46" s="75">
        <f t="shared" si="3"/>
        <v>109.05125408942202</v>
      </c>
      <c r="J46" s="94">
        <v>1000</v>
      </c>
      <c r="K46" s="63">
        <f>J46/H46*100</f>
        <v>100</v>
      </c>
      <c r="L46" s="62">
        <v>500</v>
      </c>
      <c r="M46" s="63">
        <f>L46/J46*100</f>
        <v>50</v>
      </c>
    </row>
    <row r="47" spans="1:13" ht="15.75" thickBot="1">
      <c r="A47" s="76"/>
      <c r="B47" s="77"/>
      <c r="C47" s="78"/>
      <c r="D47" s="79"/>
      <c r="E47" s="95"/>
      <c r="F47" s="95"/>
      <c r="G47" s="96"/>
      <c r="H47" s="97"/>
      <c r="I47" s="96"/>
      <c r="J47" s="98"/>
      <c r="K47" s="83"/>
      <c r="L47" s="87"/>
      <c r="M47" s="83"/>
    </row>
    <row r="48" spans="1:13" ht="15">
      <c r="A48" s="58"/>
      <c r="B48" s="99"/>
      <c r="C48" s="100"/>
      <c r="D48" s="101"/>
      <c r="E48" s="102"/>
      <c r="F48" s="102"/>
      <c r="G48" s="93"/>
      <c r="H48" s="102"/>
      <c r="I48" s="75"/>
      <c r="J48" s="58"/>
      <c r="K48" s="59"/>
      <c r="L48" s="57"/>
      <c r="M48" s="59"/>
    </row>
    <row r="49" spans="1:13" ht="15">
      <c r="A49" s="60"/>
      <c r="B49" s="61"/>
      <c r="C49" s="51"/>
      <c r="D49" s="52"/>
      <c r="E49" s="73"/>
      <c r="F49" s="73"/>
      <c r="G49" s="75"/>
      <c r="H49" s="73"/>
      <c r="I49" s="75"/>
      <c r="J49" s="60"/>
      <c r="K49" s="63"/>
      <c r="L49" s="62"/>
      <c r="M49" s="63"/>
    </row>
    <row r="50" spans="1:13" ht="15">
      <c r="A50" s="103" t="s">
        <v>53</v>
      </c>
      <c r="B50" s="50" t="s">
        <v>54</v>
      </c>
      <c r="C50" s="51"/>
      <c r="D50" s="52"/>
      <c r="E50" s="73"/>
      <c r="F50" s="73"/>
      <c r="G50" s="75"/>
      <c r="H50" s="73"/>
      <c r="I50" s="75"/>
      <c r="J50" s="60"/>
      <c r="K50" s="63"/>
      <c r="L50" s="62"/>
      <c r="M50" s="63"/>
    </row>
    <row r="51" spans="1:13" ht="15">
      <c r="A51" s="60"/>
      <c r="B51" s="61" t="s">
        <v>55</v>
      </c>
      <c r="C51" s="51"/>
      <c r="D51" s="52"/>
      <c r="E51" s="104">
        <v>44000</v>
      </c>
      <c r="F51" s="104">
        <v>41468</v>
      </c>
      <c r="G51" s="105">
        <f>F51/E51*100</f>
        <v>94.24545454545455</v>
      </c>
      <c r="H51" s="104">
        <v>30000</v>
      </c>
      <c r="I51" s="105">
        <f>H51/F51*100</f>
        <v>72.34494067714866</v>
      </c>
      <c r="J51" s="68">
        <v>31000</v>
      </c>
      <c r="K51" s="69">
        <f>J51/H51*100</f>
        <v>103.33333333333334</v>
      </c>
      <c r="L51" s="68">
        <v>32500</v>
      </c>
      <c r="M51" s="69">
        <f>L51/J51*100</f>
        <v>104.83870967741935</v>
      </c>
    </row>
    <row r="52" spans="1:13" ht="15.75" thickBot="1">
      <c r="A52" s="76"/>
      <c r="B52" s="77"/>
      <c r="C52" s="78"/>
      <c r="D52" s="79"/>
      <c r="E52" s="95"/>
      <c r="F52" s="95"/>
      <c r="G52" s="96"/>
      <c r="H52" s="95"/>
      <c r="I52" s="96"/>
      <c r="J52" s="76"/>
      <c r="K52" s="83"/>
      <c r="L52" s="87"/>
      <c r="M52" s="83"/>
    </row>
    <row r="53" spans="1:13" ht="15">
      <c r="A53" s="58"/>
      <c r="B53" s="99"/>
      <c r="C53" s="100"/>
      <c r="D53" s="101"/>
      <c r="E53" s="102"/>
      <c r="F53" s="102"/>
      <c r="G53" s="75"/>
      <c r="H53" s="102"/>
      <c r="I53" s="93"/>
      <c r="J53" s="58"/>
      <c r="K53" s="59"/>
      <c r="L53" s="57"/>
      <c r="M53" s="59"/>
    </row>
    <row r="54" spans="1:13" ht="15">
      <c r="A54" s="103" t="s">
        <v>56</v>
      </c>
      <c r="B54" s="50" t="s">
        <v>57</v>
      </c>
      <c r="C54" s="106"/>
      <c r="D54" s="107"/>
      <c r="E54" s="73"/>
      <c r="F54" s="73"/>
      <c r="G54" s="75"/>
      <c r="H54" s="73"/>
      <c r="I54" s="75"/>
      <c r="J54" s="60"/>
      <c r="K54" s="63"/>
      <c r="L54" s="62"/>
      <c r="M54" s="63"/>
    </row>
    <row r="55" spans="1:13" ht="15">
      <c r="A55" s="60"/>
      <c r="B55" s="50" t="s">
        <v>58</v>
      </c>
      <c r="C55" s="106"/>
      <c r="D55" s="107"/>
      <c r="E55" s="104">
        <f>E51+E25+E13</f>
        <v>364160</v>
      </c>
      <c r="F55" s="104">
        <f>F51+F25+F13</f>
        <v>442923</v>
      </c>
      <c r="G55" s="105">
        <f>F55/E55*100</f>
        <v>121.62867970123024</v>
      </c>
      <c r="H55" s="104">
        <f>H13+H25+H51</f>
        <v>385000</v>
      </c>
      <c r="I55" s="105">
        <f>H55/F55*100</f>
        <v>86.92255764545982</v>
      </c>
      <c r="J55" s="68">
        <f>J13+J25+J51</f>
        <v>403500</v>
      </c>
      <c r="K55" s="69">
        <f>J55/H55*100</f>
        <v>104.80519480519482</v>
      </c>
      <c r="L55" s="68">
        <f>L13+L25+L51</f>
        <v>428800</v>
      </c>
      <c r="M55" s="69">
        <f>L55/J55*100</f>
        <v>106.27013630731103</v>
      </c>
    </row>
    <row r="56" spans="1:13" ht="15.75" thickBot="1">
      <c r="A56" s="76"/>
      <c r="B56" s="77"/>
      <c r="C56" s="78"/>
      <c r="D56" s="79"/>
      <c r="E56" s="95"/>
      <c r="F56" s="95"/>
      <c r="G56" s="96"/>
      <c r="H56" s="95"/>
      <c r="I56" s="96"/>
      <c r="J56" s="76"/>
      <c r="K56" s="83"/>
      <c r="L56" s="87"/>
      <c r="M56" s="83"/>
    </row>
    <row r="57" spans="5:7" ht="15">
      <c r="E57" s="88"/>
      <c r="F57" s="89"/>
      <c r="G57" s="90"/>
    </row>
    <row r="58" spans="5:7" ht="15">
      <c r="E58" s="88"/>
      <c r="F58" s="89"/>
      <c r="G58" s="90"/>
    </row>
    <row r="61" ht="15.75" thickBot="1"/>
    <row r="62" spans="1:13" ht="15.75" thickBot="1">
      <c r="A62" s="15" t="s">
        <v>3</v>
      </c>
      <c r="B62" s="16" t="s">
        <v>4</v>
      </c>
      <c r="C62" s="17"/>
      <c r="D62" s="17"/>
      <c r="E62" s="18" t="s">
        <v>5</v>
      </c>
      <c r="F62" s="19" t="s">
        <v>6</v>
      </c>
      <c r="G62" s="20" t="s">
        <v>7</v>
      </c>
      <c r="H62" s="21" t="s">
        <v>8</v>
      </c>
      <c r="I62" s="22"/>
      <c r="J62" s="21" t="s">
        <v>9</v>
      </c>
      <c r="K62" s="22"/>
      <c r="L62" s="21" t="s">
        <v>10</v>
      </c>
      <c r="M62" s="23"/>
    </row>
    <row r="63" spans="1:13" ht="15">
      <c r="A63" s="24"/>
      <c r="B63" s="25"/>
      <c r="C63" s="26"/>
      <c r="D63" s="26"/>
      <c r="E63" s="27" t="s">
        <v>11</v>
      </c>
      <c r="F63" s="28" t="s">
        <v>12</v>
      </c>
      <c r="G63" s="29" t="s">
        <v>13</v>
      </c>
      <c r="H63" s="19" t="s">
        <v>14</v>
      </c>
      <c r="I63" s="30" t="s">
        <v>15</v>
      </c>
      <c r="J63" s="30" t="s">
        <v>14</v>
      </c>
      <c r="K63" s="30" t="s">
        <v>15</v>
      </c>
      <c r="L63" s="30" t="s">
        <v>16</v>
      </c>
      <c r="M63" s="30" t="s">
        <v>15</v>
      </c>
    </row>
    <row r="64" spans="1:13" ht="15">
      <c r="A64" s="24"/>
      <c r="B64" s="25"/>
      <c r="C64" s="26"/>
      <c r="D64" s="26"/>
      <c r="E64" s="27" t="s">
        <v>17</v>
      </c>
      <c r="F64" s="31">
        <v>36891</v>
      </c>
      <c r="G64" s="29"/>
      <c r="H64" s="28" t="s">
        <v>18</v>
      </c>
      <c r="I64" s="32">
        <v>0.21041666666666667</v>
      </c>
      <c r="J64" s="33" t="s">
        <v>18</v>
      </c>
      <c r="K64" s="34">
        <v>0.21041666666666667</v>
      </c>
      <c r="L64" s="33" t="s">
        <v>18</v>
      </c>
      <c r="M64" s="35">
        <v>0.21041666666666667</v>
      </c>
    </row>
    <row r="65" spans="1:13" ht="15.75" thickBot="1">
      <c r="A65" s="36"/>
      <c r="B65" s="25"/>
      <c r="C65" s="26"/>
      <c r="D65" s="26"/>
      <c r="E65" s="37" t="s">
        <v>19</v>
      </c>
      <c r="F65" s="38" t="s">
        <v>19</v>
      </c>
      <c r="G65" s="39"/>
      <c r="H65" s="40"/>
      <c r="I65" s="41"/>
      <c r="J65" s="41"/>
      <c r="K65" s="41"/>
      <c r="L65" s="42"/>
      <c r="M65" s="41"/>
    </row>
    <row r="66" spans="1:13" ht="15.75" thickBot="1">
      <c r="A66" s="43" t="s">
        <v>20</v>
      </c>
      <c r="B66" s="44"/>
      <c r="C66" s="45">
        <v>1</v>
      </c>
      <c r="D66" s="46"/>
      <c r="E66" s="47">
        <v>2</v>
      </c>
      <c r="F66" s="48">
        <v>3</v>
      </c>
      <c r="G66" s="48">
        <v>4</v>
      </c>
      <c r="H66" s="48">
        <v>5</v>
      </c>
      <c r="I66" s="48">
        <v>6</v>
      </c>
      <c r="J66" s="48">
        <v>7</v>
      </c>
      <c r="K66" s="48">
        <v>8</v>
      </c>
      <c r="L66" s="48">
        <v>9</v>
      </c>
      <c r="M66" s="43">
        <v>10</v>
      </c>
    </row>
    <row r="67" spans="1:13" ht="15">
      <c r="A67" s="108"/>
      <c r="B67" s="109"/>
      <c r="C67" s="110"/>
      <c r="D67" s="111"/>
      <c r="E67" s="112"/>
      <c r="F67" s="91"/>
      <c r="G67" s="91"/>
      <c r="H67" s="91"/>
      <c r="I67" s="113"/>
      <c r="J67" s="91"/>
      <c r="K67" s="113"/>
      <c r="L67" s="91"/>
      <c r="M67" s="114"/>
    </row>
    <row r="68" spans="1:13" ht="15">
      <c r="A68" s="103" t="s">
        <v>21</v>
      </c>
      <c r="B68" s="50" t="s">
        <v>59</v>
      </c>
      <c r="C68" s="51"/>
      <c r="D68" s="52"/>
      <c r="E68" s="104">
        <f>SUM(E70:E75)</f>
        <v>21000</v>
      </c>
      <c r="F68" s="104">
        <f>SUM(F70:F75)</f>
        <v>16004</v>
      </c>
      <c r="G68" s="105">
        <f>F68/E68*100</f>
        <v>76.2095238095238</v>
      </c>
      <c r="H68" s="68">
        <f>SUM(H69:H76)</f>
        <v>18500</v>
      </c>
      <c r="I68" s="63">
        <f>H68/F68*100</f>
        <v>115.59610097475633</v>
      </c>
      <c r="J68" s="68">
        <f>SUM(J69:J76)</f>
        <v>19000</v>
      </c>
      <c r="K68" s="69">
        <f>J68/H68*100</f>
        <v>102.7027027027027</v>
      </c>
      <c r="L68" s="68">
        <f>SUM(L69:L76)</f>
        <v>20000</v>
      </c>
      <c r="M68" s="69">
        <f>L68/J68*100</f>
        <v>105.26315789473684</v>
      </c>
    </row>
    <row r="69" spans="1:13" ht="15">
      <c r="A69" s="60"/>
      <c r="B69" s="61" t="s">
        <v>26</v>
      </c>
      <c r="C69" s="51"/>
      <c r="D69" s="52"/>
      <c r="E69" s="73"/>
      <c r="F69" s="73"/>
      <c r="G69" s="75"/>
      <c r="H69" s="62"/>
      <c r="I69" s="63"/>
      <c r="J69" s="62"/>
      <c r="K69" s="63"/>
      <c r="L69" s="62"/>
      <c r="M69" s="63"/>
    </row>
    <row r="70" spans="1:13" ht="15">
      <c r="A70" s="60"/>
      <c r="B70" s="61" t="s">
        <v>60</v>
      </c>
      <c r="C70" s="51"/>
      <c r="D70" s="52"/>
      <c r="E70" s="73"/>
      <c r="F70" s="73"/>
      <c r="G70" s="75"/>
      <c r="H70" s="62"/>
      <c r="I70" s="63"/>
      <c r="J70" s="62"/>
      <c r="K70" s="63"/>
      <c r="L70" s="62"/>
      <c r="M70" s="63"/>
    </row>
    <row r="71" spans="1:13" ht="15">
      <c r="A71" s="60"/>
      <c r="B71" s="61" t="s">
        <v>61</v>
      </c>
      <c r="C71" s="51"/>
      <c r="D71" s="52"/>
      <c r="E71" s="73">
        <v>13000</v>
      </c>
      <c r="F71" s="73">
        <v>14388</v>
      </c>
      <c r="G71" s="75">
        <f>F71/E71*100</f>
        <v>110.67692307692307</v>
      </c>
      <c r="H71" s="62">
        <v>12000</v>
      </c>
      <c r="I71" s="63">
        <f>H71/F71*100</f>
        <v>83.40283569641367</v>
      </c>
      <c r="J71" s="62">
        <v>15000</v>
      </c>
      <c r="K71" s="63">
        <f aca="true" t="shared" si="4" ref="K71:K87">J71/H71*100</f>
        <v>125</v>
      </c>
      <c r="L71" s="62">
        <v>16000</v>
      </c>
      <c r="M71" s="63">
        <f aca="true" t="shared" si="5" ref="M71:M87">L71/J71*100</f>
        <v>106.66666666666667</v>
      </c>
    </row>
    <row r="72" spans="1:13" ht="15">
      <c r="A72" s="60"/>
      <c r="B72" s="61" t="s">
        <v>62</v>
      </c>
      <c r="C72" s="51"/>
      <c r="D72" s="52"/>
      <c r="E72" s="73"/>
      <c r="F72" s="73"/>
      <c r="G72" s="75"/>
      <c r="H72" s="62"/>
      <c r="I72" s="63"/>
      <c r="J72" s="62"/>
      <c r="K72" s="63"/>
      <c r="L72" s="62"/>
      <c r="M72" s="63"/>
    </row>
    <row r="73" spans="1:13" ht="15">
      <c r="A73" s="60"/>
      <c r="B73" s="61" t="s">
        <v>63</v>
      </c>
      <c r="C73" s="51"/>
      <c r="D73" s="52"/>
      <c r="E73" s="73">
        <v>4000</v>
      </c>
      <c r="F73" s="71" t="s">
        <v>32</v>
      </c>
      <c r="G73" s="72" t="s">
        <v>32</v>
      </c>
      <c r="H73" s="73">
        <v>3500</v>
      </c>
      <c r="I73" s="72" t="s">
        <v>32</v>
      </c>
      <c r="J73" s="62">
        <v>3000</v>
      </c>
      <c r="K73" s="63">
        <f t="shared" si="4"/>
        <v>85.71428571428571</v>
      </c>
      <c r="L73" s="62">
        <v>3000</v>
      </c>
      <c r="M73" s="63">
        <f t="shared" si="5"/>
        <v>100</v>
      </c>
    </row>
    <row r="74" spans="1:13" ht="15">
      <c r="A74" s="60"/>
      <c r="B74" s="61" t="s">
        <v>64</v>
      </c>
      <c r="C74" s="51"/>
      <c r="D74" s="52"/>
      <c r="E74" s="73"/>
      <c r="F74" s="73"/>
      <c r="G74" s="75"/>
      <c r="H74" s="62"/>
      <c r="I74" s="63"/>
      <c r="J74" s="62"/>
      <c r="K74" s="63"/>
      <c r="L74" s="62"/>
      <c r="M74" s="63"/>
    </row>
    <row r="75" spans="1:13" ht="15">
      <c r="A75" s="60"/>
      <c r="B75" s="61" t="s">
        <v>65</v>
      </c>
      <c r="C75" s="51"/>
      <c r="D75" s="52"/>
      <c r="E75" s="73">
        <v>4000</v>
      </c>
      <c r="F75" s="73">
        <v>1616</v>
      </c>
      <c r="G75" s="75">
        <f>F75/E75*100</f>
        <v>40.400000000000006</v>
      </c>
      <c r="H75" s="73">
        <v>3000</v>
      </c>
      <c r="I75" s="63">
        <f>H75/F75*100</f>
        <v>185.64356435643566</v>
      </c>
      <c r="J75" s="62">
        <v>1000</v>
      </c>
      <c r="K75" s="63">
        <f t="shared" si="4"/>
        <v>33.33333333333333</v>
      </c>
      <c r="L75" s="62">
        <v>1000</v>
      </c>
      <c r="M75" s="63">
        <f t="shared" si="5"/>
        <v>100</v>
      </c>
    </row>
    <row r="76" spans="1:13" ht="15.75" thickBot="1">
      <c r="A76" s="76"/>
      <c r="B76" s="77"/>
      <c r="C76" s="78"/>
      <c r="D76" s="79"/>
      <c r="E76" s="95"/>
      <c r="F76" s="95"/>
      <c r="G76" s="75"/>
      <c r="H76" s="87"/>
      <c r="I76" s="83"/>
      <c r="J76" s="87"/>
      <c r="K76" s="83"/>
      <c r="L76" s="87"/>
      <c r="M76" s="83"/>
    </row>
    <row r="77" spans="1:13" ht="15">
      <c r="A77" s="58"/>
      <c r="B77" s="99"/>
      <c r="C77" s="100"/>
      <c r="D77" s="101"/>
      <c r="E77" s="102"/>
      <c r="F77" s="102"/>
      <c r="G77" s="93"/>
      <c r="H77" s="57"/>
      <c r="I77" s="59"/>
      <c r="J77" s="57"/>
      <c r="K77" s="59"/>
      <c r="L77" s="57"/>
      <c r="M77" s="59"/>
    </row>
    <row r="78" spans="1:13" ht="15">
      <c r="A78" s="103" t="s">
        <v>36</v>
      </c>
      <c r="B78" s="50" t="s">
        <v>66</v>
      </c>
      <c r="C78" s="51"/>
      <c r="D78" s="52"/>
      <c r="E78" s="104">
        <f>E81+E97+E105+E112</f>
        <v>313160</v>
      </c>
      <c r="F78" s="104">
        <f>F81+F97+F105+F112</f>
        <v>310403</v>
      </c>
      <c r="G78" s="105">
        <f>F78/E78*100</f>
        <v>99.11961936390344</v>
      </c>
      <c r="H78" s="68">
        <f>H81+H97+H105+H112</f>
        <v>318500</v>
      </c>
      <c r="I78" s="69">
        <f>H78/F78*100</f>
        <v>102.60854437618192</v>
      </c>
      <c r="J78" s="68">
        <f>J81+J97+J105+J112</f>
        <v>334500</v>
      </c>
      <c r="K78" s="69">
        <f t="shared" si="4"/>
        <v>105.02354788069074</v>
      </c>
      <c r="L78" s="68">
        <f>L81+L97+L105+L112</f>
        <v>351800</v>
      </c>
      <c r="M78" s="69">
        <f t="shared" si="5"/>
        <v>105.17189835575486</v>
      </c>
    </row>
    <row r="79" spans="1:13" ht="15">
      <c r="A79" s="60"/>
      <c r="B79" s="61" t="s">
        <v>26</v>
      </c>
      <c r="C79" s="51"/>
      <c r="D79" s="52"/>
      <c r="E79" s="73"/>
      <c r="F79" s="73"/>
      <c r="G79" s="75"/>
      <c r="H79" s="62"/>
      <c r="I79" s="63"/>
      <c r="J79" s="62"/>
      <c r="K79" s="63"/>
      <c r="L79" s="62"/>
      <c r="M79" s="63"/>
    </row>
    <row r="80" spans="1:13" ht="15">
      <c r="A80" s="60"/>
      <c r="B80" s="61" t="s">
        <v>67</v>
      </c>
      <c r="C80" s="51"/>
      <c r="D80" s="52"/>
      <c r="E80" s="73"/>
      <c r="F80" s="73"/>
      <c r="G80" s="75"/>
      <c r="H80" s="62"/>
      <c r="I80" s="63"/>
      <c r="J80" s="62"/>
      <c r="K80" s="63"/>
      <c r="L80" s="62"/>
      <c r="M80" s="63"/>
    </row>
    <row r="81" spans="1:13" ht="15">
      <c r="A81" s="60"/>
      <c r="B81" s="61" t="s">
        <v>68</v>
      </c>
      <c r="C81" s="51"/>
      <c r="D81" s="52"/>
      <c r="E81" s="104">
        <f>SUM(E82:E87)</f>
        <v>49350</v>
      </c>
      <c r="F81" s="104">
        <f>SUM(F82:F87)</f>
        <v>48868</v>
      </c>
      <c r="G81" s="105">
        <f aca="true" t="shared" si="6" ref="G81:G87">F81/E81*100</f>
        <v>99.02330293819655</v>
      </c>
      <c r="H81" s="68">
        <f>SUM(H82:H88)</f>
        <v>51800</v>
      </c>
      <c r="I81" s="69">
        <f aca="true" t="shared" si="7" ref="I81:I87">H81/F81*100</f>
        <v>105.99983629368911</v>
      </c>
      <c r="J81" s="68">
        <f>SUM(J82:J88)</f>
        <v>58200</v>
      </c>
      <c r="K81" s="69">
        <f t="shared" si="4"/>
        <v>112.35521235521236</v>
      </c>
      <c r="L81" s="68">
        <f>SUM(L82:L88)</f>
        <v>64100</v>
      </c>
      <c r="M81" s="69">
        <f t="shared" si="5"/>
        <v>110.13745704467355</v>
      </c>
    </row>
    <row r="82" spans="1:13" ht="15">
      <c r="A82" s="60"/>
      <c r="B82" s="61" t="s">
        <v>69</v>
      </c>
      <c r="C82" s="51"/>
      <c r="D82" s="52"/>
      <c r="E82" s="73">
        <v>17000</v>
      </c>
      <c r="F82" s="73">
        <v>15801</v>
      </c>
      <c r="G82" s="75">
        <f t="shared" si="6"/>
        <v>92.94705882352942</v>
      </c>
      <c r="H82" s="62">
        <v>17800</v>
      </c>
      <c r="I82" s="63">
        <f t="shared" si="7"/>
        <v>112.65109803177013</v>
      </c>
      <c r="J82" s="62">
        <v>20000</v>
      </c>
      <c r="K82" s="63">
        <f t="shared" si="4"/>
        <v>112.35955056179776</v>
      </c>
      <c r="L82" s="62">
        <v>22000</v>
      </c>
      <c r="M82" s="63">
        <f t="shared" si="5"/>
        <v>110.00000000000001</v>
      </c>
    </row>
    <row r="83" spans="1:13" ht="15">
      <c r="A83" s="60"/>
      <c r="B83" s="61" t="s">
        <v>70</v>
      </c>
      <c r="C83" s="51"/>
      <c r="D83" s="52"/>
      <c r="E83" s="73">
        <v>4850</v>
      </c>
      <c r="F83" s="73">
        <v>2075</v>
      </c>
      <c r="G83" s="75">
        <f t="shared" si="6"/>
        <v>42.78350515463917</v>
      </c>
      <c r="H83" s="62">
        <v>6000</v>
      </c>
      <c r="I83" s="63">
        <f t="shared" si="7"/>
        <v>289.1566265060241</v>
      </c>
      <c r="J83" s="62">
        <v>8000</v>
      </c>
      <c r="K83" s="63">
        <f t="shared" si="4"/>
        <v>133.33333333333331</v>
      </c>
      <c r="L83" s="62">
        <v>9700</v>
      </c>
      <c r="M83" s="63">
        <f t="shared" si="5"/>
        <v>121.24999999999999</v>
      </c>
    </row>
    <row r="84" spans="1:13" ht="15">
      <c r="A84" s="60"/>
      <c r="B84" s="61" t="s">
        <v>71</v>
      </c>
      <c r="C84" s="51"/>
      <c r="D84" s="52"/>
      <c r="E84" s="73">
        <v>15000</v>
      </c>
      <c r="F84" s="73">
        <v>18338</v>
      </c>
      <c r="G84" s="75">
        <f t="shared" si="6"/>
        <v>122.25333333333333</v>
      </c>
      <c r="H84" s="62">
        <v>18000</v>
      </c>
      <c r="I84" s="63">
        <f t="shared" si="7"/>
        <v>98.15683280619479</v>
      </c>
      <c r="J84" s="62">
        <v>18200</v>
      </c>
      <c r="K84" s="63">
        <f t="shared" si="4"/>
        <v>101.11111111111111</v>
      </c>
      <c r="L84" s="62">
        <v>19000</v>
      </c>
      <c r="M84" s="63">
        <f t="shared" si="5"/>
        <v>104.39560439560441</v>
      </c>
    </row>
    <row r="85" spans="1:13" ht="15">
      <c r="A85" s="60"/>
      <c r="B85" s="61" t="s">
        <v>72</v>
      </c>
      <c r="C85" s="51"/>
      <c r="D85" s="52"/>
      <c r="E85" s="73"/>
      <c r="F85" s="73"/>
      <c r="G85" s="75"/>
      <c r="H85" s="62"/>
      <c r="I85" s="63"/>
      <c r="J85" s="62"/>
      <c r="K85" s="63"/>
      <c r="L85" s="62"/>
      <c r="M85" s="63"/>
    </row>
    <row r="86" spans="1:13" ht="15">
      <c r="A86" s="60"/>
      <c r="B86" s="61" t="s">
        <v>73</v>
      </c>
      <c r="C86" s="51"/>
      <c r="D86" s="52"/>
      <c r="E86" s="73">
        <v>5500</v>
      </c>
      <c r="F86" s="73">
        <v>5408</v>
      </c>
      <c r="G86" s="75">
        <f t="shared" si="6"/>
        <v>98.32727272727273</v>
      </c>
      <c r="H86" s="62">
        <v>4000</v>
      </c>
      <c r="I86" s="63">
        <f t="shared" si="7"/>
        <v>73.96449704142012</v>
      </c>
      <c r="J86" s="62">
        <v>5000</v>
      </c>
      <c r="K86" s="63">
        <f t="shared" si="4"/>
        <v>125</v>
      </c>
      <c r="L86" s="62">
        <v>5600</v>
      </c>
      <c r="M86" s="63">
        <f t="shared" si="5"/>
        <v>112.00000000000001</v>
      </c>
    </row>
    <row r="87" spans="1:13" ht="15">
      <c r="A87" s="60"/>
      <c r="B87" s="61" t="s">
        <v>74</v>
      </c>
      <c r="C87" s="51"/>
      <c r="D87" s="52"/>
      <c r="E87" s="73">
        <v>7000</v>
      </c>
      <c r="F87" s="73">
        <v>7246</v>
      </c>
      <c r="G87" s="75">
        <f t="shared" si="6"/>
        <v>103.51428571428572</v>
      </c>
      <c r="H87" s="62">
        <v>6000</v>
      </c>
      <c r="I87" s="63">
        <f t="shared" si="7"/>
        <v>82.80430582390285</v>
      </c>
      <c r="J87" s="62">
        <v>7000</v>
      </c>
      <c r="K87" s="63">
        <f t="shared" si="4"/>
        <v>116.66666666666667</v>
      </c>
      <c r="L87" s="62">
        <v>7800</v>
      </c>
      <c r="M87" s="63">
        <f t="shared" si="5"/>
        <v>111.42857142857143</v>
      </c>
    </row>
    <row r="88" spans="1:13" ht="15.75" thickBot="1">
      <c r="A88" s="76"/>
      <c r="B88" s="77"/>
      <c r="C88" s="78"/>
      <c r="D88" s="79"/>
      <c r="E88" s="95"/>
      <c r="F88" s="95"/>
      <c r="G88" s="96"/>
      <c r="H88" s="87"/>
      <c r="I88" s="83"/>
      <c r="J88" s="87"/>
      <c r="K88" s="83"/>
      <c r="L88" s="87"/>
      <c r="M88" s="83"/>
    </row>
    <row r="89" spans="2:9" ht="15">
      <c r="B89" s="51"/>
      <c r="C89" s="51"/>
      <c r="D89" s="51"/>
      <c r="E89" s="115"/>
      <c r="F89" s="115"/>
      <c r="G89" s="116"/>
      <c r="H89" s="117"/>
      <c r="I89" s="118"/>
    </row>
    <row r="90" spans="5:7" ht="15">
      <c r="E90" s="88"/>
      <c r="F90" s="89"/>
      <c r="G90" s="90"/>
    </row>
    <row r="91" spans="5:6" ht="15.75" thickBot="1">
      <c r="E91" s="14"/>
      <c r="F91" s="89"/>
    </row>
    <row r="92" spans="1:13" ht="15.75" thickBot="1">
      <c r="A92" s="15" t="s">
        <v>3</v>
      </c>
      <c r="B92" s="16" t="s">
        <v>4</v>
      </c>
      <c r="C92" s="17"/>
      <c r="D92" s="17"/>
      <c r="E92" s="18" t="s">
        <v>5</v>
      </c>
      <c r="F92" s="19" t="s">
        <v>6</v>
      </c>
      <c r="G92" s="20" t="s">
        <v>7</v>
      </c>
      <c r="H92" s="21" t="s">
        <v>8</v>
      </c>
      <c r="I92" s="22"/>
      <c r="J92" s="21" t="s">
        <v>9</v>
      </c>
      <c r="K92" s="22"/>
      <c r="L92" s="21" t="s">
        <v>10</v>
      </c>
      <c r="M92" s="23"/>
    </row>
    <row r="93" spans="1:13" ht="15">
      <c r="A93" s="24"/>
      <c r="B93" s="25"/>
      <c r="C93" s="26"/>
      <c r="D93" s="26"/>
      <c r="E93" s="27" t="s">
        <v>11</v>
      </c>
      <c r="F93" s="28" t="s">
        <v>12</v>
      </c>
      <c r="G93" s="29" t="s">
        <v>13</v>
      </c>
      <c r="H93" s="19" t="s">
        <v>14</v>
      </c>
      <c r="I93" s="30" t="s">
        <v>15</v>
      </c>
      <c r="J93" s="30" t="s">
        <v>14</v>
      </c>
      <c r="K93" s="30" t="s">
        <v>15</v>
      </c>
      <c r="L93" s="30" t="s">
        <v>16</v>
      </c>
      <c r="M93" s="30" t="s">
        <v>15</v>
      </c>
    </row>
    <row r="94" spans="1:13" ht="15">
      <c r="A94" s="24"/>
      <c r="B94" s="25"/>
      <c r="C94" s="26"/>
      <c r="D94" s="26"/>
      <c r="E94" s="27" t="s">
        <v>17</v>
      </c>
      <c r="F94" s="31">
        <v>36891</v>
      </c>
      <c r="G94" s="29"/>
      <c r="H94" s="28" t="s">
        <v>18</v>
      </c>
      <c r="I94" s="32">
        <v>0.21041666666666667</v>
      </c>
      <c r="J94" s="33" t="s">
        <v>18</v>
      </c>
      <c r="K94" s="34">
        <v>0.21041666666666667</v>
      </c>
      <c r="L94" s="33" t="s">
        <v>18</v>
      </c>
      <c r="M94" s="35">
        <v>0.21041666666666667</v>
      </c>
    </row>
    <row r="95" spans="1:13" ht="15.75" thickBot="1">
      <c r="A95" s="36"/>
      <c r="B95" s="25"/>
      <c r="C95" s="26"/>
      <c r="D95" s="26"/>
      <c r="E95" s="37" t="s">
        <v>19</v>
      </c>
      <c r="F95" s="38" t="s">
        <v>19</v>
      </c>
      <c r="G95" s="39"/>
      <c r="H95" s="40"/>
      <c r="I95" s="41"/>
      <c r="J95" s="41"/>
      <c r="K95" s="41"/>
      <c r="L95" s="42"/>
      <c r="M95" s="41"/>
    </row>
    <row r="96" spans="1:13" ht="15.75" thickBot="1">
      <c r="A96" s="43" t="s">
        <v>20</v>
      </c>
      <c r="B96" s="44"/>
      <c r="C96" s="45">
        <v>1</v>
      </c>
      <c r="D96" s="46"/>
      <c r="E96" s="47">
        <v>2</v>
      </c>
      <c r="F96" s="48">
        <v>3</v>
      </c>
      <c r="G96" s="48">
        <v>4</v>
      </c>
      <c r="H96" s="48">
        <v>5</v>
      </c>
      <c r="I96" s="91">
        <v>6</v>
      </c>
      <c r="J96" s="48">
        <v>7</v>
      </c>
      <c r="K96" s="48">
        <v>8</v>
      </c>
      <c r="L96" s="48">
        <v>9</v>
      </c>
      <c r="M96" s="43">
        <v>10</v>
      </c>
    </row>
    <row r="97" spans="1:13" ht="15">
      <c r="A97" s="108"/>
      <c r="B97" s="119" t="s">
        <v>75</v>
      </c>
      <c r="C97" s="110"/>
      <c r="D97" s="111"/>
      <c r="E97" s="120">
        <f>SUM(E98:E104)</f>
        <v>72600</v>
      </c>
      <c r="F97" s="120">
        <f>SUM(F98:F104)</f>
        <v>70305</v>
      </c>
      <c r="G97" s="121">
        <f>F97/E97*100</f>
        <v>96.8388429752066</v>
      </c>
      <c r="H97" s="122">
        <f>SUM(H98:H104)</f>
        <v>82500</v>
      </c>
      <c r="I97" s="121">
        <f>H97/F97*100</f>
        <v>117.3458502240239</v>
      </c>
      <c r="J97" s="123">
        <f>SUM(J98:J104)</f>
        <v>90250</v>
      </c>
      <c r="K97" s="121">
        <f>J97/H97*100</f>
        <v>109.3939393939394</v>
      </c>
      <c r="L97" s="120">
        <f>SUM(L98:L104)</f>
        <v>98450</v>
      </c>
      <c r="M97" s="121">
        <f>L97/J97*100</f>
        <v>109.08587257617728</v>
      </c>
    </row>
    <row r="98" spans="1:13" ht="15">
      <c r="A98" s="60"/>
      <c r="B98" s="61" t="s">
        <v>76</v>
      </c>
      <c r="C98" s="51"/>
      <c r="D98" s="52"/>
      <c r="E98" s="73">
        <v>47700</v>
      </c>
      <c r="F98" s="73">
        <v>47145</v>
      </c>
      <c r="G98" s="124">
        <f aca="true" t="shared" si="8" ref="G98:G120">F98/E98*100</f>
        <v>98.83647798742138</v>
      </c>
      <c r="H98" s="62">
        <v>50500</v>
      </c>
      <c r="I98" s="124">
        <f aca="true" t="shared" si="9" ref="I98:I120">H98/F98*100</f>
        <v>107.11634319652137</v>
      </c>
      <c r="J98" s="117">
        <v>54500</v>
      </c>
      <c r="K98" s="124">
        <f aca="true" t="shared" si="10" ref="K98:K120">J98/H98*100</f>
        <v>107.92079207920793</v>
      </c>
      <c r="L98" s="62">
        <v>59000</v>
      </c>
      <c r="M98" s="124">
        <f aca="true" t="shared" si="11" ref="M98:M120">L98/J98*100</f>
        <v>108.25688073394495</v>
      </c>
    </row>
    <row r="99" spans="1:13" ht="15">
      <c r="A99" s="60"/>
      <c r="B99" s="61" t="s">
        <v>77</v>
      </c>
      <c r="C99" s="51"/>
      <c r="D99" s="52"/>
      <c r="E99" s="73">
        <v>19000</v>
      </c>
      <c r="F99" s="73">
        <v>18222</v>
      </c>
      <c r="G99" s="124">
        <f t="shared" si="8"/>
        <v>95.90526315789474</v>
      </c>
      <c r="H99" s="62">
        <v>24000</v>
      </c>
      <c r="I99" s="124">
        <f t="shared" si="9"/>
        <v>131.70892327955218</v>
      </c>
      <c r="J99" s="117">
        <v>27000</v>
      </c>
      <c r="K99" s="124">
        <f t="shared" si="10"/>
        <v>112.5</v>
      </c>
      <c r="L99" s="62">
        <v>30000</v>
      </c>
      <c r="M99" s="124">
        <f t="shared" si="11"/>
        <v>111.11111111111111</v>
      </c>
    </row>
    <row r="100" spans="1:13" ht="15">
      <c r="A100" s="60"/>
      <c r="B100" s="61" t="s">
        <v>78</v>
      </c>
      <c r="C100" s="51"/>
      <c r="D100" s="52"/>
      <c r="E100" s="73">
        <v>2800</v>
      </c>
      <c r="F100" s="73">
        <v>1725</v>
      </c>
      <c r="G100" s="124">
        <f t="shared" si="8"/>
        <v>61.60714285714286</v>
      </c>
      <c r="H100" s="62">
        <v>2800</v>
      </c>
      <c r="I100" s="124">
        <f t="shared" si="9"/>
        <v>162.31884057971016</v>
      </c>
      <c r="J100" s="117">
        <v>3000</v>
      </c>
      <c r="K100" s="124">
        <f t="shared" si="10"/>
        <v>107.14285714285714</v>
      </c>
      <c r="L100" s="62">
        <v>3200</v>
      </c>
      <c r="M100" s="124">
        <f t="shared" si="11"/>
        <v>106.66666666666667</v>
      </c>
    </row>
    <row r="101" spans="1:13" ht="15">
      <c r="A101" s="60"/>
      <c r="B101" s="61" t="s">
        <v>79</v>
      </c>
      <c r="C101" s="51"/>
      <c r="D101" s="52"/>
      <c r="E101" s="73">
        <v>200</v>
      </c>
      <c r="F101" s="73">
        <v>112</v>
      </c>
      <c r="G101" s="124">
        <f t="shared" si="8"/>
        <v>56.00000000000001</v>
      </c>
      <c r="H101" s="62">
        <v>200</v>
      </c>
      <c r="I101" s="124">
        <f t="shared" si="9"/>
        <v>178.57142857142858</v>
      </c>
      <c r="J101" s="117">
        <v>250</v>
      </c>
      <c r="K101" s="124">
        <f t="shared" si="10"/>
        <v>125</v>
      </c>
      <c r="L101" s="62">
        <v>250</v>
      </c>
      <c r="M101" s="124">
        <f t="shared" si="11"/>
        <v>100</v>
      </c>
    </row>
    <row r="102" spans="1:13" ht="15">
      <c r="A102" s="60"/>
      <c r="B102" s="61" t="s">
        <v>80</v>
      </c>
      <c r="C102" s="51"/>
      <c r="D102" s="52"/>
      <c r="E102" s="73"/>
      <c r="F102" s="73"/>
      <c r="G102" s="124"/>
      <c r="H102" s="62"/>
      <c r="I102" s="124"/>
      <c r="J102" s="117"/>
      <c r="K102" s="124"/>
      <c r="L102" s="62"/>
      <c r="M102" s="124"/>
    </row>
    <row r="103" spans="1:13" ht="15">
      <c r="A103" s="60"/>
      <c r="B103" s="61" t="s">
        <v>81</v>
      </c>
      <c r="C103" s="51"/>
      <c r="D103" s="52"/>
      <c r="E103" s="73"/>
      <c r="F103" s="73"/>
      <c r="G103" s="124"/>
      <c r="H103" s="62"/>
      <c r="I103" s="124"/>
      <c r="J103" s="117"/>
      <c r="K103" s="124"/>
      <c r="L103" s="62"/>
      <c r="M103" s="124"/>
    </row>
    <row r="104" spans="1:13" ht="15">
      <c r="A104" s="60"/>
      <c r="B104" s="61" t="s">
        <v>82</v>
      </c>
      <c r="C104" s="51"/>
      <c r="D104" s="52"/>
      <c r="E104" s="73">
        <v>2900</v>
      </c>
      <c r="F104" s="73">
        <v>3101</v>
      </c>
      <c r="G104" s="124">
        <f t="shared" si="8"/>
        <v>106.93103448275862</v>
      </c>
      <c r="H104" s="62">
        <v>5000</v>
      </c>
      <c r="I104" s="124">
        <f t="shared" si="9"/>
        <v>161.2383102225089</v>
      </c>
      <c r="J104" s="117">
        <v>5500</v>
      </c>
      <c r="K104" s="124">
        <f t="shared" si="10"/>
        <v>110.00000000000001</v>
      </c>
      <c r="L104" s="62">
        <v>6000</v>
      </c>
      <c r="M104" s="124">
        <f t="shared" si="11"/>
        <v>109.09090909090908</v>
      </c>
    </row>
    <row r="105" spans="1:13" ht="15">
      <c r="A105" s="60"/>
      <c r="B105" s="61" t="s">
        <v>83</v>
      </c>
      <c r="C105" s="51"/>
      <c r="D105" s="52"/>
      <c r="E105" s="104">
        <f>SUM(E106:E110)</f>
        <v>57000</v>
      </c>
      <c r="F105" s="104">
        <f>SUM(F106:F110)</f>
        <v>50026</v>
      </c>
      <c r="G105" s="125">
        <f t="shared" si="8"/>
        <v>87.76491228070175</v>
      </c>
      <c r="H105" s="68">
        <f>SUM(H106:H110)</f>
        <v>65000</v>
      </c>
      <c r="I105" s="125">
        <f t="shared" si="9"/>
        <v>129.93243513373045</v>
      </c>
      <c r="J105" s="126">
        <f>SUM(J106:J110)</f>
        <v>67000</v>
      </c>
      <c r="K105" s="125">
        <f t="shared" si="10"/>
        <v>103.07692307692307</v>
      </c>
      <c r="L105" s="68">
        <f>SUM(L106:L110)</f>
        <v>71000</v>
      </c>
      <c r="M105" s="125">
        <f t="shared" si="11"/>
        <v>105.97014925373134</v>
      </c>
    </row>
    <row r="106" spans="1:13" ht="15">
      <c r="A106" s="60"/>
      <c r="B106" s="61" t="s">
        <v>84</v>
      </c>
      <c r="C106" s="51"/>
      <c r="D106" s="52"/>
      <c r="E106" s="73"/>
      <c r="F106" s="73"/>
      <c r="G106" s="124"/>
      <c r="H106" s="62"/>
      <c r="I106" s="124"/>
      <c r="J106" s="117"/>
      <c r="K106" s="124"/>
      <c r="L106" s="62"/>
      <c r="M106" s="124"/>
    </row>
    <row r="107" spans="1:13" ht="15">
      <c r="A107" s="60"/>
      <c r="B107" s="61" t="s">
        <v>85</v>
      </c>
      <c r="C107" s="51"/>
      <c r="D107" s="52"/>
      <c r="E107" s="73">
        <v>17000</v>
      </c>
      <c r="F107" s="73">
        <v>17456</v>
      </c>
      <c r="G107" s="124">
        <f t="shared" si="8"/>
        <v>102.68235294117648</v>
      </c>
      <c r="H107" s="62">
        <v>20000</v>
      </c>
      <c r="I107" s="124">
        <f t="shared" si="9"/>
        <v>114.57378551787352</v>
      </c>
      <c r="J107" s="117">
        <v>22000</v>
      </c>
      <c r="K107" s="124">
        <f t="shared" si="10"/>
        <v>110.00000000000001</v>
      </c>
      <c r="L107" s="62">
        <v>24000</v>
      </c>
      <c r="M107" s="124">
        <f t="shared" si="11"/>
        <v>109.09090909090908</v>
      </c>
    </row>
    <row r="108" spans="1:13" ht="15">
      <c r="A108" s="60"/>
      <c r="B108" s="61" t="s">
        <v>86</v>
      </c>
      <c r="C108" s="51"/>
      <c r="D108" s="52"/>
      <c r="E108" s="73"/>
      <c r="F108" s="73"/>
      <c r="G108" s="124"/>
      <c r="H108" s="62"/>
      <c r="I108" s="124"/>
      <c r="J108" s="117"/>
      <c r="K108" s="124"/>
      <c r="L108" s="62"/>
      <c r="M108" s="124"/>
    </row>
    <row r="109" spans="1:13" ht="15">
      <c r="A109" s="60"/>
      <c r="B109" s="61" t="s">
        <v>87</v>
      </c>
      <c r="C109" s="51"/>
      <c r="D109" s="52"/>
      <c r="E109" s="73"/>
      <c r="F109" s="73"/>
      <c r="G109" s="124"/>
      <c r="H109" s="62"/>
      <c r="I109" s="124"/>
      <c r="J109" s="117"/>
      <c r="K109" s="124"/>
      <c r="L109" s="62"/>
      <c r="M109" s="124"/>
    </row>
    <row r="110" spans="1:13" ht="15">
      <c r="A110" s="60"/>
      <c r="B110" s="61" t="s">
        <v>88</v>
      </c>
      <c r="C110" s="51"/>
      <c r="D110" s="52"/>
      <c r="E110" s="73">
        <v>40000</v>
      </c>
      <c r="F110" s="73">
        <v>32570</v>
      </c>
      <c r="G110" s="124">
        <f t="shared" si="8"/>
        <v>81.425</v>
      </c>
      <c r="H110" s="62">
        <v>45000</v>
      </c>
      <c r="I110" s="124">
        <f t="shared" si="9"/>
        <v>138.1639545594105</v>
      </c>
      <c r="J110" s="117">
        <v>45000</v>
      </c>
      <c r="K110" s="124">
        <f t="shared" si="10"/>
        <v>100</v>
      </c>
      <c r="L110" s="62">
        <v>47000</v>
      </c>
      <c r="M110" s="124">
        <f t="shared" si="11"/>
        <v>104.44444444444446</v>
      </c>
    </row>
    <row r="111" spans="1:13" ht="15">
      <c r="A111" s="60"/>
      <c r="B111" s="61"/>
      <c r="C111" s="51"/>
      <c r="D111" s="52"/>
      <c r="E111" s="73"/>
      <c r="F111" s="73"/>
      <c r="G111" s="124"/>
      <c r="H111" s="62"/>
      <c r="I111" s="124"/>
      <c r="J111" s="117"/>
      <c r="K111" s="124"/>
      <c r="L111" s="62"/>
      <c r="M111" s="124"/>
    </row>
    <row r="112" spans="1:13" ht="15">
      <c r="A112" s="60"/>
      <c r="B112" s="61" t="s">
        <v>89</v>
      </c>
      <c r="C112" s="51"/>
      <c r="D112" s="52"/>
      <c r="E112" s="104">
        <f>SUM(E113:E120)</f>
        <v>134210</v>
      </c>
      <c r="F112" s="104">
        <f>SUM(F113:F120)</f>
        <v>141204</v>
      </c>
      <c r="G112" s="125">
        <f t="shared" si="8"/>
        <v>105.21123612249458</v>
      </c>
      <c r="H112" s="68">
        <f>SUM(H113:H120)</f>
        <v>119200</v>
      </c>
      <c r="I112" s="125">
        <f t="shared" si="9"/>
        <v>84.4168720432849</v>
      </c>
      <c r="J112" s="126">
        <f>SUM(J113:J120)</f>
        <v>119050</v>
      </c>
      <c r="K112" s="125">
        <f t="shared" si="10"/>
        <v>99.8741610738255</v>
      </c>
      <c r="L112" s="68">
        <f>SUM(L113:L120)</f>
        <v>118250</v>
      </c>
      <c r="M112" s="125">
        <f t="shared" si="11"/>
        <v>99.32801343973121</v>
      </c>
    </row>
    <row r="113" spans="1:13" ht="15">
      <c r="A113" s="60"/>
      <c r="B113" s="61" t="s">
        <v>90</v>
      </c>
      <c r="C113" s="51"/>
      <c r="D113" s="52"/>
      <c r="E113" s="73">
        <v>5000</v>
      </c>
      <c r="F113" s="73">
        <v>295</v>
      </c>
      <c r="G113" s="124">
        <f t="shared" si="8"/>
        <v>5.8999999999999995</v>
      </c>
      <c r="H113" s="62">
        <v>2000</v>
      </c>
      <c r="I113" s="124">
        <f t="shared" si="9"/>
        <v>677.9661016949152</v>
      </c>
      <c r="J113" s="117">
        <v>3000</v>
      </c>
      <c r="K113" s="124">
        <f t="shared" si="10"/>
        <v>150</v>
      </c>
      <c r="L113" s="62">
        <v>3500</v>
      </c>
      <c r="M113" s="124">
        <f t="shared" si="11"/>
        <v>116.66666666666667</v>
      </c>
    </row>
    <row r="114" spans="1:13" ht="15">
      <c r="A114" s="60"/>
      <c r="B114" s="61" t="s">
        <v>91</v>
      </c>
      <c r="C114" s="51"/>
      <c r="D114" s="52"/>
      <c r="E114" s="73">
        <v>101500</v>
      </c>
      <c r="F114" s="73">
        <v>123798</v>
      </c>
      <c r="G114" s="124">
        <f t="shared" si="8"/>
        <v>121.96847290640393</v>
      </c>
      <c r="H114" s="62">
        <v>85000</v>
      </c>
      <c r="I114" s="124">
        <f t="shared" si="9"/>
        <v>68.66023683742871</v>
      </c>
      <c r="J114" s="117">
        <v>70000</v>
      </c>
      <c r="K114" s="124">
        <f t="shared" si="10"/>
        <v>82.35294117647058</v>
      </c>
      <c r="L114" s="62">
        <v>60000</v>
      </c>
      <c r="M114" s="124">
        <f t="shared" si="11"/>
        <v>85.71428571428571</v>
      </c>
    </row>
    <row r="115" spans="1:13" ht="15">
      <c r="A115" s="60"/>
      <c r="B115" s="61" t="s">
        <v>92</v>
      </c>
      <c r="C115" s="51"/>
      <c r="D115" s="52"/>
      <c r="E115" s="73"/>
      <c r="F115" s="73"/>
      <c r="G115" s="124"/>
      <c r="H115" s="62"/>
      <c r="I115" s="124"/>
      <c r="J115" s="117"/>
      <c r="K115" s="124"/>
      <c r="L115" s="62"/>
      <c r="M115" s="124"/>
    </row>
    <row r="116" spans="1:13" ht="15">
      <c r="A116" s="60"/>
      <c r="B116" s="61" t="s">
        <v>93</v>
      </c>
      <c r="C116" s="51"/>
      <c r="D116" s="52"/>
      <c r="E116" s="73"/>
      <c r="F116" s="73"/>
      <c r="G116" s="124"/>
      <c r="H116" s="62"/>
      <c r="I116" s="124"/>
      <c r="J116" s="117"/>
      <c r="K116" s="124"/>
      <c r="L116" s="62"/>
      <c r="M116" s="124"/>
    </row>
    <row r="117" spans="1:13" ht="15">
      <c r="A117" s="60"/>
      <c r="B117" s="61" t="s">
        <v>94</v>
      </c>
      <c r="C117" s="51"/>
      <c r="D117" s="52"/>
      <c r="E117" s="73">
        <v>4500</v>
      </c>
      <c r="F117" s="73">
        <v>300</v>
      </c>
      <c r="G117" s="124">
        <f t="shared" si="8"/>
        <v>6.666666666666667</v>
      </c>
      <c r="H117" s="73">
        <v>5000</v>
      </c>
      <c r="I117" s="124">
        <f t="shared" si="9"/>
        <v>1666.6666666666667</v>
      </c>
      <c r="J117" s="117">
        <v>6300</v>
      </c>
      <c r="K117" s="124">
        <f t="shared" si="10"/>
        <v>126</v>
      </c>
      <c r="L117" s="73">
        <v>5500</v>
      </c>
      <c r="M117" s="124">
        <f t="shared" si="11"/>
        <v>87.3015873015873</v>
      </c>
    </row>
    <row r="118" spans="1:13" ht="15">
      <c r="A118" s="60"/>
      <c r="B118" s="61" t="s">
        <v>95</v>
      </c>
      <c r="C118" s="51"/>
      <c r="D118" s="52"/>
      <c r="E118" s="73"/>
      <c r="F118" s="73"/>
      <c r="G118" s="124"/>
      <c r="H118" s="62"/>
      <c r="I118" s="124"/>
      <c r="J118" s="117"/>
      <c r="K118" s="124"/>
      <c r="L118" s="62"/>
      <c r="M118" s="124"/>
    </row>
    <row r="119" spans="1:13" ht="15">
      <c r="A119" s="60"/>
      <c r="B119" s="61" t="s">
        <v>96</v>
      </c>
      <c r="C119" s="51"/>
      <c r="D119" s="52"/>
      <c r="E119" s="73">
        <v>23000</v>
      </c>
      <c r="F119" s="73">
        <v>16755</v>
      </c>
      <c r="G119" s="124">
        <f t="shared" si="8"/>
        <v>72.84782608695653</v>
      </c>
      <c r="H119" s="62">
        <v>27000</v>
      </c>
      <c r="I119" s="124">
        <f t="shared" si="9"/>
        <v>161.1459265890779</v>
      </c>
      <c r="J119" s="117">
        <v>39500</v>
      </c>
      <c r="K119" s="124">
        <f t="shared" si="10"/>
        <v>146.2962962962963</v>
      </c>
      <c r="L119" s="62">
        <v>49000</v>
      </c>
      <c r="M119" s="124">
        <f t="shared" si="11"/>
        <v>124.0506329113924</v>
      </c>
    </row>
    <row r="120" spans="1:13" ht="15.75" thickBot="1">
      <c r="A120" s="76"/>
      <c r="B120" s="77" t="s">
        <v>97</v>
      </c>
      <c r="C120" s="78"/>
      <c r="D120" s="79"/>
      <c r="E120" s="95">
        <v>210</v>
      </c>
      <c r="F120" s="95">
        <v>56</v>
      </c>
      <c r="G120" s="127">
        <f t="shared" si="8"/>
        <v>26.666666666666668</v>
      </c>
      <c r="H120" s="87">
        <v>200</v>
      </c>
      <c r="I120" s="127">
        <f t="shared" si="9"/>
        <v>357.14285714285717</v>
      </c>
      <c r="J120" s="128">
        <v>250</v>
      </c>
      <c r="K120" s="127">
        <f t="shared" si="10"/>
        <v>125</v>
      </c>
      <c r="L120" s="87">
        <v>250</v>
      </c>
      <c r="M120" s="127">
        <f t="shared" si="11"/>
        <v>100</v>
      </c>
    </row>
    <row r="121" spans="1:13" ht="15.75" thickBot="1">
      <c r="A121" s="15" t="s">
        <v>3</v>
      </c>
      <c r="B121" s="16" t="s">
        <v>4</v>
      </c>
      <c r="C121" s="17"/>
      <c r="D121" s="17"/>
      <c r="E121" s="18" t="s">
        <v>5</v>
      </c>
      <c r="F121" s="19" t="s">
        <v>6</v>
      </c>
      <c r="G121" s="129" t="s">
        <v>7</v>
      </c>
      <c r="H121" s="21" t="s">
        <v>8</v>
      </c>
      <c r="I121" s="22"/>
      <c r="J121" s="130" t="s">
        <v>9</v>
      </c>
      <c r="K121" s="22"/>
      <c r="L121" s="21" t="s">
        <v>10</v>
      </c>
      <c r="M121" s="23"/>
    </row>
    <row r="122" spans="1:13" ht="15">
      <c r="A122" s="24"/>
      <c r="B122" s="25"/>
      <c r="C122" s="26"/>
      <c r="D122" s="26"/>
      <c r="E122" s="27" t="s">
        <v>11</v>
      </c>
      <c r="F122" s="28" t="s">
        <v>12</v>
      </c>
      <c r="G122" s="29" t="s">
        <v>13</v>
      </c>
      <c r="H122" s="28" t="s">
        <v>14</v>
      </c>
      <c r="I122" s="33" t="s">
        <v>15</v>
      </c>
      <c r="J122" s="30" t="s">
        <v>14</v>
      </c>
      <c r="K122" s="30" t="s">
        <v>15</v>
      </c>
      <c r="L122" s="30" t="s">
        <v>16</v>
      </c>
      <c r="M122" s="30" t="s">
        <v>15</v>
      </c>
    </row>
    <row r="123" spans="1:13" ht="15">
      <c r="A123" s="24"/>
      <c r="B123" s="25"/>
      <c r="C123" s="26"/>
      <c r="D123" s="26"/>
      <c r="E123" s="27" t="s">
        <v>17</v>
      </c>
      <c r="F123" s="31">
        <v>36891</v>
      </c>
      <c r="G123" s="29"/>
      <c r="H123" s="28" t="s">
        <v>18</v>
      </c>
      <c r="I123" s="32">
        <v>0.21041666666666667</v>
      </c>
      <c r="J123" s="33" t="s">
        <v>18</v>
      </c>
      <c r="K123" s="34">
        <v>0.21041666666666667</v>
      </c>
      <c r="L123" s="33" t="s">
        <v>18</v>
      </c>
      <c r="M123" s="35">
        <v>0.21041666666666667</v>
      </c>
    </row>
    <row r="124" spans="1:13" ht="15.75" thickBot="1">
      <c r="A124" s="36"/>
      <c r="B124" s="25"/>
      <c r="C124" s="26"/>
      <c r="D124" s="26"/>
      <c r="E124" s="37" t="s">
        <v>19</v>
      </c>
      <c r="F124" s="38" t="s">
        <v>19</v>
      </c>
      <c r="G124" s="39"/>
      <c r="H124" s="40"/>
      <c r="I124" s="41"/>
      <c r="J124" s="41"/>
      <c r="K124" s="41"/>
      <c r="L124" s="42"/>
      <c r="M124" s="41"/>
    </row>
    <row r="125" spans="1:13" ht="15.75" thickBot="1">
      <c r="A125" s="43" t="s">
        <v>20</v>
      </c>
      <c r="B125" s="44"/>
      <c r="C125" s="45">
        <v>1</v>
      </c>
      <c r="D125" s="46"/>
      <c r="E125" s="47">
        <v>2</v>
      </c>
      <c r="F125" s="48">
        <v>3</v>
      </c>
      <c r="G125" s="48">
        <v>4</v>
      </c>
      <c r="H125" s="48">
        <v>5</v>
      </c>
      <c r="I125" s="91">
        <v>6</v>
      </c>
      <c r="J125" s="48">
        <v>7</v>
      </c>
      <c r="K125" s="48">
        <v>8</v>
      </c>
      <c r="L125" s="48">
        <v>9</v>
      </c>
      <c r="M125" s="43">
        <v>10</v>
      </c>
    </row>
    <row r="126" spans="1:13" ht="15">
      <c r="A126" s="131" t="s">
        <v>53</v>
      </c>
      <c r="B126" s="132" t="s">
        <v>98</v>
      </c>
      <c r="C126" s="110"/>
      <c r="D126" s="111"/>
      <c r="E126" s="120">
        <f>SUM(E130:E134)</f>
        <v>30000</v>
      </c>
      <c r="F126" s="120">
        <f>SUM(F129:F134)</f>
        <v>53896</v>
      </c>
      <c r="G126" s="121">
        <f>F126/E126*100</f>
        <v>179.65333333333334</v>
      </c>
      <c r="H126" s="133">
        <f>SUM(H130:H134)</f>
        <v>48000</v>
      </c>
      <c r="I126" s="121">
        <f>H126/F126*100</f>
        <v>89.06041264657858</v>
      </c>
      <c r="J126" s="123">
        <f>SUM(J130:J134)</f>
        <v>50000</v>
      </c>
      <c r="K126" s="121">
        <f>J126/H126*100</f>
        <v>104.16666666666667</v>
      </c>
      <c r="L126" s="120">
        <f>SUM(L130:L134)</f>
        <v>57000</v>
      </c>
      <c r="M126" s="121">
        <f>L126/J126*100</f>
        <v>113.99999999999999</v>
      </c>
    </row>
    <row r="127" spans="1:13" ht="15">
      <c r="A127" s="60"/>
      <c r="B127" s="119" t="s">
        <v>99</v>
      </c>
      <c r="C127" s="110"/>
      <c r="D127" s="111"/>
      <c r="E127" s="134"/>
      <c r="F127" s="135"/>
      <c r="G127" s="124"/>
      <c r="H127" s="136"/>
      <c r="I127" s="124"/>
      <c r="J127" s="137"/>
      <c r="K127" s="124"/>
      <c r="L127" s="135"/>
      <c r="M127" s="124"/>
    </row>
    <row r="128" spans="1:13" ht="15">
      <c r="A128" s="60"/>
      <c r="B128" s="61" t="s">
        <v>26</v>
      </c>
      <c r="C128" s="51"/>
      <c r="D128" s="52"/>
      <c r="E128" s="54"/>
      <c r="F128" s="54"/>
      <c r="G128" s="124"/>
      <c r="H128" s="138"/>
      <c r="I128" s="124"/>
      <c r="J128" s="139"/>
      <c r="K128" s="124"/>
      <c r="L128" s="135"/>
      <c r="M128" s="124"/>
    </row>
    <row r="129" spans="1:13" ht="15">
      <c r="A129" s="60"/>
      <c r="B129" s="61" t="s">
        <v>100</v>
      </c>
      <c r="C129" s="51"/>
      <c r="D129" s="52"/>
      <c r="E129" s="54"/>
      <c r="F129" s="54"/>
      <c r="G129" s="124"/>
      <c r="H129" s="138"/>
      <c r="I129" s="124"/>
      <c r="J129" s="139"/>
      <c r="K129" s="124"/>
      <c r="L129" s="135"/>
      <c r="M129" s="124"/>
    </row>
    <row r="130" spans="1:13" ht="15">
      <c r="A130" s="60"/>
      <c r="B130" s="61" t="s">
        <v>101</v>
      </c>
      <c r="C130" s="51"/>
      <c r="D130" s="52"/>
      <c r="E130" s="54"/>
      <c r="F130" s="54"/>
      <c r="G130" s="124"/>
      <c r="H130" s="138"/>
      <c r="I130" s="124"/>
      <c r="J130" s="139"/>
      <c r="K130" s="124"/>
      <c r="L130" s="135"/>
      <c r="M130" s="124"/>
    </row>
    <row r="131" spans="1:13" ht="15">
      <c r="A131" s="60"/>
      <c r="B131" s="61" t="s">
        <v>102</v>
      </c>
      <c r="C131" s="51"/>
      <c r="D131" s="52"/>
      <c r="E131" s="54">
        <v>27000</v>
      </c>
      <c r="F131" s="54">
        <v>50896</v>
      </c>
      <c r="G131" s="124">
        <f>F131/E131*100</f>
        <v>188.5037037037037</v>
      </c>
      <c r="H131" s="138">
        <v>48000</v>
      </c>
      <c r="I131" s="124">
        <f>H131/F131*100</f>
        <v>94.30996541967934</v>
      </c>
      <c r="J131" s="139">
        <v>50000</v>
      </c>
      <c r="K131" s="124">
        <f>J131/H131*100</f>
        <v>104.16666666666667</v>
      </c>
      <c r="L131" s="135">
        <v>57000</v>
      </c>
      <c r="M131" s="124">
        <f>L131/J131*100</f>
        <v>113.99999999999999</v>
      </c>
    </row>
    <row r="132" spans="1:13" ht="15">
      <c r="A132" s="60"/>
      <c r="B132" s="61" t="s">
        <v>103</v>
      </c>
      <c r="C132" s="51"/>
      <c r="D132" s="52"/>
      <c r="E132" s="54"/>
      <c r="F132" s="54"/>
      <c r="G132" s="124"/>
      <c r="H132" s="138"/>
      <c r="I132" s="124"/>
      <c r="J132" s="139"/>
      <c r="K132" s="124"/>
      <c r="L132" s="135"/>
      <c r="M132" s="124"/>
    </row>
    <row r="133" spans="1:13" ht="15">
      <c r="A133" s="60"/>
      <c r="B133" s="61" t="s">
        <v>104</v>
      </c>
      <c r="C133" s="51"/>
      <c r="D133" s="52"/>
      <c r="E133" s="54"/>
      <c r="F133" s="54"/>
      <c r="G133" s="124"/>
      <c r="H133" s="138"/>
      <c r="I133" s="124"/>
      <c r="J133" s="139"/>
      <c r="K133" s="124"/>
      <c r="L133" s="135"/>
      <c r="M133" s="124"/>
    </row>
    <row r="134" spans="1:13" ht="15.75" thickBot="1">
      <c r="A134" s="76"/>
      <c r="B134" s="77" t="s">
        <v>105</v>
      </c>
      <c r="C134" s="78"/>
      <c r="D134" s="79"/>
      <c r="E134" s="85">
        <v>3000</v>
      </c>
      <c r="F134" s="85">
        <v>3000</v>
      </c>
      <c r="G134" s="127">
        <f>F134/E134*100</f>
        <v>100</v>
      </c>
      <c r="H134" s="140" t="s">
        <v>32</v>
      </c>
      <c r="I134" s="141" t="s">
        <v>32</v>
      </c>
      <c r="J134" s="142" t="s">
        <v>32</v>
      </c>
      <c r="K134" s="141" t="s">
        <v>32</v>
      </c>
      <c r="L134" s="48" t="s">
        <v>32</v>
      </c>
      <c r="M134" s="141" t="s">
        <v>32</v>
      </c>
    </row>
    <row r="135" spans="1:13" ht="15">
      <c r="A135" s="58"/>
      <c r="B135" s="61"/>
      <c r="C135" s="51"/>
      <c r="D135" s="52"/>
      <c r="E135" s="54"/>
      <c r="F135" s="54"/>
      <c r="G135" s="55"/>
      <c r="H135" s="54"/>
      <c r="I135" s="124"/>
      <c r="J135" s="143"/>
      <c r="K135" s="144"/>
      <c r="L135" s="54"/>
      <c r="M135" s="144"/>
    </row>
    <row r="136" spans="1:13" ht="15">
      <c r="A136" s="103" t="s">
        <v>106</v>
      </c>
      <c r="B136" s="50" t="s">
        <v>107</v>
      </c>
      <c r="C136" s="106"/>
      <c r="D136" s="52"/>
      <c r="E136" s="54"/>
      <c r="F136" s="54"/>
      <c r="G136" s="55"/>
      <c r="H136" s="54"/>
      <c r="I136" s="124"/>
      <c r="J136" s="143"/>
      <c r="K136" s="124"/>
      <c r="L136" s="54"/>
      <c r="M136" s="124"/>
    </row>
    <row r="137" spans="1:13" ht="15">
      <c r="A137" s="60"/>
      <c r="B137" s="50" t="s">
        <v>108</v>
      </c>
      <c r="C137" s="106"/>
      <c r="D137" s="52"/>
      <c r="E137" s="66">
        <f>E68+E78+E126</f>
        <v>364160</v>
      </c>
      <c r="F137" s="66">
        <f>F68+F78+F126</f>
        <v>380303</v>
      </c>
      <c r="G137" s="67">
        <f>F137/E137*100</f>
        <v>104.43294156414763</v>
      </c>
      <c r="H137" s="66">
        <f>H68+H78+H126</f>
        <v>385000</v>
      </c>
      <c r="I137" s="125">
        <f>H137/F137*100</f>
        <v>101.23506782749546</v>
      </c>
      <c r="J137" s="145">
        <f>J68+J78+J126</f>
        <v>403500</v>
      </c>
      <c r="K137" s="125">
        <f>J137/H137*100</f>
        <v>104.80519480519482</v>
      </c>
      <c r="L137" s="66">
        <f>L68+L78+L126</f>
        <v>428800</v>
      </c>
      <c r="M137" s="125">
        <f>L137/J137*100</f>
        <v>106.27013630731103</v>
      </c>
    </row>
    <row r="138" spans="1:13" ht="15.75" thickBot="1">
      <c r="A138" s="76"/>
      <c r="B138" s="77"/>
      <c r="C138" s="78"/>
      <c r="D138" s="79"/>
      <c r="E138" s="85"/>
      <c r="F138" s="85"/>
      <c r="G138" s="86"/>
      <c r="H138" s="85"/>
      <c r="I138" s="127"/>
      <c r="J138" s="143"/>
      <c r="K138" s="127"/>
      <c r="L138" s="85"/>
      <c r="M138" s="127"/>
    </row>
    <row r="139" spans="1:13" ht="15">
      <c r="A139" s="49" t="s">
        <v>109</v>
      </c>
      <c r="B139" s="146" t="s">
        <v>110</v>
      </c>
      <c r="C139" s="147"/>
      <c r="D139" s="101"/>
      <c r="E139" s="84"/>
      <c r="F139" s="84"/>
      <c r="G139" s="56"/>
      <c r="H139" s="84"/>
      <c r="I139" s="144"/>
      <c r="J139" s="148"/>
      <c r="K139" s="144"/>
      <c r="L139" s="84"/>
      <c r="M139" s="144"/>
    </row>
    <row r="140" spans="1:13" ht="15">
      <c r="A140" s="60"/>
      <c r="B140" s="61"/>
      <c r="C140" s="51"/>
      <c r="D140" s="52"/>
      <c r="E140" s="54"/>
      <c r="F140" s="54"/>
      <c r="G140" s="55"/>
      <c r="H140" s="54"/>
      <c r="I140" s="124"/>
      <c r="J140" s="149"/>
      <c r="K140" s="124"/>
      <c r="L140" s="66"/>
      <c r="M140" s="124"/>
    </row>
    <row r="141" spans="1:13" ht="15">
      <c r="A141" s="60"/>
      <c r="B141" s="50" t="s">
        <v>111</v>
      </c>
      <c r="C141" s="51"/>
      <c r="D141" s="52"/>
      <c r="E141" s="66">
        <f>E55</f>
        <v>364160</v>
      </c>
      <c r="F141" s="66">
        <f>F55</f>
        <v>442923</v>
      </c>
      <c r="G141" s="67">
        <f>F141/E141*100</f>
        <v>121.62867970123024</v>
      </c>
      <c r="H141" s="66">
        <f>H55</f>
        <v>385000</v>
      </c>
      <c r="I141" s="125">
        <f>H141/F141*100</f>
        <v>86.92255764545982</v>
      </c>
      <c r="J141" s="66">
        <f>J55</f>
        <v>403500</v>
      </c>
      <c r="K141" s="125">
        <f>J141/H141*100</f>
        <v>104.80519480519482</v>
      </c>
      <c r="L141" s="66">
        <f>L55</f>
        <v>428800</v>
      </c>
      <c r="M141" s="125">
        <f>L141/J141*100</f>
        <v>106.27013630731103</v>
      </c>
    </row>
    <row r="142" spans="1:13" ht="15">
      <c r="A142" s="60"/>
      <c r="B142" s="61" t="s">
        <v>112</v>
      </c>
      <c r="C142" s="51"/>
      <c r="D142" s="52"/>
      <c r="E142" s="54"/>
      <c r="F142" s="54"/>
      <c r="G142" s="55"/>
      <c r="H142" s="54"/>
      <c r="I142" s="124"/>
      <c r="J142" s="150"/>
      <c r="K142" s="124"/>
      <c r="L142" s="66"/>
      <c r="M142" s="124"/>
    </row>
    <row r="143" spans="1:13" ht="15">
      <c r="A143" s="60"/>
      <c r="B143" s="61"/>
      <c r="C143" s="51"/>
      <c r="D143" s="52"/>
      <c r="E143" s="54"/>
      <c r="F143" s="54"/>
      <c r="G143" s="55"/>
      <c r="H143" s="54"/>
      <c r="I143" s="124"/>
      <c r="J143" s="150"/>
      <c r="K143" s="124"/>
      <c r="L143" s="66"/>
      <c r="M143" s="124"/>
    </row>
    <row r="144" spans="1:13" ht="15">
      <c r="A144" s="60"/>
      <c r="B144" s="50" t="s">
        <v>113</v>
      </c>
      <c r="C144" s="51"/>
      <c r="D144" s="52"/>
      <c r="E144" s="66">
        <f>E137</f>
        <v>364160</v>
      </c>
      <c r="F144" s="66">
        <f>F137</f>
        <v>380303</v>
      </c>
      <c r="G144" s="67">
        <f>F144/E144*100</f>
        <v>104.43294156414763</v>
      </c>
      <c r="H144" s="66">
        <f>H137</f>
        <v>385000</v>
      </c>
      <c r="I144" s="125">
        <f>H144/F144*100</f>
        <v>101.23506782749546</v>
      </c>
      <c r="J144" s="66">
        <f>J137</f>
        <v>403500</v>
      </c>
      <c r="K144" s="125">
        <f>J144/H144*100</f>
        <v>104.80519480519482</v>
      </c>
      <c r="L144" s="66">
        <f>L137</f>
        <v>428800</v>
      </c>
      <c r="M144" s="125">
        <f>L144/J144*100</f>
        <v>106.27013630731103</v>
      </c>
    </row>
    <row r="145" spans="1:13" ht="15.75" thickBot="1">
      <c r="A145" s="76"/>
      <c r="B145" s="77" t="s">
        <v>114</v>
      </c>
      <c r="C145" s="78"/>
      <c r="D145" s="79"/>
      <c r="E145" s="85"/>
      <c r="F145" s="85"/>
      <c r="G145" s="86"/>
      <c r="H145" s="85"/>
      <c r="I145" s="127"/>
      <c r="J145" s="151"/>
      <c r="K145" s="127"/>
      <c r="L145" s="85"/>
      <c r="M145" s="127"/>
    </row>
    <row r="146" spans="1:13" ht="15">
      <c r="A146" s="58"/>
      <c r="B146" s="99"/>
      <c r="C146" s="100"/>
      <c r="D146" s="101"/>
      <c r="E146" s="84"/>
      <c r="F146" s="84"/>
      <c r="G146" s="56"/>
      <c r="H146" s="84"/>
      <c r="I146" s="144"/>
      <c r="J146" s="148"/>
      <c r="K146" s="144"/>
      <c r="L146" s="84"/>
      <c r="M146" s="144"/>
    </row>
    <row r="147" spans="1:13" ht="15">
      <c r="A147" s="60"/>
      <c r="B147" s="50" t="s">
        <v>115</v>
      </c>
      <c r="C147" s="106"/>
      <c r="D147" s="52"/>
      <c r="E147" s="152" t="s">
        <v>32</v>
      </c>
      <c r="F147" s="104">
        <f>F141-F144</f>
        <v>62620</v>
      </c>
      <c r="G147" s="152" t="s">
        <v>32</v>
      </c>
      <c r="H147" s="152" t="s">
        <v>32</v>
      </c>
      <c r="I147" s="152" t="s">
        <v>32</v>
      </c>
      <c r="J147" s="152" t="s">
        <v>32</v>
      </c>
      <c r="K147" s="152" t="s">
        <v>32</v>
      </c>
      <c r="L147" s="152" t="s">
        <v>32</v>
      </c>
      <c r="M147" s="152" t="s">
        <v>32</v>
      </c>
    </row>
    <row r="148" spans="1:13" ht="15.75" thickBot="1">
      <c r="A148" s="76"/>
      <c r="B148" s="77"/>
      <c r="C148" s="78"/>
      <c r="D148" s="79"/>
      <c r="E148" s="85"/>
      <c r="F148" s="85"/>
      <c r="G148" s="86"/>
      <c r="H148" s="85"/>
      <c r="I148" s="127"/>
      <c r="J148" s="151"/>
      <c r="K148" s="127"/>
      <c r="L148" s="85"/>
      <c r="M148" s="127"/>
    </row>
    <row r="149" ht="15">
      <c r="B149" s="2" t="s">
        <v>116</v>
      </c>
    </row>
    <row r="150" ht="15">
      <c r="B150" s="2" t="s">
        <v>117</v>
      </c>
    </row>
    <row r="152" spans="2:5" ht="15">
      <c r="B152" s="5"/>
      <c r="C152" s="5"/>
      <c r="D152" s="5"/>
      <c r="E152" s="5"/>
    </row>
    <row r="153" spans="2:6" ht="15">
      <c r="B153" s="5"/>
      <c r="C153" s="5"/>
      <c r="D153" s="5"/>
      <c r="E153" s="5"/>
      <c r="F153" s="8"/>
    </row>
    <row r="154" spans="2:6" ht="15">
      <c r="B154" s="5"/>
      <c r="C154" s="5"/>
      <c r="D154" s="5"/>
      <c r="E154" s="5"/>
      <c r="F154" s="8"/>
    </row>
    <row r="155" spans="2:5" ht="15">
      <c r="B155" s="5"/>
      <c r="C155" s="5"/>
      <c r="D155" s="5"/>
      <c r="E155" s="5"/>
    </row>
    <row r="156" spans="2:9" ht="15">
      <c r="B156" s="153"/>
      <c r="C156" s="153"/>
      <c r="D156" s="153"/>
      <c r="E156" s="153"/>
      <c r="F156" s="117"/>
      <c r="G156" s="118"/>
      <c r="H156" s="117"/>
      <c r="I156" s="118"/>
    </row>
    <row r="157" spans="2:9" ht="15">
      <c r="B157" s="153"/>
      <c r="C157" s="153"/>
      <c r="D157" s="153"/>
      <c r="E157" s="153"/>
      <c r="F157" s="117"/>
      <c r="G157" s="118"/>
      <c r="H157" s="117"/>
      <c r="I157" s="118"/>
    </row>
    <row r="158" spans="2:9" ht="15">
      <c r="B158" s="153"/>
      <c r="C158" s="153"/>
      <c r="D158" s="153"/>
      <c r="E158" s="153"/>
      <c r="F158" s="117"/>
      <c r="G158" s="118"/>
      <c r="H158" s="154"/>
      <c r="I158" s="155"/>
    </row>
    <row r="159" spans="2:9" ht="15">
      <c r="B159" s="153"/>
      <c r="C159" s="153"/>
      <c r="D159" s="153"/>
      <c r="E159" s="153"/>
      <c r="F159" s="156"/>
      <c r="G159" s="118"/>
      <c r="H159" s="117"/>
      <c r="I159" s="118"/>
    </row>
    <row r="160" spans="2:9" ht="15">
      <c r="B160" s="51"/>
      <c r="C160" s="51"/>
      <c r="D160" s="153"/>
      <c r="E160" s="157"/>
      <c r="F160" s="156"/>
      <c r="G160" s="158"/>
      <c r="H160" s="156"/>
      <c r="I160" s="118"/>
    </row>
    <row r="161" spans="2:9" ht="15">
      <c r="B161" s="51"/>
      <c r="C161" s="51"/>
      <c r="D161" s="153"/>
      <c r="E161" s="157"/>
      <c r="F161" s="156"/>
      <c r="G161" s="158"/>
      <c r="H161" s="156"/>
      <c r="I161" s="118"/>
    </row>
    <row r="162" spans="2:9" ht="15">
      <c r="B162" s="51"/>
      <c r="C162" s="51"/>
      <c r="D162" s="153"/>
      <c r="E162" s="157"/>
      <c r="F162" s="156"/>
      <c r="G162" s="158"/>
      <c r="H162" s="156"/>
      <c r="I162" s="118"/>
    </row>
    <row r="163" spans="2:9" ht="15">
      <c r="B163" s="51"/>
      <c r="C163" s="51"/>
      <c r="D163" s="153"/>
      <c r="E163" s="157"/>
      <c r="F163" s="156"/>
      <c r="G163" s="158"/>
      <c r="H163" s="156"/>
      <c r="I163" s="118"/>
    </row>
    <row r="164" spans="2:9" ht="15">
      <c r="B164" s="51"/>
      <c r="C164" s="51"/>
      <c r="D164" s="153"/>
      <c r="E164" s="157"/>
      <c r="F164" s="156"/>
      <c r="G164" s="158"/>
      <c r="H164" s="156"/>
      <c r="I164" s="118"/>
    </row>
    <row r="165" spans="2:9" ht="15">
      <c r="B165" s="51"/>
      <c r="C165" s="51"/>
      <c r="D165" s="153"/>
      <c r="E165" s="157"/>
      <c r="F165" s="156"/>
      <c r="G165" s="158"/>
      <c r="H165" s="156"/>
      <c r="I165" s="118"/>
    </row>
    <row r="166" spans="2:9" ht="15">
      <c r="B166" s="51"/>
      <c r="C166" s="51"/>
      <c r="D166" s="153"/>
      <c r="E166" s="157"/>
      <c r="F166" s="156"/>
      <c r="G166" s="158"/>
      <c r="H166" s="156"/>
      <c r="I166" s="118"/>
    </row>
    <row r="167" spans="2:9" ht="15">
      <c r="B167" s="51"/>
      <c r="C167" s="51"/>
      <c r="D167" s="153"/>
      <c r="E167" s="157"/>
      <c r="F167" s="156"/>
      <c r="G167" s="158"/>
      <c r="H167" s="156"/>
      <c r="I167" s="118"/>
    </row>
    <row r="168" spans="2:9" ht="15">
      <c r="B168" s="51"/>
      <c r="C168" s="51"/>
      <c r="D168" s="153"/>
      <c r="E168" s="157"/>
      <c r="F168" s="156"/>
      <c r="G168" s="158"/>
      <c r="H168" s="156"/>
      <c r="I168" s="118"/>
    </row>
    <row r="169" spans="2:9" ht="15">
      <c r="B169" s="51"/>
      <c r="C169" s="51"/>
      <c r="D169" s="153"/>
      <c r="E169" s="157"/>
      <c r="F169" s="156"/>
      <c r="G169" s="158"/>
      <c r="H169" s="156"/>
      <c r="I169" s="118"/>
    </row>
    <row r="170" spans="2:9" ht="15">
      <c r="B170" s="51"/>
      <c r="C170" s="51"/>
      <c r="D170" s="153"/>
      <c r="E170" s="157"/>
      <c r="F170" s="156"/>
      <c r="G170" s="158"/>
      <c r="H170" s="156"/>
      <c r="I170" s="118"/>
    </row>
    <row r="171" spans="2:9" ht="15">
      <c r="B171" s="51"/>
      <c r="C171" s="51"/>
      <c r="D171" s="153"/>
      <c r="E171" s="157"/>
      <c r="F171" s="156"/>
      <c r="G171" s="158"/>
      <c r="H171" s="156"/>
      <c r="I171" s="118"/>
    </row>
    <row r="172" spans="2:9" ht="15">
      <c r="B172" s="51"/>
      <c r="C172" s="51"/>
      <c r="D172" s="153"/>
      <c r="E172" s="157"/>
      <c r="F172" s="156"/>
      <c r="G172" s="158"/>
      <c r="H172" s="156"/>
      <c r="I172" s="118"/>
    </row>
    <row r="173" spans="2:9" ht="15">
      <c r="B173" s="51"/>
      <c r="C173" s="51"/>
      <c r="D173" s="153"/>
      <c r="E173" s="157"/>
      <c r="F173" s="156"/>
      <c r="G173" s="158"/>
      <c r="H173" s="156"/>
      <c r="I173" s="118"/>
    </row>
    <row r="174" spans="2:9" ht="15">
      <c r="B174" s="51"/>
      <c r="C174" s="51"/>
      <c r="D174" s="153"/>
      <c r="E174" s="157"/>
      <c r="F174" s="156"/>
      <c r="G174" s="158"/>
      <c r="H174" s="156"/>
      <c r="I174" s="118"/>
    </row>
    <row r="175" spans="2:9" ht="15">
      <c r="B175" s="51"/>
      <c r="C175" s="51"/>
      <c r="D175" s="153"/>
      <c r="E175" s="157"/>
      <c r="F175" s="156"/>
      <c r="G175" s="158"/>
      <c r="H175" s="156"/>
      <c r="I175" s="118"/>
    </row>
    <row r="176" spans="2:9" ht="15">
      <c r="B176" s="51"/>
      <c r="C176" s="51"/>
      <c r="D176" s="153"/>
      <c r="E176" s="157"/>
      <c r="F176" s="156"/>
      <c r="G176" s="158"/>
      <c r="H176" s="154"/>
      <c r="I176" s="155"/>
    </row>
    <row r="177" spans="2:9" ht="15">
      <c r="B177" s="51"/>
      <c r="C177" s="51"/>
      <c r="D177" s="153"/>
      <c r="E177" s="157"/>
      <c r="F177" s="156"/>
      <c r="G177" s="158"/>
      <c r="H177" s="156"/>
      <c r="I177" s="118"/>
    </row>
    <row r="178" spans="2:9" ht="15">
      <c r="B178" s="153"/>
      <c r="C178" s="153"/>
      <c r="D178" s="153"/>
      <c r="E178" s="153"/>
      <c r="F178" s="117"/>
      <c r="G178" s="118"/>
      <c r="H178" s="117"/>
      <c r="I178" s="118"/>
    </row>
    <row r="179" spans="2:9" ht="15">
      <c r="B179" s="153"/>
      <c r="C179" s="153"/>
      <c r="D179" s="153"/>
      <c r="E179" s="153"/>
      <c r="F179" s="117"/>
      <c r="G179" s="118"/>
      <c r="H179" s="117"/>
      <c r="I179" s="118"/>
    </row>
    <row r="180" spans="2:9" ht="15">
      <c r="B180" s="153"/>
      <c r="C180" s="153"/>
      <c r="D180" s="153"/>
      <c r="E180" s="153"/>
      <c r="F180" s="117"/>
      <c r="G180" s="118"/>
      <c r="H180" s="117"/>
      <c r="I180" s="118"/>
    </row>
    <row r="181" spans="2:9" ht="15">
      <c r="B181" s="51"/>
      <c r="C181" s="51"/>
      <c r="D181" s="51"/>
      <c r="E181" s="51"/>
      <c r="F181" s="117"/>
      <c r="G181" s="118"/>
      <c r="H181" s="117"/>
      <c r="I181" s="118"/>
    </row>
  </sheetData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0">
      <selection activeCell="A2" sqref="A2"/>
    </sheetView>
  </sheetViews>
  <sheetFormatPr defaultColWidth="9.00390625" defaultRowHeight="12.75"/>
  <cols>
    <col min="1" max="1" width="41.75390625" style="159" customWidth="1"/>
    <col min="2" max="3" width="0" style="159" hidden="1" customWidth="1"/>
    <col min="4" max="4" width="8.75390625" style="159" hidden="1" customWidth="1"/>
    <col min="5" max="5" width="0.2421875" style="159" hidden="1" customWidth="1"/>
    <col min="6" max="6" width="21.25390625" style="159" customWidth="1"/>
    <col min="7" max="7" width="0" style="159" hidden="1" customWidth="1"/>
    <col min="8" max="8" width="41.75390625" style="159" customWidth="1"/>
    <col min="9" max="9" width="0" style="159" hidden="1" customWidth="1"/>
    <col min="10" max="10" width="0.6171875" style="159" hidden="1" customWidth="1"/>
    <col min="11" max="11" width="9.00390625" style="159" hidden="1" customWidth="1"/>
    <col min="12" max="12" width="0" style="159" hidden="1" customWidth="1"/>
    <col min="13" max="13" width="21.25390625" style="159" customWidth="1"/>
  </cols>
  <sheetData>
    <row r="1" spans="6:8" ht="12.75">
      <c r="F1" s="160"/>
      <c r="G1" s="160"/>
      <c r="H1" s="160"/>
    </row>
    <row r="2" spans="1:13" ht="19.5">
      <c r="A2" s="161"/>
      <c r="B2" s="161"/>
      <c r="C2" s="161"/>
      <c r="D2" s="161"/>
      <c r="E2" s="161"/>
      <c r="F2" s="162" t="s">
        <v>118</v>
      </c>
      <c r="G2" s="163"/>
      <c r="H2" s="163"/>
      <c r="I2" s="161"/>
      <c r="J2" s="161"/>
      <c r="K2" s="161"/>
      <c r="L2" s="161"/>
      <c r="M2" s="161"/>
    </row>
    <row r="3" spans="1:13" ht="19.5">
      <c r="A3" s="161"/>
      <c r="B3" s="161"/>
      <c r="C3" s="161"/>
      <c r="D3" s="161"/>
      <c r="E3" s="161"/>
      <c r="F3" s="162" t="s">
        <v>119</v>
      </c>
      <c r="G3" s="163"/>
      <c r="H3" s="163"/>
      <c r="I3" s="161"/>
      <c r="J3" s="161"/>
      <c r="K3" s="161"/>
      <c r="L3" s="161"/>
      <c r="M3" s="161"/>
    </row>
    <row r="4" spans="1:13" ht="16.5" thickBot="1">
      <c r="A4" s="161"/>
      <c r="B4" s="161"/>
      <c r="C4" s="161"/>
      <c r="D4" s="161"/>
      <c r="E4" s="161"/>
      <c r="F4" s="164"/>
      <c r="G4" s="164"/>
      <c r="H4" s="164"/>
      <c r="I4" s="161"/>
      <c r="J4" s="161"/>
      <c r="K4" s="161"/>
      <c r="L4" s="161"/>
      <c r="M4" s="165" t="s">
        <v>19</v>
      </c>
    </row>
    <row r="5" spans="1:13" ht="15.75">
      <c r="A5" s="166"/>
      <c r="B5" s="167"/>
      <c r="C5" s="167"/>
      <c r="D5" s="168"/>
      <c r="E5" s="166"/>
      <c r="F5" s="169"/>
      <c r="G5" s="168"/>
      <c r="H5" s="169"/>
      <c r="I5" s="167"/>
      <c r="J5" s="167"/>
      <c r="K5" s="168"/>
      <c r="L5" s="166"/>
      <c r="M5" s="169"/>
    </row>
    <row r="6" spans="1:13" ht="15.75">
      <c r="A6" s="170" t="s">
        <v>120</v>
      </c>
      <c r="B6" s="171"/>
      <c r="C6" s="171"/>
      <c r="D6" s="172"/>
      <c r="E6" s="173" t="s">
        <v>121</v>
      </c>
      <c r="F6" s="174" t="s">
        <v>122</v>
      </c>
      <c r="G6" s="172"/>
      <c r="H6" s="174" t="s">
        <v>123</v>
      </c>
      <c r="I6" s="175" t="s">
        <v>124</v>
      </c>
      <c r="J6" s="171"/>
      <c r="K6" s="172"/>
      <c r="L6" s="173" t="s">
        <v>125</v>
      </c>
      <c r="M6" s="174" t="s">
        <v>122</v>
      </c>
    </row>
    <row r="7" spans="1:13" ht="16.5" thickBot="1">
      <c r="A7" s="176"/>
      <c r="B7" s="177"/>
      <c r="C7" s="177"/>
      <c r="D7" s="178"/>
      <c r="E7" s="176"/>
      <c r="F7" s="179"/>
      <c r="G7" s="178"/>
      <c r="H7" s="180"/>
      <c r="I7" s="177"/>
      <c r="J7" s="177"/>
      <c r="K7" s="178"/>
      <c r="L7" s="176"/>
      <c r="M7" s="179"/>
    </row>
    <row r="8" spans="1:13" ht="15.75">
      <c r="A8" s="181"/>
      <c r="B8" s="182"/>
      <c r="C8" s="182"/>
      <c r="D8" s="168"/>
      <c r="E8" s="183"/>
      <c r="F8" s="184"/>
      <c r="G8" s="185"/>
      <c r="H8" s="186"/>
      <c r="I8" s="167"/>
      <c r="J8" s="167"/>
      <c r="K8" s="168"/>
      <c r="L8" s="183"/>
      <c r="M8" s="184"/>
    </row>
    <row r="9" spans="1:13" ht="15.75">
      <c r="A9" s="187" t="s">
        <v>126</v>
      </c>
      <c r="B9" s="188"/>
      <c r="C9" s="188"/>
      <c r="D9" s="172"/>
      <c r="E9" s="189"/>
      <c r="F9" s="190">
        <v>947142</v>
      </c>
      <c r="G9" s="191"/>
      <c r="H9" s="192" t="s">
        <v>127</v>
      </c>
      <c r="I9" s="171"/>
      <c r="J9" s="171"/>
      <c r="K9" s="172"/>
      <c r="L9" s="189"/>
      <c r="M9" s="190">
        <v>604407</v>
      </c>
    </row>
    <row r="10" spans="1:13" ht="15.75">
      <c r="A10" s="187"/>
      <c r="B10" s="188"/>
      <c r="C10" s="188"/>
      <c r="D10" s="172"/>
      <c r="E10" s="189"/>
      <c r="F10" s="190"/>
      <c r="G10" s="191"/>
      <c r="H10" s="192"/>
      <c r="I10" s="171"/>
      <c r="J10" s="171"/>
      <c r="K10" s="172"/>
      <c r="L10" s="189"/>
      <c r="M10" s="190"/>
    </row>
    <row r="11" spans="1:13" ht="15.75">
      <c r="A11" s="187" t="s">
        <v>128</v>
      </c>
      <c r="B11" s="188"/>
      <c r="C11" s="188"/>
      <c r="D11" s="172"/>
      <c r="E11" s="189"/>
      <c r="F11" s="190">
        <v>693908</v>
      </c>
      <c r="G11" s="191"/>
      <c r="H11" s="192" t="s">
        <v>129</v>
      </c>
      <c r="I11" s="171"/>
      <c r="J11" s="171"/>
      <c r="K11" s="172"/>
      <c r="L11" s="189"/>
      <c r="M11" s="190">
        <v>2306536</v>
      </c>
    </row>
    <row r="12" spans="1:13" ht="15.75">
      <c r="A12" s="187"/>
      <c r="B12" s="188"/>
      <c r="C12" s="188"/>
      <c r="D12" s="172"/>
      <c r="E12" s="189"/>
      <c r="F12" s="190"/>
      <c r="G12" s="191"/>
      <c r="H12" s="192"/>
      <c r="I12" s="171"/>
      <c r="J12" s="171"/>
      <c r="K12" s="172"/>
      <c r="L12" s="189"/>
      <c r="M12" s="190"/>
    </row>
    <row r="13" spans="1:13" ht="15.75">
      <c r="A13" s="187" t="s">
        <v>130</v>
      </c>
      <c r="B13" s="188"/>
      <c r="C13" s="188"/>
      <c r="D13" s="172"/>
      <c r="E13" s="189"/>
      <c r="F13" s="190">
        <v>1278764</v>
      </c>
      <c r="G13" s="191"/>
      <c r="H13" s="192" t="s">
        <v>131</v>
      </c>
      <c r="I13" s="171"/>
      <c r="J13" s="171"/>
      <c r="K13" s="172"/>
      <c r="L13" s="189"/>
      <c r="M13" s="190">
        <v>23538</v>
      </c>
    </row>
    <row r="14" spans="1:13" ht="15.75">
      <c r="A14" s="187"/>
      <c r="B14" s="188"/>
      <c r="C14" s="188"/>
      <c r="D14" s="172"/>
      <c r="E14" s="189"/>
      <c r="F14" s="190"/>
      <c r="G14" s="191"/>
      <c r="H14" s="192"/>
      <c r="I14" s="171"/>
      <c r="J14" s="171"/>
      <c r="K14" s="172"/>
      <c r="L14" s="189"/>
      <c r="M14" s="190"/>
    </row>
    <row r="15" spans="1:13" ht="15.75">
      <c r="A15" s="187" t="s">
        <v>132</v>
      </c>
      <c r="B15" s="188"/>
      <c r="C15" s="188"/>
      <c r="D15" s="172"/>
      <c r="E15" s="189"/>
      <c r="F15" s="190">
        <v>129</v>
      </c>
      <c r="G15" s="191"/>
      <c r="H15" s="192" t="s">
        <v>133</v>
      </c>
      <c r="I15" s="171"/>
      <c r="J15" s="171"/>
      <c r="K15" s="172"/>
      <c r="L15" s="189"/>
      <c r="M15" s="190"/>
    </row>
    <row r="16" spans="1:13" ht="15.75">
      <c r="A16" s="187"/>
      <c r="B16" s="188"/>
      <c r="C16" s="188"/>
      <c r="D16" s="172"/>
      <c r="E16" s="189"/>
      <c r="F16" s="190"/>
      <c r="G16" s="191"/>
      <c r="H16" s="192" t="s">
        <v>134</v>
      </c>
      <c r="I16" s="171"/>
      <c r="J16" s="171"/>
      <c r="K16" s="172"/>
      <c r="L16" s="189"/>
      <c r="M16" s="190">
        <v>-15447</v>
      </c>
    </row>
    <row r="17" spans="1:13" ht="15.75">
      <c r="A17" s="187"/>
      <c r="B17" s="188"/>
      <c r="C17" s="188"/>
      <c r="D17" s="172"/>
      <c r="E17" s="189"/>
      <c r="F17" s="190"/>
      <c r="G17" s="191"/>
      <c r="H17" s="192"/>
      <c r="I17" s="171"/>
      <c r="J17" s="171"/>
      <c r="K17" s="172"/>
      <c r="L17" s="189"/>
      <c r="M17" s="190"/>
    </row>
    <row r="18" spans="1:13" ht="15.75">
      <c r="A18" s="187" t="s">
        <v>135</v>
      </c>
      <c r="B18" s="188"/>
      <c r="C18" s="188"/>
      <c r="D18" s="172"/>
      <c r="E18" s="189"/>
      <c r="F18" s="190"/>
      <c r="G18" s="191"/>
      <c r="H18" s="192" t="s">
        <v>136</v>
      </c>
      <c r="I18" s="171"/>
      <c r="J18" s="171"/>
      <c r="K18" s="172"/>
      <c r="L18" s="189"/>
      <c r="M18" s="193"/>
    </row>
    <row r="19" spans="1:13" ht="15.75">
      <c r="A19" s="187" t="s">
        <v>137</v>
      </c>
      <c r="B19" s="188"/>
      <c r="C19" s="188"/>
      <c r="D19" s="172"/>
      <c r="E19" s="189"/>
      <c r="F19" s="190">
        <v>405</v>
      </c>
      <c r="G19" s="191"/>
      <c r="H19" s="192" t="s">
        <v>138</v>
      </c>
      <c r="I19" s="171"/>
      <c r="J19" s="171"/>
      <c r="K19" s="172"/>
      <c r="L19" s="189"/>
      <c r="M19" s="193" t="s">
        <v>32</v>
      </c>
    </row>
    <row r="20" spans="1:13" ht="15.75">
      <c r="A20" s="187"/>
      <c r="B20" s="188"/>
      <c r="C20" s="188"/>
      <c r="D20" s="172"/>
      <c r="E20" s="189"/>
      <c r="F20" s="190"/>
      <c r="G20" s="191"/>
      <c r="H20" s="192"/>
      <c r="I20" s="171"/>
      <c r="J20" s="171"/>
      <c r="K20" s="172"/>
      <c r="L20" s="189"/>
      <c r="M20" s="193"/>
    </row>
    <row r="21" spans="1:13" ht="16.5" thickBot="1">
      <c r="A21" s="194" t="s">
        <v>139</v>
      </c>
      <c r="B21" s="195"/>
      <c r="C21" s="195"/>
      <c r="D21" s="178"/>
      <c r="E21" s="196"/>
      <c r="F21" s="197">
        <v>9</v>
      </c>
      <c r="G21" s="198"/>
      <c r="H21" s="199" t="s">
        <v>140</v>
      </c>
      <c r="I21" s="177"/>
      <c r="J21" s="177"/>
      <c r="K21" s="178"/>
      <c r="L21" s="196"/>
      <c r="M21" s="197">
        <v>1323</v>
      </c>
    </row>
    <row r="22" spans="1:13" ht="15.75">
      <c r="A22" s="181"/>
      <c r="B22" s="182"/>
      <c r="C22" s="182"/>
      <c r="D22" s="168"/>
      <c r="E22" s="183"/>
      <c r="F22" s="200"/>
      <c r="G22" s="185"/>
      <c r="H22" s="186"/>
      <c r="I22" s="167"/>
      <c r="J22" s="167"/>
      <c r="K22" s="168"/>
      <c r="L22" s="183"/>
      <c r="M22" s="200"/>
    </row>
    <row r="23" spans="1:13" ht="15.75">
      <c r="A23" s="201" t="s">
        <v>141</v>
      </c>
      <c r="B23" s="188"/>
      <c r="C23" s="188"/>
      <c r="D23" s="172"/>
      <c r="E23" s="189"/>
      <c r="F23" s="202">
        <f>SUM(F9:F21)</f>
        <v>2920357</v>
      </c>
      <c r="G23" s="191"/>
      <c r="H23" s="203" t="s">
        <v>142</v>
      </c>
      <c r="I23" s="175" t="s">
        <v>143</v>
      </c>
      <c r="J23" s="171"/>
      <c r="K23" s="172"/>
      <c r="L23" s="189"/>
      <c r="M23" s="204">
        <f>SUM(M9:M21)</f>
        <v>2920357</v>
      </c>
    </row>
    <row r="24" spans="1:13" ht="16.5" thickBot="1">
      <c r="A24" s="194"/>
      <c r="B24" s="195"/>
      <c r="C24" s="195"/>
      <c r="D24" s="178"/>
      <c r="E24" s="196"/>
      <c r="F24" s="205"/>
      <c r="G24" s="198"/>
      <c r="H24" s="199"/>
      <c r="I24" s="177"/>
      <c r="J24" s="177"/>
      <c r="K24" s="178"/>
      <c r="L24" s="196"/>
      <c r="M24" s="205"/>
    </row>
    <row r="25" spans="1:13" ht="15.75">
      <c r="A25" s="188"/>
      <c r="B25" s="188"/>
      <c r="C25" s="188"/>
      <c r="D25" s="171"/>
      <c r="E25" s="206"/>
      <c r="F25" s="207"/>
      <c r="G25" s="206"/>
      <c r="H25" s="188"/>
      <c r="I25" s="171"/>
      <c r="J25" s="171"/>
      <c r="K25" s="171"/>
      <c r="L25" s="206"/>
      <c r="M25" s="207"/>
    </row>
    <row r="26" spans="1:13" ht="15.75">
      <c r="A26" s="161" t="s">
        <v>144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1:13" ht="15.75">
      <c r="A27" s="161" t="s">
        <v>145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</row>
    <row r="28" spans="1:13" ht="15.7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</row>
    <row r="29" spans="1:13" ht="15.75">
      <c r="A29" s="161" t="s">
        <v>117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  <row r="30" spans="1:13" ht="15.7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</row>
    <row r="31" spans="1:13" ht="15.7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</row>
    <row r="32" spans="1:13" ht="15.7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</row>
    <row r="33" spans="1:13" ht="15.75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</row>
    <row r="34" spans="1:13" ht="15.7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</row>
    <row r="35" spans="1:13" ht="15.7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  <row r="36" spans="1:13" ht="15.7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1:13" ht="15.75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</row>
    <row r="38" spans="1:13" ht="15.7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</row>
    <row r="39" spans="1:13" ht="15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spans="1:13" ht="15.75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spans="1:13" ht="15.7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</row>
    <row r="42" spans="1:13" ht="15.7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</row>
    <row r="43" spans="1:13" ht="15.7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4" spans="1:13" ht="15.7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</row>
    <row r="45" spans="1:13" ht="15.7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</row>
    <row r="46" spans="1:13" ht="15.7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</row>
    <row r="47" spans="1:13" ht="15.7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</row>
    <row r="48" spans="1:13" ht="15.7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</row>
    <row r="49" spans="1:13" ht="15.7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</row>
    <row r="50" spans="1:13" ht="15.7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</row>
    <row r="51" spans="1:13" ht="15.7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</row>
    <row r="52" spans="1:13" ht="15.7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</row>
    <row r="53" spans="1:13" ht="15.7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</row>
    <row r="54" spans="1:13" ht="15.7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</row>
    <row r="55" spans="1:13" ht="15.7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</row>
    <row r="56" spans="1:13" ht="15.7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</row>
    <row r="57" spans="1:13" ht="15.7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</row>
    <row r="58" spans="1:13" ht="15.7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SPF</dc:creator>
  <cp:keywords/>
  <dc:description/>
  <cp:lastModifiedBy>agenda0</cp:lastModifiedBy>
  <dcterms:created xsi:type="dcterms:W3CDTF">2001-04-10T09:02:11Z</dcterms:created>
  <dcterms:modified xsi:type="dcterms:W3CDTF">2001-04-25T06:26:15Z</dcterms:modified>
  <cp:category/>
  <cp:version/>
  <cp:contentType/>
  <cp:contentStatus/>
</cp:coreProperties>
</file>