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4"/>
  </bookViews>
  <sheets>
    <sheet name="2000" sheetId="1" r:id="rId1"/>
    <sheet name="2001" sheetId="2" r:id="rId2"/>
    <sheet name="2002" sheetId="3" r:id="rId3"/>
    <sheet name="2003" sheetId="4" r:id="rId4"/>
    <sheet name="odborná prax" sheetId="5" r:id="rId5"/>
  </sheets>
  <definedNames>
    <definedName name="_xlnm.Print_Area" localSheetId="0">'2000'!$A$1:$M$25</definedName>
    <definedName name="_xlnm.Print_Area" localSheetId="1">'2001'!$A$1:$M$25</definedName>
    <definedName name="_xlnm.Print_Area" localSheetId="2">'2002'!$A$1:$M$25</definedName>
    <definedName name="_xlnm.Print_Area" localSheetId="3">'2003'!$A$1:$M$25</definedName>
  </definedNames>
  <calcPr fullCalcOnLoad="1"/>
</workbook>
</file>

<file path=xl/sharedStrings.xml><?xml version="1.0" encoding="utf-8"?>
<sst xmlns="http://schemas.openxmlformats.org/spreadsheetml/2006/main" count="209" uniqueCount="56">
  <si>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</si>
  <si>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</si>
  <si>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</si>
  <si>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</si>
  <si>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</si>
  <si>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</si>
  <si>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</si>
  <si>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</si>
  <si>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</si>
  <si>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</si>
  <si>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</si>
  <si>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</si>
  <si>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</si>
  <si>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</si>
  <si>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</si>
  <si>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</si>
  <si>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</si>
  <si>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</si>
  <si>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</si>
  <si>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</si>
  <si>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</si>
  <si>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Počet učiteľov</t>
  </si>
  <si>
    <t>Počet profesorov</t>
  </si>
  <si>
    <t>Počet neučiteľov</t>
  </si>
  <si>
    <t>Počet všetkých zamestnancov</t>
  </si>
  <si>
    <t>Priemerný plat učiteľov</t>
  </si>
  <si>
    <t>Priemerný plat profesorov</t>
  </si>
  <si>
    <t>Priemerný plat docentov</t>
  </si>
  <si>
    <t>Priemerný plat výskumných pracovníkov</t>
  </si>
  <si>
    <t>Priemerný plat neučiteľov</t>
  </si>
  <si>
    <t>Priemerný plat všetkých zamestnancov</t>
  </si>
  <si>
    <t>merná jednotka</t>
  </si>
  <si>
    <t>osoby</t>
  </si>
  <si>
    <t>Sk</t>
  </si>
  <si>
    <t>z toho:</t>
  </si>
  <si>
    <r>
      <t>Počet docentov</t>
    </r>
    <r>
      <rPr>
        <b/>
        <i/>
        <sz val="12"/>
        <rFont val="Times New Roman"/>
        <family val="1"/>
      </rPr>
      <t xml:space="preserve"> </t>
    </r>
  </si>
  <si>
    <t>stav k 1.3.2000</t>
  </si>
  <si>
    <t>stav k 1.3.2003</t>
  </si>
  <si>
    <t>do 6 rokov</t>
  </si>
  <si>
    <t>do 9 rokov</t>
  </si>
  <si>
    <t>do 12 rokov</t>
  </si>
  <si>
    <t>do 15 rokov</t>
  </si>
  <si>
    <t>do 18 rokov</t>
  </si>
  <si>
    <t>do 21 rokov</t>
  </si>
  <si>
    <t>do 24 rokov</t>
  </si>
  <si>
    <t>do 27, resp. 28 rokov</t>
  </si>
  <si>
    <t>nad 27, resp. nad 28 rokov</t>
  </si>
  <si>
    <t>Počet výskumných pracovníkov</t>
  </si>
  <si>
    <t>Odborná prax podľa platových stupňov</t>
  </si>
  <si>
    <t>Tabuľka č. 12e: Porovnanie vekovej štruktúry vysokoškolských učiteľov v roku 2000 a 2003</t>
  </si>
  <si>
    <t>Tabuľka č. 12a: Počty a priemerné platy zamestnancov vysokých škôl za rok 2000 financované z prostriedkov štátneho rozpočtu</t>
  </si>
  <si>
    <t>Tabuľka č. 12b: Počty a priemerné platy zamestnancov vysokých škôl za rok 2001 financované z prostriedkov štátneho rozpočtu</t>
  </si>
  <si>
    <t>Tabuľka č. 12c: Počty a priemerné platy zamestnancov verejných vysokých škôl za rok 2002 financované z prostriedkov štátneho rozpočtu</t>
  </si>
  <si>
    <t>Tabuľka č. 12d: Počty a priemerné platy zamestnancov verejných vysokých škôl za rok 2003 financované z prostriedkov štátneho rozpočtu</t>
  </si>
  <si>
    <t>KU Ružomberok *)</t>
  </si>
  <si>
    <t xml:space="preserve">*) Výška priemerného ročného platu profesorov Katolíckej univerzity vyplýva z uzatvorených  pracovných zmlúv na nižšiu ako 100% výšku tarifného platu.
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</si>
</sst>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5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right" vertical="center" wrapText="1" indent="1"/>
    </xf>
    <xf numFmtId="164" fontId="2" fillId="0" borderId="16" xfId="0" applyNumberFormat="1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right" vertical="center" wrapText="1" indent="1"/>
    </xf>
    <xf numFmtId="164" fontId="2" fillId="0" borderId="17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right" vertical="center" wrapText="1" indent="1"/>
    </xf>
    <xf numFmtId="0" fontId="1" fillId="0" borderId="18" xfId="0" applyFont="1" applyBorder="1" applyAlignment="1">
      <alignment horizontal="right" vertical="center" wrapText="1" indent="1"/>
    </xf>
    <xf numFmtId="164" fontId="1" fillId="0" borderId="7" xfId="0" applyNumberFormat="1" applyFont="1" applyBorder="1" applyAlignment="1">
      <alignment horizontal="right" vertical="center" wrapText="1" indent="1"/>
    </xf>
    <xf numFmtId="0" fontId="1" fillId="0" borderId="7" xfId="0" applyFont="1" applyBorder="1" applyAlignment="1">
      <alignment horizontal="right" vertical="center" wrapText="1" indent="1"/>
    </xf>
    <xf numFmtId="164" fontId="1" fillId="0" borderId="11" xfId="0" applyNumberFormat="1" applyFont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3" fontId="2" fillId="0" borderId="19" xfId="0" applyNumberFormat="1" applyFont="1" applyBorder="1" applyAlignment="1">
      <alignment horizontal="right" vertical="center" wrapText="1" indent="1"/>
    </xf>
    <xf numFmtId="3" fontId="1" fillId="0" borderId="5" xfId="0" applyNumberFormat="1" applyFont="1" applyFill="1" applyBorder="1" applyAlignment="1">
      <alignment horizontal="right" vertical="center" wrapText="1" indent="1"/>
    </xf>
    <xf numFmtId="3" fontId="1" fillId="0" borderId="5" xfId="0" applyNumberFormat="1" applyFont="1" applyBorder="1" applyAlignment="1">
      <alignment horizontal="right" vertical="center" wrapText="1" indent="1"/>
    </xf>
    <xf numFmtId="3" fontId="1" fillId="0" borderId="20" xfId="0" applyNumberFormat="1" applyFont="1" applyBorder="1" applyAlignment="1">
      <alignment horizontal="right" vertical="center" wrapText="1" indent="1"/>
    </xf>
    <xf numFmtId="3" fontId="3" fillId="0" borderId="5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D36" sqref="D36"/>
    </sheetView>
  </sheetViews>
  <sheetFormatPr defaultColWidth="9.140625" defaultRowHeight="12.75"/>
  <cols>
    <col min="1" max="1" width="18.421875" style="3" customWidth="1"/>
    <col min="2" max="2" width="12.7109375" style="3" customWidth="1"/>
    <col min="3" max="3" width="12.8515625" style="4" customWidth="1"/>
    <col min="4" max="4" width="13.421875" style="4" customWidth="1"/>
    <col min="5" max="5" width="15.421875" style="4" customWidth="1"/>
    <col min="6" max="6" width="12.8515625" style="4" customWidth="1"/>
    <col min="7" max="7" width="12.57421875" style="4" customWidth="1"/>
    <col min="8" max="9" width="15.421875" style="4" customWidth="1"/>
    <col min="10" max="10" width="13.28125" style="4" customWidth="1"/>
    <col min="11" max="11" width="15.421875" style="4" customWidth="1"/>
    <col min="12" max="12" width="16.57421875" style="4" customWidth="1"/>
    <col min="13" max="13" width="15.7109375" style="4" customWidth="1"/>
    <col min="14" max="16384" width="9.140625" style="5" customWidth="1"/>
  </cols>
  <sheetData>
    <row r="1" spans="1:13" ht="31.5" customHeight="1" thickBot="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17.25" customHeight="1">
      <c r="A2" s="47" t="s">
        <v>0</v>
      </c>
      <c r="B2" s="41" t="s">
        <v>21</v>
      </c>
      <c r="C2" s="43" t="s">
        <v>25</v>
      </c>
      <c r="D2" s="49" t="s">
        <v>34</v>
      </c>
      <c r="E2" s="49"/>
      <c r="F2" s="49"/>
      <c r="G2" s="49"/>
      <c r="H2" s="43" t="s">
        <v>47</v>
      </c>
      <c r="I2" s="43" t="s">
        <v>28</v>
      </c>
      <c r="J2" s="43" t="s">
        <v>23</v>
      </c>
      <c r="K2" s="43" t="s">
        <v>29</v>
      </c>
      <c r="L2" s="43" t="s">
        <v>24</v>
      </c>
      <c r="M2" s="45" t="s">
        <v>30</v>
      </c>
    </row>
    <row r="3" spans="1:13" s="1" customFormat="1" ht="63" customHeight="1" thickBot="1">
      <c r="A3" s="48"/>
      <c r="B3" s="42"/>
      <c r="C3" s="44"/>
      <c r="D3" s="10" t="s">
        <v>22</v>
      </c>
      <c r="E3" s="10" t="s">
        <v>26</v>
      </c>
      <c r="F3" s="10" t="s">
        <v>35</v>
      </c>
      <c r="G3" s="10" t="s">
        <v>27</v>
      </c>
      <c r="H3" s="44"/>
      <c r="I3" s="44"/>
      <c r="J3" s="44"/>
      <c r="K3" s="44"/>
      <c r="L3" s="44"/>
      <c r="M3" s="46"/>
    </row>
    <row r="4" spans="1:13" s="1" customFormat="1" ht="16.5" thickBot="1">
      <c r="A4" s="6" t="s">
        <v>31</v>
      </c>
      <c r="B4" s="7" t="s">
        <v>32</v>
      </c>
      <c r="C4" s="8" t="s">
        <v>33</v>
      </c>
      <c r="D4" s="7" t="s">
        <v>32</v>
      </c>
      <c r="E4" s="8" t="s">
        <v>33</v>
      </c>
      <c r="F4" s="7" t="s">
        <v>32</v>
      </c>
      <c r="G4" s="8" t="s">
        <v>33</v>
      </c>
      <c r="H4" s="7" t="s">
        <v>32</v>
      </c>
      <c r="I4" s="8" t="s">
        <v>33</v>
      </c>
      <c r="J4" s="7" t="s">
        <v>32</v>
      </c>
      <c r="K4" s="8" t="s">
        <v>33</v>
      </c>
      <c r="L4" s="7" t="s">
        <v>32</v>
      </c>
      <c r="M4" s="9" t="s">
        <v>33</v>
      </c>
    </row>
    <row r="5" spans="1:13" ht="15.75">
      <c r="A5" s="2" t="s">
        <v>1</v>
      </c>
      <c r="B5" s="34">
        <v>2088</v>
      </c>
      <c r="C5" s="35">
        <v>13817</v>
      </c>
      <c r="D5" s="35">
        <v>212</v>
      </c>
      <c r="E5" s="35">
        <v>20442</v>
      </c>
      <c r="F5" s="35">
        <v>509</v>
      </c>
      <c r="G5" s="35">
        <v>16457</v>
      </c>
      <c r="H5" s="35">
        <v>407</v>
      </c>
      <c r="I5" s="35">
        <v>11009</v>
      </c>
      <c r="J5" s="35">
        <v>2443</v>
      </c>
      <c r="K5" s="35">
        <v>7904</v>
      </c>
      <c r="L5" s="35">
        <v>4938</v>
      </c>
      <c r="M5" s="36">
        <v>10660</v>
      </c>
    </row>
    <row r="6" spans="1:13" ht="15.75">
      <c r="A6" s="2" t="s">
        <v>2</v>
      </c>
      <c r="B6" s="34">
        <v>457</v>
      </c>
      <c r="C6" s="35">
        <v>14104</v>
      </c>
      <c r="D6" s="35">
        <v>34</v>
      </c>
      <c r="E6" s="35">
        <v>20221</v>
      </c>
      <c r="F6" s="35">
        <v>135</v>
      </c>
      <c r="G6" s="35">
        <v>17935</v>
      </c>
      <c r="H6" s="35">
        <v>94</v>
      </c>
      <c r="I6" s="35">
        <v>9058</v>
      </c>
      <c r="J6" s="35">
        <v>611</v>
      </c>
      <c r="K6" s="35">
        <v>7352</v>
      </c>
      <c r="L6" s="35">
        <v>1162</v>
      </c>
      <c r="M6" s="36">
        <v>10145</v>
      </c>
    </row>
    <row r="7" spans="1:13" ht="15.75">
      <c r="A7" s="2" t="s">
        <v>3</v>
      </c>
      <c r="B7" s="34">
        <v>422</v>
      </c>
      <c r="C7" s="35">
        <v>12799</v>
      </c>
      <c r="D7" s="35">
        <v>28</v>
      </c>
      <c r="E7" s="35">
        <v>20167</v>
      </c>
      <c r="F7" s="35">
        <v>91</v>
      </c>
      <c r="G7" s="35">
        <v>16706</v>
      </c>
      <c r="H7" s="35">
        <v>15</v>
      </c>
      <c r="I7" s="35">
        <v>9694</v>
      </c>
      <c r="J7" s="35">
        <v>385</v>
      </c>
      <c r="K7" s="35">
        <v>7510</v>
      </c>
      <c r="L7" s="35">
        <v>822</v>
      </c>
      <c r="M7" s="36">
        <v>10265</v>
      </c>
    </row>
    <row r="8" spans="1:13" ht="15.75">
      <c r="A8" s="2" t="s">
        <v>4</v>
      </c>
      <c r="B8" s="34">
        <v>151</v>
      </c>
      <c r="C8" s="35">
        <v>12006</v>
      </c>
      <c r="D8" s="35">
        <v>23</v>
      </c>
      <c r="E8" s="35">
        <v>15692</v>
      </c>
      <c r="F8" s="35">
        <v>39</v>
      </c>
      <c r="G8" s="35">
        <v>14972</v>
      </c>
      <c r="H8" s="35">
        <v>2</v>
      </c>
      <c r="I8" s="35">
        <v>12000</v>
      </c>
      <c r="J8" s="35">
        <v>99</v>
      </c>
      <c r="K8" s="35">
        <v>8288</v>
      </c>
      <c r="L8" s="35">
        <v>252</v>
      </c>
      <c r="M8" s="36">
        <v>10545</v>
      </c>
    </row>
    <row r="9" spans="1:13" ht="15.75">
      <c r="A9" s="2" t="s">
        <v>5</v>
      </c>
      <c r="B9" s="34">
        <v>144</v>
      </c>
      <c r="C9" s="35">
        <v>17291</v>
      </c>
      <c r="D9" s="35">
        <v>16</v>
      </c>
      <c r="E9" s="35">
        <v>24927</v>
      </c>
      <c r="F9" s="35">
        <v>47</v>
      </c>
      <c r="G9" s="35">
        <v>20961</v>
      </c>
      <c r="H9" s="35">
        <v>40</v>
      </c>
      <c r="I9" s="35">
        <v>11098</v>
      </c>
      <c r="J9" s="35">
        <v>297</v>
      </c>
      <c r="K9" s="35">
        <v>8096</v>
      </c>
      <c r="L9" s="35">
        <v>481</v>
      </c>
      <c r="M9" s="36">
        <v>11098</v>
      </c>
    </row>
    <row r="10" spans="1:13" ht="15.75">
      <c r="A10" s="2" t="s">
        <v>6</v>
      </c>
      <c r="B10" s="34">
        <v>368</v>
      </c>
      <c r="C10" s="35">
        <v>12491</v>
      </c>
      <c r="D10" s="35">
        <v>27</v>
      </c>
      <c r="E10" s="35">
        <v>18256</v>
      </c>
      <c r="F10" s="35">
        <v>89</v>
      </c>
      <c r="G10" s="35">
        <v>15322</v>
      </c>
      <c r="H10" s="35">
        <v>20</v>
      </c>
      <c r="I10" s="35">
        <v>12400</v>
      </c>
      <c r="J10" s="35">
        <v>275</v>
      </c>
      <c r="K10" s="35">
        <v>8358</v>
      </c>
      <c r="L10" s="35">
        <v>663</v>
      </c>
      <c r="M10" s="36">
        <v>10774</v>
      </c>
    </row>
    <row r="11" spans="1:13" ht="15.75">
      <c r="A11" s="2" t="s">
        <v>7</v>
      </c>
      <c r="B11" s="34">
        <v>631</v>
      </c>
      <c r="C11" s="35">
        <v>12574</v>
      </c>
      <c r="D11" s="35">
        <v>54</v>
      </c>
      <c r="E11" s="35">
        <v>18125</v>
      </c>
      <c r="F11" s="35">
        <v>142</v>
      </c>
      <c r="G11" s="35">
        <v>16648</v>
      </c>
      <c r="H11" s="35">
        <v>42</v>
      </c>
      <c r="I11" s="35">
        <v>11008</v>
      </c>
      <c r="J11" s="35">
        <v>502</v>
      </c>
      <c r="K11" s="35">
        <v>7115</v>
      </c>
      <c r="L11" s="35">
        <v>1175</v>
      </c>
      <c r="M11" s="36">
        <v>10186</v>
      </c>
    </row>
    <row r="12" spans="1:13" ht="15.75">
      <c r="A12" s="2" t="s">
        <v>8</v>
      </c>
      <c r="B12" s="34">
        <v>224</v>
      </c>
      <c r="C12" s="35">
        <v>12862</v>
      </c>
      <c r="D12" s="35">
        <v>36</v>
      </c>
      <c r="E12" s="35">
        <v>19949</v>
      </c>
      <c r="F12" s="35">
        <v>49</v>
      </c>
      <c r="G12" s="35">
        <v>14546</v>
      </c>
      <c r="H12" s="35">
        <v>11</v>
      </c>
      <c r="I12" s="35">
        <v>11583</v>
      </c>
      <c r="J12" s="35">
        <v>153</v>
      </c>
      <c r="K12" s="35">
        <v>8726</v>
      </c>
      <c r="L12" s="35">
        <v>388</v>
      </c>
      <c r="M12" s="36">
        <v>11214</v>
      </c>
    </row>
    <row r="13" spans="1:13" ht="15.75">
      <c r="A13" s="2" t="s">
        <v>9</v>
      </c>
      <c r="B13" s="34">
        <v>1425</v>
      </c>
      <c r="C13" s="35">
        <v>16664</v>
      </c>
      <c r="D13" s="35">
        <v>155</v>
      </c>
      <c r="E13" s="35">
        <v>24684</v>
      </c>
      <c r="F13" s="35">
        <v>430</v>
      </c>
      <c r="G13" s="35">
        <v>20059</v>
      </c>
      <c r="H13" s="35">
        <v>342</v>
      </c>
      <c r="I13" s="35">
        <v>11172</v>
      </c>
      <c r="J13" s="35">
        <v>1653</v>
      </c>
      <c r="K13" s="35">
        <v>7919</v>
      </c>
      <c r="L13" s="35">
        <v>3420</v>
      </c>
      <c r="M13" s="36">
        <v>11888</v>
      </c>
    </row>
    <row r="14" spans="1:13" ht="15.75">
      <c r="A14" s="2" t="s">
        <v>10</v>
      </c>
      <c r="B14" s="34">
        <v>823</v>
      </c>
      <c r="C14" s="35">
        <v>13846</v>
      </c>
      <c r="D14" s="35">
        <v>74</v>
      </c>
      <c r="E14" s="35">
        <v>23152</v>
      </c>
      <c r="F14" s="35">
        <v>220</v>
      </c>
      <c r="G14" s="35">
        <v>17094</v>
      </c>
      <c r="H14" s="35">
        <v>156</v>
      </c>
      <c r="I14" s="35">
        <v>8719</v>
      </c>
      <c r="J14" s="35">
        <v>852</v>
      </c>
      <c r="K14" s="35">
        <v>7482</v>
      </c>
      <c r="L14" s="35">
        <v>1831</v>
      </c>
      <c r="M14" s="36">
        <v>10448</v>
      </c>
    </row>
    <row r="15" spans="1:13" ht="15.75">
      <c r="A15" s="2" t="s">
        <v>11</v>
      </c>
      <c r="B15" s="34">
        <v>590</v>
      </c>
      <c r="C15" s="35">
        <v>13683</v>
      </c>
      <c r="D15" s="35">
        <v>55</v>
      </c>
      <c r="E15" s="35">
        <v>21005</v>
      </c>
      <c r="F15" s="35">
        <v>149</v>
      </c>
      <c r="G15" s="35">
        <v>17648</v>
      </c>
      <c r="H15" s="35">
        <v>98</v>
      </c>
      <c r="I15" s="35">
        <v>8095</v>
      </c>
      <c r="J15" s="35">
        <v>618</v>
      </c>
      <c r="K15" s="35">
        <v>7457</v>
      </c>
      <c r="L15" s="35">
        <v>1306</v>
      </c>
      <c r="M15" s="36">
        <v>10318</v>
      </c>
    </row>
    <row r="16" spans="1:13" ht="15.75">
      <c r="A16" s="2" t="s">
        <v>12</v>
      </c>
      <c r="B16" s="34">
        <v>148</v>
      </c>
      <c r="C16" s="35">
        <v>13458</v>
      </c>
      <c r="D16" s="35">
        <v>22</v>
      </c>
      <c r="E16" s="35">
        <v>21830</v>
      </c>
      <c r="F16" s="35">
        <v>33</v>
      </c>
      <c r="G16" s="35">
        <v>17386</v>
      </c>
      <c r="H16" s="35">
        <v>3</v>
      </c>
      <c r="I16" s="35">
        <v>12611</v>
      </c>
      <c r="J16" s="35">
        <v>116</v>
      </c>
      <c r="K16" s="35">
        <v>7164</v>
      </c>
      <c r="L16" s="35">
        <v>267</v>
      </c>
      <c r="M16" s="36">
        <v>10714</v>
      </c>
    </row>
    <row r="17" spans="1:13" ht="15.75">
      <c r="A17" s="2" t="s">
        <v>13</v>
      </c>
      <c r="B17" s="34">
        <v>521</v>
      </c>
      <c r="C17" s="35">
        <v>15458</v>
      </c>
      <c r="D17" s="35">
        <v>42</v>
      </c>
      <c r="E17" s="35">
        <v>23385</v>
      </c>
      <c r="F17" s="35">
        <v>144</v>
      </c>
      <c r="G17" s="35">
        <v>19752</v>
      </c>
      <c r="H17" s="35">
        <v>43</v>
      </c>
      <c r="I17" s="35">
        <v>11643</v>
      </c>
      <c r="J17" s="35">
        <v>529</v>
      </c>
      <c r="K17" s="35">
        <v>8037</v>
      </c>
      <c r="L17" s="35">
        <v>1093</v>
      </c>
      <c r="M17" s="36">
        <v>11716</v>
      </c>
    </row>
    <row r="18" spans="1:13" ht="15.75">
      <c r="A18" s="2" t="s">
        <v>14</v>
      </c>
      <c r="B18" s="34">
        <v>451</v>
      </c>
      <c r="C18" s="35">
        <v>15297</v>
      </c>
      <c r="D18" s="35">
        <v>44</v>
      </c>
      <c r="E18" s="35">
        <v>23008</v>
      </c>
      <c r="F18" s="35">
        <v>149</v>
      </c>
      <c r="G18" s="35">
        <v>17950</v>
      </c>
      <c r="H18" s="35">
        <v>125</v>
      </c>
      <c r="I18" s="35">
        <v>8735</v>
      </c>
      <c r="J18" s="35">
        <v>730</v>
      </c>
      <c r="K18" s="35">
        <v>7188</v>
      </c>
      <c r="L18" s="35">
        <v>1306</v>
      </c>
      <c r="M18" s="36">
        <v>10136</v>
      </c>
    </row>
    <row r="19" spans="1:13" ht="15.75">
      <c r="A19" s="2" t="s">
        <v>15</v>
      </c>
      <c r="B19" s="34">
        <v>259</v>
      </c>
      <c r="C19" s="35">
        <v>14776</v>
      </c>
      <c r="D19" s="35">
        <v>30</v>
      </c>
      <c r="E19" s="35">
        <v>24617</v>
      </c>
      <c r="F19" s="35">
        <v>80</v>
      </c>
      <c r="G19" s="35">
        <v>16878</v>
      </c>
      <c r="H19" s="35">
        <v>75</v>
      </c>
      <c r="I19" s="35">
        <v>8352</v>
      </c>
      <c r="J19" s="35">
        <v>433</v>
      </c>
      <c r="K19" s="35">
        <v>7435</v>
      </c>
      <c r="L19" s="35">
        <v>767</v>
      </c>
      <c r="M19" s="36">
        <v>10004</v>
      </c>
    </row>
    <row r="20" spans="1:13" ht="15.75">
      <c r="A20" s="2" t="s">
        <v>16</v>
      </c>
      <c r="B20" s="34">
        <v>180</v>
      </c>
      <c r="C20" s="35">
        <v>12545</v>
      </c>
      <c r="D20" s="35">
        <v>29</v>
      </c>
      <c r="E20" s="35">
        <v>16790</v>
      </c>
      <c r="F20" s="35">
        <v>57</v>
      </c>
      <c r="G20" s="35">
        <v>13389</v>
      </c>
      <c r="H20" s="35">
        <v>11</v>
      </c>
      <c r="I20" s="35">
        <v>9962</v>
      </c>
      <c r="J20" s="35">
        <v>96</v>
      </c>
      <c r="K20" s="35">
        <v>10258</v>
      </c>
      <c r="L20" s="35">
        <v>287</v>
      </c>
      <c r="M20" s="36">
        <v>11681</v>
      </c>
    </row>
    <row r="21" spans="1:13" ht="15.75">
      <c r="A21" s="2" t="s">
        <v>17</v>
      </c>
      <c r="B21" s="34">
        <v>81</v>
      </c>
      <c r="C21" s="35">
        <v>14348</v>
      </c>
      <c r="D21" s="35">
        <v>16</v>
      </c>
      <c r="E21" s="35">
        <v>19708</v>
      </c>
      <c r="F21" s="35">
        <v>24</v>
      </c>
      <c r="G21" s="35">
        <v>16875</v>
      </c>
      <c r="H21" s="35">
        <v>12</v>
      </c>
      <c r="I21" s="35">
        <v>9965</v>
      </c>
      <c r="J21" s="35">
        <v>71</v>
      </c>
      <c r="K21" s="35">
        <v>9383</v>
      </c>
      <c r="L21" s="35">
        <v>164</v>
      </c>
      <c r="M21" s="36">
        <v>11878</v>
      </c>
    </row>
    <row r="22" spans="1:13" ht="15.75">
      <c r="A22" s="2" t="s">
        <v>18</v>
      </c>
      <c r="B22" s="34">
        <v>81</v>
      </c>
      <c r="C22" s="35">
        <v>14186</v>
      </c>
      <c r="D22" s="35">
        <v>14</v>
      </c>
      <c r="E22" s="35">
        <v>18226</v>
      </c>
      <c r="F22" s="35">
        <v>16</v>
      </c>
      <c r="G22" s="35">
        <v>17839</v>
      </c>
      <c r="H22" s="35"/>
      <c r="I22" s="35"/>
      <c r="J22" s="35">
        <v>59</v>
      </c>
      <c r="K22" s="35">
        <v>8356</v>
      </c>
      <c r="L22" s="35">
        <v>140</v>
      </c>
      <c r="M22" s="36">
        <v>11729</v>
      </c>
    </row>
    <row r="23" spans="1:13" ht="15.75">
      <c r="A23" s="2" t="s">
        <v>19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15.75">
      <c r="A24" s="2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s="13" customFormat="1" ht="16.5" thickBot="1">
      <c r="A25" s="12" t="s">
        <v>20</v>
      </c>
      <c r="B25" s="37">
        <f>SUM(B5:B23)</f>
        <v>9044</v>
      </c>
      <c r="C25" s="38">
        <v>14260</v>
      </c>
      <c r="D25" s="38">
        <f>SUM(D5:D23)</f>
        <v>911</v>
      </c>
      <c r="E25" s="38">
        <v>21406</v>
      </c>
      <c r="F25" s="38">
        <f>SUM(F5:F23)</f>
        <v>2403</v>
      </c>
      <c r="G25" s="38">
        <v>17578</v>
      </c>
      <c r="H25" s="38">
        <f>SUM(H5:H23)</f>
        <v>1496</v>
      </c>
      <c r="I25" s="38">
        <v>10190</v>
      </c>
      <c r="J25" s="38">
        <f>SUM(J5:J23)</f>
        <v>9922</v>
      </c>
      <c r="K25" s="38">
        <v>7750</v>
      </c>
      <c r="L25" s="38">
        <f>SUM(L5:L23)</f>
        <v>20462</v>
      </c>
      <c r="M25" s="39">
        <v>10806</v>
      </c>
    </row>
  </sheetData>
  <mergeCells count="11">
    <mergeCell ref="D2:G2"/>
    <mergeCell ref="A1:M1"/>
    <mergeCell ref="B2:B3"/>
    <mergeCell ref="C2:C3"/>
    <mergeCell ref="J2:J3"/>
    <mergeCell ref="K2:K3"/>
    <mergeCell ref="L2:L3"/>
    <mergeCell ref="M2:M3"/>
    <mergeCell ref="A2:A3"/>
    <mergeCell ref="H2:H3"/>
    <mergeCell ref="I2:I3"/>
  </mergeCells>
  <printOptions gridLines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C36" sqref="C36"/>
    </sheetView>
  </sheetViews>
  <sheetFormatPr defaultColWidth="9.140625" defaultRowHeight="12.75"/>
  <cols>
    <col min="1" max="1" width="18.421875" style="3" customWidth="1"/>
    <col min="2" max="2" width="12.7109375" style="3" customWidth="1"/>
    <col min="3" max="3" width="12.8515625" style="4" customWidth="1"/>
    <col min="4" max="4" width="13.421875" style="4" customWidth="1"/>
    <col min="5" max="5" width="15.421875" style="4" customWidth="1"/>
    <col min="6" max="6" width="12.8515625" style="4" customWidth="1"/>
    <col min="7" max="7" width="12.57421875" style="4" customWidth="1"/>
    <col min="8" max="8" width="16.421875" style="4" customWidth="1"/>
    <col min="9" max="9" width="15.421875" style="4" customWidth="1"/>
    <col min="10" max="10" width="13.28125" style="4" customWidth="1"/>
    <col min="11" max="11" width="15.421875" style="4" customWidth="1"/>
    <col min="12" max="12" width="16.57421875" style="4" customWidth="1"/>
    <col min="13" max="13" width="15.7109375" style="4" customWidth="1"/>
    <col min="14" max="16384" width="9.140625" style="5" customWidth="1"/>
  </cols>
  <sheetData>
    <row r="1" spans="1:13" ht="43.5" customHeight="1" thickBo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17.25" customHeight="1">
      <c r="A2" s="47" t="s">
        <v>0</v>
      </c>
      <c r="B2" s="41" t="s">
        <v>21</v>
      </c>
      <c r="C2" s="43" t="s">
        <v>25</v>
      </c>
      <c r="D2" s="49" t="s">
        <v>34</v>
      </c>
      <c r="E2" s="49"/>
      <c r="F2" s="49"/>
      <c r="G2" s="49"/>
      <c r="H2" s="43" t="s">
        <v>47</v>
      </c>
      <c r="I2" s="43" t="s">
        <v>28</v>
      </c>
      <c r="J2" s="43" t="s">
        <v>23</v>
      </c>
      <c r="K2" s="43" t="s">
        <v>29</v>
      </c>
      <c r="L2" s="43" t="s">
        <v>24</v>
      </c>
      <c r="M2" s="45" t="s">
        <v>30</v>
      </c>
    </row>
    <row r="3" spans="1:13" s="1" customFormat="1" ht="63" customHeight="1" thickBot="1">
      <c r="A3" s="48"/>
      <c r="B3" s="42"/>
      <c r="C3" s="44"/>
      <c r="D3" s="10" t="s">
        <v>22</v>
      </c>
      <c r="E3" s="10" t="s">
        <v>26</v>
      </c>
      <c r="F3" s="10" t="s">
        <v>35</v>
      </c>
      <c r="G3" s="10" t="s">
        <v>27</v>
      </c>
      <c r="H3" s="44"/>
      <c r="I3" s="44"/>
      <c r="J3" s="44"/>
      <c r="K3" s="44"/>
      <c r="L3" s="44"/>
      <c r="M3" s="46"/>
    </row>
    <row r="4" spans="1:13" s="1" customFormat="1" ht="16.5" thickBot="1">
      <c r="A4" s="6" t="s">
        <v>31</v>
      </c>
      <c r="B4" s="7" t="s">
        <v>32</v>
      </c>
      <c r="C4" s="8" t="s">
        <v>33</v>
      </c>
      <c r="D4" s="7" t="s">
        <v>32</v>
      </c>
      <c r="E4" s="8" t="s">
        <v>33</v>
      </c>
      <c r="F4" s="7" t="s">
        <v>32</v>
      </c>
      <c r="G4" s="8" t="s">
        <v>33</v>
      </c>
      <c r="H4" s="7" t="s">
        <v>32</v>
      </c>
      <c r="I4" s="8" t="s">
        <v>33</v>
      </c>
      <c r="J4" s="7" t="s">
        <v>32</v>
      </c>
      <c r="K4" s="8" t="s">
        <v>33</v>
      </c>
      <c r="L4" s="7" t="s">
        <v>32</v>
      </c>
      <c r="M4" s="9" t="s">
        <v>33</v>
      </c>
    </row>
    <row r="5" spans="1:13" ht="15.75">
      <c r="A5" s="2" t="s">
        <v>1</v>
      </c>
      <c r="B5" s="34">
        <v>2092</v>
      </c>
      <c r="C5" s="35">
        <v>15137</v>
      </c>
      <c r="D5" s="35">
        <v>227</v>
      </c>
      <c r="E5" s="35">
        <v>21456</v>
      </c>
      <c r="F5" s="35">
        <v>503</v>
      </c>
      <c r="G5" s="35">
        <v>18275</v>
      </c>
      <c r="H5" s="35">
        <v>398</v>
      </c>
      <c r="I5" s="35">
        <v>11074</v>
      </c>
      <c r="J5" s="35">
        <v>2390</v>
      </c>
      <c r="K5" s="35">
        <v>8506</v>
      </c>
      <c r="L5" s="35">
        <v>4880</v>
      </c>
      <c r="M5" s="36">
        <v>11558</v>
      </c>
    </row>
    <row r="6" spans="1:13" ht="15.75">
      <c r="A6" s="2" t="s">
        <v>2</v>
      </c>
      <c r="B6" s="34">
        <v>468</v>
      </c>
      <c r="C6" s="35">
        <v>15615</v>
      </c>
      <c r="D6" s="35">
        <v>37</v>
      </c>
      <c r="E6" s="35">
        <v>22428</v>
      </c>
      <c r="F6" s="35">
        <v>134</v>
      </c>
      <c r="G6" s="35">
        <v>19248</v>
      </c>
      <c r="H6" s="35">
        <v>87</v>
      </c>
      <c r="I6" s="35">
        <v>9623</v>
      </c>
      <c r="J6" s="35">
        <v>597</v>
      </c>
      <c r="K6" s="35">
        <v>7722</v>
      </c>
      <c r="L6" s="35">
        <v>1152</v>
      </c>
      <c r="M6" s="36">
        <v>11072</v>
      </c>
    </row>
    <row r="7" spans="1:13" ht="15.75">
      <c r="A7" s="2" t="s">
        <v>3</v>
      </c>
      <c r="B7" s="34">
        <v>437</v>
      </c>
      <c r="C7" s="35">
        <v>13389</v>
      </c>
      <c r="D7" s="35">
        <v>34</v>
      </c>
      <c r="E7" s="35">
        <v>19517</v>
      </c>
      <c r="F7" s="35">
        <v>96</v>
      </c>
      <c r="G7" s="35">
        <v>17093</v>
      </c>
      <c r="H7" s="35">
        <v>14</v>
      </c>
      <c r="I7" s="35">
        <v>10155</v>
      </c>
      <c r="J7" s="35">
        <v>393</v>
      </c>
      <c r="K7" s="35">
        <v>7671</v>
      </c>
      <c r="L7" s="35">
        <v>844</v>
      </c>
      <c r="M7" s="36">
        <v>10673</v>
      </c>
    </row>
    <row r="8" spans="1:13" ht="15.75">
      <c r="A8" s="2" t="s">
        <v>4</v>
      </c>
      <c r="B8" s="34">
        <v>167</v>
      </c>
      <c r="C8" s="35">
        <v>12638</v>
      </c>
      <c r="D8" s="35">
        <v>24</v>
      </c>
      <c r="E8" s="35">
        <v>16413</v>
      </c>
      <c r="F8" s="35">
        <v>46</v>
      </c>
      <c r="G8" s="35">
        <v>15466</v>
      </c>
      <c r="H8" s="35">
        <v>2</v>
      </c>
      <c r="I8" s="35">
        <v>10750</v>
      </c>
      <c r="J8" s="35">
        <v>111</v>
      </c>
      <c r="K8" s="35">
        <v>8297</v>
      </c>
      <c r="L8" s="35">
        <v>280</v>
      </c>
      <c r="M8" s="36">
        <v>10904</v>
      </c>
    </row>
    <row r="9" spans="1:13" ht="15.75">
      <c r="A9" s="2" t="s">
        <v>5</v>
      </c>
      <c r="B9" s="34">
        <v>145</v>
      </c>
      <c r="C9" s="35">
        <v>18418</v>
      </c>
      <c r="D9" s="35">
        <v>16</v>
      </c>
      <c r="E9" s="35">
        <v>25297</v>
      </c>
      <c r="F9" s="35">
        <v>52</v>
      </c>
      <c r="G9" s="35">
        <v>21718</v>
      </c>
      <c r="H9" s="35">
        <v>40</v>
      </c>
      <c r="I9" s="35">
        <v>11394</v>
      </c>
      <c r="J9" s="35">
        <v>288</v>
      </c>
      <c r="K9" s="35">
        <v>8282</v>
      </c>
      <c r="L9" s="35">
        <v>473</v>
      </c>
      <c r="M9" s="36">
        <v>11652</v>
      </c>
    </row>
    <row r="10" spans="1:13" ht="15.75">
      <c r="A10" s="2" t="s">
        <v>6</v>
      </c>
      <c r="B10" s="34">
        <v>387</v>
      </c>
      <c r="C10" s="35">
        <v>13257</v>
      </c>
      <c r="D10" s="35">
        <v>33</v>
      </c>
      <c r="E10" s="35">
        <v>18465</v>
      </c>
      <c r="F10" s="35">
        <v>93</v>
      </c>
      <c r="G10" s="35">
        <v>17245</v>
      </c>
      <c r="H10" s="35">
        <v>23</v>
      </c>
      <c r="I10" s="35">
        <v>11801</v>
      </c>
      <c r="J10" s="35">
        <v>286</v>
      </c>
      <c r="K10" s="35">
        <v>8669</v>
      </c>
      <c r="L10" s="35">
        <v>696</v>
      </c>
      <c r="M10" s="36">
        <v>11324</v>
      </c>
    </row>
    <row r="11" spans="1:13" ht="15.75">
      <c r="A11" s="2" t="s">
        <v>7</v>
      </c>
      <c r="B11" s="34">
        <v>623</v>
      </c>
      <c r="C11" s="35">
        <v>13605</v>
      </c>
      <c r="D11" s="35">
        <v>62</v>
      </c>
      <c r="E11" s="35">
        <v>18101</v>
      </c>
      <c r="F11" s="35">
        <v>143</v>
      </c>
      <c r="G11" s="35">
        <v>16879</v>
      </c>
      <c r="H11" s="35">
        <v>43</v>
      </c>
      <c r="I11" s="35">
        <v>10750</v>
      </c>
      <c r="J11" s="35">
        <v>534</v>
      </c>
      <c r="K11" s="35">
        <v>7346</v>
      </c>
      <c r="L11" s="35">
        <v>1200</v>
      </c>
      <c r="M11" s="36">
        <v>10717</v>
      </c>
    </row>
    <row r="12" spans="1:13" ht="15.75">
      <c r="A12" s="2" t="s">
        <v>8</v>
      </c>
      <c r="B12" s="34">
        <v>237</v>
      </c>
      <c r="C12" s="35">
        <v>14090</v>
      </c>
      <c r="D12" s="35">
        <v>42</v>
      </c>
      <c r="E12" s="35">
        <v>21254</v>
      </c>
      <c r="F12" s="35">
        <v>53</v>
      </c>
      <c r="G12" s="35">
        <v>16436</v>
      </c>
      <c r="H12" s="35">
        <v>13</v>
      </c>
      <c r="I12" s="35">
        <v>9782</v>
      </c>
      <c r="J12" s="35">
        <v>183</v>
      </c>
      <c r="K12" s="35">
        <v>8816</v>
      </c>
      <c r="L12" s="35">
        <v>433</v>
      </c>
      <c r="M12" s="36">
        <v>11732</v>
      </c>
    </row>
    <row r="13" spans="1:13" ht="15.75">
      <c r="A13" s="2" t="s">
        <v>9</v>
      </c>
      <c r="B13" s="34">
        <v>1390</v>
      </c>
      <c r="C13" s="35">
        <v>18080</v>
      </c>
      <c r="D13" s="35">
        <v>152</v>
      </c>
      <c r="E13" s="35">
        <v>26709</v>
      </c>
      <c r="F13" s="35">
        <v>424</v>
      </c>
      <c r="G13" s="35">
        <v>21750</v>
      </c>
      <c r="H13" s="35">
        <v>317</v>
      </c>
      <c r="I13" s="35">
        <v>11770</v>
      </c>
      <c r="J13" s="35">
        <v>1622</v>
      </c>
      <c r="K13" s="35">
        <v>8554</v>
      </c>
      <c r="L13" s="35">
        <v>3329</v>
      </c>
      <c r="M13" s="36">
        <v>12838</v>
      </c>
    </row>
    <row r="14" spans="1:13" ht="15.75">
      <c r="A14" s="2" t="s">
        <v>10</v>
      </c>
      <c r="B14" s="34">
        <v>820</v>
      </c>
      <c r="C14" s="35">
        <v>15297</v>
      </c>
      <c r="D14" s="35">
        <v>81</v>
      </c>
      <c r="E14" s="35">
        <v>25836</v>
      </c>
      <c r="F14" s="35">
        <v>214</v>
      </c>
      <c r="G14" s="35">
        <v>18586</v>
      </c>
      <c r="H14" s="35">
        <v>148</v>
      </c>
      <c r="I14" s="35">
        <v>9045</v>
      </c>
      <c r="J14" s="35">
        <v>864</v>
      </c>
      <c r="K14" s="35">
        <v>7741</v>
      </c>
      <c r="L14" s="35">
        <v>1832</v>
      </c>
      <c r="M14" s="36">
        <v>11228</v>
      </c>
    </row>
    <row r="15" spans="1:13" ht="15.75">
      <c r="A15" s="2" t="s">
        <v>11</v>
      </c>
      <c r="B15" s="34">
        <v>606</v>
      </c>
      <c r="C15" s="35">
        <v>15427</v>
      </c>
      <c r="D15" s="35">
        <v>62</v>
      </c>
      <c r="E15" s="35">
        <v>23387</v>
      </c>
      <c r="F15" s="35">
        <v>149</v>
      </c>
      <c r="G15" s="35">
        <v>19401</v>
      </c>
      <c r="H15" s="35">
        <v>94</v>
      </c>
      <c r="I15" s="35">
        <v>8766</v>
      </c>
      <c r="J15" s="35">
        <v>632</v>
      </c>
      <c r="K15" s="35">
        <v>8065</v>
      </c>
      <c r="L15" s="35">
        <v>1332</v>
      </c>
      <c r="M15" s="36">
        <v>11464</v>
      </c>
    </row>
    <row r="16" spans="1:13" ht="15.75">
      <c r="A16" s="2" t="s">
        <v>12</v>
      </c>
      <c r="B16" s="34">
        <v>181</v>
      </c>
      <c r="C16" s="35">
        <v>11837</v>
      </c>
      <c r="D16" s="35">
        <v>25</v>
      </c>
      <c r="E16" s="35">
        <v>17717</v>
      </c>
      <c r="F16" s="35">
        <v>35</v>
      </c>
      <c r="G16" s="35">
        <v>14571</v>
      </c>
      <c r="H16" s="35">
        <v>5</v>
      </c>
      <c r="I16" s="35">
        <v>9167</v>
      </c>
      <c r="J16" s="35">
        <v>143</v>
      </c>
      <c r="K16" s="35">
        <v>8526</v>
      </c>
      <c r="L16" s="35">
        <v>329</v>
      </c>
      <c r="M16" s="36">
        <v>10357</v>
      </c>
    </row>
    <row r="17" spans="1:13" ht="15.75">
      <c r="A17" s="2" t="s">
        <v>13</v>
      </c>
      <c r="B17" s="34">
        <v>529</v>
      </c>
      <c r="C17" s="35">
        <v>16605</v>
      </c>
      <c r="D17" s="35">
        <v>44</v>
      </c>
      <c r="E17" s="35">
        <v>25140</v>
      </c>
      <c r="F17" s="35">
        <v>144</v>
      </c>
      <c r="G17" s="35">
        <v>21253</v>
      </c>
      <c r="H17" s="35">
        <v>46</v>
      </c>
      <c r="I17" s="35">
        <v>11232</v>
      </c>
      <c r="J17" s="35">
        <v>551</v>
      </c>
      <c r="K17" s="35">
        <v>8511</v>
      </c>
      <c r="L17" s="35">
        <v>1126</v>
      </c>
      <c r="M17" s="36">
        <v>12425</v>
      </c>
    </row>
    <row r="18" spans="1:13" ht="15.75">
      <c r="A18" s="2" t="s">
        <v>14</v>
      </c>
      <c r="B18" s="34">
        <v>447</v>
      </c>
      <c r="C18" s="35">
        <v>17037</v>
      </c>
      <c r="D18" s="35">
        <v>50</v>
      </c>
      <c r="E18" s="35">
        <v>27552</v>
      </c>
      <c r="F18" s="35">
        <v>144</v>
      </c>
      <c r="G18" s="35">
        <v>19451</v>
      </c>
      <c r="H18" s="35">
        <v>115</v>
      </c>
      <c r="I18" s="35">
        <v>9249</v>
      </c>
      <c r="J18" s="35">
        <v>711</v>
      </c>
      <c r="K18" s="35">
        <v>8172</v>
      </c>
      <c r="L18" s="35">
        <v>1273</v>
      </c>
      <c r="M18" s="36">
        <v>11382</v>
      </c>
    </row>
    <row r="19" spans="1:13" ht="15.75">
      <c r="A19" s="2" t="s">
        <v>15</v>
      </c>
      <c r="B19" s="34">
        <v>268</v>
      </c>
      <c r="C19" s="35">
        <v>15515</v>
      </c>
      <c r="D19" s="35">
        <v>34</v>
      </c>
      <c r="E19" s="35">
        <v>25904</v>
      </c>
      <c r="F19" s="35">
        <v>79</v>
      </c>
      <c r="G19" s="35">
        <v>17388</v>
      </c>
      <c r="H19" s="35">
        <v>74</v>
      </c>
      <c r="I19" s="35">
        <v>8422</v>
      </c>
      <c r="J19" s="35">
        <v>411</v>
      </c>
      <c r="K19" s="35">
        <v>7960</v>
      </c>
      <c r="L19" s="35">
        <v>753</v>
      </c>
      <c r="M19" s="36">
        <v>10694</v>
      </c>
    </row>
    <row r="20" spans="1:13" ht="15.75">
      <c r="A20" s="2" t="s">
        <v>16</v>
      </c>
      <c r="B20" s="34">
        <v>181</v>
      </c>
      <c r="C20" s="35">
        <v>13300</v>
      </c>
      <c r="D20" s="35">
        <v>31</v>
      </c>
      <c r="E20" s="35">
        <v>17823</v>
      </c>
      <c r="F20" s="35">
        <v>58</v>
      </c>
      <c r="G20" s="35">
        <v>14154</v>
      </c>
      <c r="H20" s="35">
        <v>10</v>
      </c>
      <c r="I20" s="35">
        <v>10658</v>
      </c>
      <c r="J20" s="35">
        <v>92</v>
      </c>
      <c r="K20" s="35">
        <v>11056</v>
      </c>
      <c r="L20" s="35">
        <v>283</v>
      </c>
      <c r="M20" s="36">
        <v>12477</v>
      </c>
    </row>
    <row r="21" spans="1:13" ht="15.75">
      <c r="A21" s="2" t="s">
        <v>17</v>
      </c>
      <c r="B21" s="34">
        <v>82</v>
      </c>
      <c r="C21" s="35">
        <v>16490</v>
      </c>
      <c r="D21" s="35">
        <v>16</v>
      </c>
      <c r="E21" s="35">
        <v>22005</v>
      </c>
      <c r="F21" s="35">
        <v>23</v>
      </c>
      <c r="G21" s="35">
        <v>19384</v>
      </c>
      <c r="H21" s="35">
        <v>11</v>
      </c>
      <c r="I21" s="35">
        <v>10636</v>
      </c>
      <c r="J21" s="35">
        <v>74</v>
      </c>
      <c r="K21" s="35">
        <v>10178</v>
      </c>
      <c r="L21" s="35">
        <v>167</v>
      </c>
      <c r="M21" s="36">
        <v>13307</v>
      </c>
    </row>
    <row r="22" spans="1:13" ht="15.75">
      <c r="A22" s="2" t="s">
        <v>18</v>
      </c>
      <c r="B22" s="34">
        <v>89</v>
      </c>
      <c r="C22" s="35">
        <v>13862</v>
      </c>
      <c r="D22" s="35">
        <v>16</v>
      </c>
      <c r="E22" s="35">
        <v>17083</v>
      </c>
      <c r="F22" s="35">
        <v>20</v>
      </c>
      <c r="G22" s="35">
        <v>16942</v>
      </c>
      <c r="H22" s="35"/>
      <c r="I22" s="35"/>
      <c r="J22" s="35">
        <v>73</v>
      </c>
      <c r="K22" s="35">
        <v>8225</v>
      </c>
      <c r="L22" s="35">
        <v>162</v>
      </c>
      <c r="M22" s="36">
        <v>11322</v>
      </c>
    </row>
    <row r="23" spans="1:13" ht="15.75">
      <c r="A23" s="2" t="s">
        <v>19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15.75">
      <c r="A24" s="2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s="13" customFormat="1" ht="16.5" thickBot="1">
      <c r="A25" s="12" t="s">
        <v>20</v>
      </c>
      <c r="B25" s="37">
        <f>SUM(B5:B23)</f>
        <v>9149</v>
      </c>
      <c r="C25" s="38">
        <v>15441</v>
      </c>
      <c r="D25" s="38">
        <f>SUM(D5:D23)</f>
        <v>986</v>
      </c>
      <c r="E25" s="38">
        <v>22692</v>
      </c>
      <c r="F25" s="38">
        <f>SUM(F5:F23)</f>
        <v>2410</v>
      </c>
      <c r="G25" s="38">
        <v>18914</v>
      </c>
      <c r="H25" s="38">
        <f>SUM(H5:H23)</f>
        <v>1440</v>
      </c>
      <c r="I25" s="38">
        <v>10480</v>
      </c>
      <c r="J25" s="38">
        <f>SUM(J5:J23)</f>
        <v>9955</v>
      </c>
      <c r="K25" s="38">
        <v>8267</v>
      </c>
      <c r="L25" s="38">
        <f>SUM(L5:L23)</f>
        <v>20544</v>
      </c>
      <c r="M25" s="39">
        <v>11617</v>
      </c>
    </row>
  </sheetData>
  <mergeCells count="11">
    <mergeCell ref="I2:I3"/>
    <mergeCell ref="D2:G2"/>
    <mergeCell ref="A1:M1"/>
    <mergeCell ref="B2:B3"/>
    <mergeCell ref="C2:C3"/>
    <mergeCell ref="J2:J3"/>
    <mergeCell ref="K2:K3"/>
    <mergeCell ref="L2:L3"/>
    <mergeCell ref="M2:M3"/>
    <mergeCell ref="A2:A3"/>
    <mergeCell ref="H2:H3"/>
  </mergeCells>
  <printOptions gridLines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C34" sqref="C34"/>
    </sheetView>
  </sheetViews>
  <sheetFormatPr defaultColWidth="9.140625" defaultRowHeight="12.75"/>
  <cols>
    <col min="1" max="1" width="18.421875" style="3" customWidth="1"/>
    <col min="2" max="2" width="12.7109375" style="3" customWidth="1"/>
    <col min="3" max="3" width="12.8515625" style="4" customWidth="1"/>
    <col min="4" max="4" width="13.421875" style="4" customWidth="1"/>
    <col min="5" max="5" width="15.421875" style="4" customWidth="1"/>
    <col min="6" max="6" width="12.8515625" style="4" customWidth="1"/>
    <col min="7" max="7" width="12.57421875" style="4" customWidth="1"/>
    <col min="8" max="8" width="16.421875" style="4" customWidth="1"/>
    <col min="9" max="9" width="15.421875" style="4" customWidth="1"/>
    <col min="10" max="10" width="13.28125" style="4" customWidth="1"/>
    <col min="11" max="11" width="15.421875" style="4" customWidth="1"/>
    <col min="12" max="12" width="16.57421875" style="4" customWidth="1"/>
    <col min="13" max="13" width="15.7109375" style="4" customWidth="1"/>
    <col min="14" max="16384" width="9.140625" style="5" customWidth="1"/>
  </cols>
  <sheetData>
    <row r="1" spans="1:13" ht="43.5" customHeight="1" thickBot="1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17.25" customHeight="1">
      <c r="A2" s="47" t="s">
        <v>0</v>
      </c>
      <c r="B2" s="41" t="s">
        <v>21</v>
      </c>
      <c r="C2" s="43" t="s">
        <v>25</v>
      </c>
      <c r="D2" s="49" t="s">
        <v>34</v>
      </c>
      <c r="E2" s="49"/>
      <c r="F2" s="49"/>
      <c r="G2" s="49"/>
      <c r="H2" s="43" t="s">
        <v>47</v>
      </c>
      <c r="I2" s="43" t="s">
        <v>28</v>
      </c>
      <c r="J2" s="43" t="s">
        <v>23</v>
      </c>
      <c r="K2" s="43" t="s">
        <v>29</v>
      </c>
      <c r="L2" s="43" t="s">
        <v>24</v>
      </c>
      <c r="M2" s="45" t="s">
        <v>30</v>
      </c>
    </row>
    <row r="3" spans="1:13" s="1" customFormat="1" ht="63" customHeight="1" thickBot="1">
      <c r="A3" s="48"/>
      <c r="B3" s="42"/>
      <c r="C3" s="44"/>
      <c r="D3" s="10" t="s">
        <v>22</v>
      </c>
      <c r="E3" s="10" t="s">
        <v>26</v>
      </c>
      <c r="F3" s="10" t="s">
        <v>35</v>
      </c>
      <c r="G3" s="10" t="s">
        <v>27</v>
      </c>
      <c r="H3" s="44"/>
      <c r="I3" s="44"/>
      <c r="J3" s="44"/>
      <c r="K3" s="44"/>
      <c r="L3" s="44"/>
      <c r="M3" s="46"/>
    </row>
    <row r="4" spans="1:13" s="1" customFormat="1" ht="16.5" thickBot="1">
      <c r="A4" s="6" t="s">
        <v>31</v>
      </c>
      <c r="B4" s="7" t="s">
        <v>32</v>
      </c>
      <c r="C4" s="8" t="s">
        <v>33</v>
      </c>
      <c r="D4" s="7" t="s">
        <v>32</v>
      </c>
      <c r="E4" s="8" t="s">
        <v>33</v>
      </c>
      <c r="F4" s="7" t="s">
        <v>32</v>
      </c>
      <c r="G4" s="8" t="s">
        <v>33</v>
      </c>
      <c r="H4" s="7" t="s">
        <v>32</v>
      </c>
      <c r="I4" s="8" t="s">
        <v>33</v>
      </c>
      <c r="J4" s="7" t="s">
        <v>32</v>
      </c>
      <c r="K4" s="8" t="s">
        <v>33</v>
      </c>
      <c r="L4" s="7" t="s">
        <v>32</v>
      </c>
      <c r="M4" s="9" t="s">
        <v>33</v>
      </c>
    </row>
    <row r="5" spans="1:13" ht="15.75">
      <c r="A5" s="2" t="s">
        <v>1</v>
      </c>
      <c r="B5" s="34">
        <v>2162</v>
      </c>
      <c r="C5" s="35">
        <v>16351</v>
      </c>
      <c r="D5" s="35">
        <v>237</v>
      </c>
      <c r="E5" s="35">
        <v>23306</v>
      </c>
      <c r="F5" s="35">
        <v>523</v>
      </c>
      <c r="G5" s="35">
        <v>19148</v>
      </c>
      <c r="H5" s="35">
        <v>395</v>
      </c>
      <c r="I5" s="35">
        <v>13034</v>
      </c>
      <c r="J5" s="35">
        <v>2222</v>
      </c>
      <c r="K5" s="35">
        <v>9395</v>
      </c>
      <c r="L5" s="35">
        <v>4779</v>
      </c>
      <c r="M5" s="36">
        <v>12842</v>
      </c>
    </row>
    <row r="6" spans="1:13" ht="15.75">
      <c r="A6" s="2" t="s">
        <v>2</v>
      </c>
      <c r="B6" s="34">
        <v>468</v>
      </c>
      <c r="C6" s="35">
        <v>18610</v>
      </c>
      <c r="D6" s="35">
        <v>42</v>
      </c>
      <c r="E6" s="35">
        <v>27123</v>
      </c>
      <c r="F6" s="35">
        <v>132</v>
      </c>
      <c r="G6" s="35">
        <v>22495</v>
      </c>
      <c r="H6" s="35">
        <v>82</v>
      </c>
      <c r="I6" s="35">
        <v>12232</v>
      </c>
      <c r="J6" s="35">
        <v>578</v>
      </c>
      <c r="K6" s="35">
        <v>8740</v>
      </c>
      <c r="L6" s="35">
        <v>1128</v>
      </c>
      <c r="M6" s="36">
        <v>13089</v>
      </c>
    </row>
    <row r="7" spans="1:13" ht="15.75">
      <c r="A7" s="2" t="s">
        <v>3</v>
      </c>
      <c r="B7" s="34">
        <v>445</v>
      </c>
      <c r="C7" s="35">
        <v>15457</v>
      </c>
      <c r="D7" s="35">
        <v>42</v>
      </c>
      <c r="E7" s="35">
        <v>23425</v>
      </c>
      <c r="F7" s="35">
        <v>92</v>
      </c>
      <c r="G7" s="35">
        <v>18583</v>
      </c>
      <c r="H7" s="35">
        <v>12</v>
      </c>
      <c r="I7" s="35">
        <v>14639</v>
      </c>
      <c r="J7" s="35">
        <v>383</v>
      </c>
      <c r="K7" s="35">
        <v>9267</v>
      </c>
      <c r="L7" s="35">
        <v>840</v>
      </c>
      <c r="M7" s="36">
        <v>12623</v>
      </c>
    </row>
    <row r="8" spans="1:13" ht="15.75">
      <c r="A8" s="2" t="s">
        <v>4</v>
      </c>
      <c r="B8" s="34">
        <v>173</v>
      </c>
      <c r="C8" s="35">
        <v>14276</v>
      </c>
      <c r="D8" s="35">
        <v>20</v>
      </c>
      <c r="E8" s="35">
        <v>18863</v>
      </c>
      <c r="F8" s="35">
        <v>42</v>
      </c>
      <c r="G8" s="35">
        <v>17859</v>
      </c>
      <c r="H8" s="35">
        <v>4</v>
      </c>
      <c r="I8" s="35">
        <v>11271</v>
      </c>
      <c r="J8" s="35">
        <v>112</v>
      </c>
      <c r="K8" s="35">
        <v>8978</v>
      </c>
      <c r="L8" s="35">
        <v>289</v>
      </c>
      <c r="M8" s="36">
        <v>12181</v>
      </c>
    </row>
    <row r="9" spans="1:13" ht="15.75">
      <c r="A9" s="2" t="s">
        <v>5</v>
      </c>
      <c r="B9" s="34">
        <v>143</v>
      </c>
      <c r="C9" s="35">
        <v>19930</v>
      </c>
      <c r="D9" s="35">
        <v>16</v>
      </c>
      <c r="E9" s="35">
        <v>28771</v>
      </c>
      <c r="F9" s="35">
        <v>52</v>
      </c>
      <c r="G9" s="35">
        <v>23960</v>
      </c>
      <c r="H9" s="35">
        <v>96</v>
      </c>
      <c r="I9" s="35">
        <v>12877</v>
      </c>
      <c r="J9" s="35">
        <v>300</v>
      </c>
      <c r="K9" s="35">
        <v>9668</v>
      </c>
      <c r="L9" s="35">
        <v>539</v>
      </c>
      <c r="M9" s="36">
        <v>12962</v>
      </c>
    </row>
    <row r="10" spans="1:13" ht="15.75">
      <c r="A10" s="2" t="s">
        <v>6</v>
      </c>
      <c r="B10" s="34">
        <v>393</v>
      </c>
      <c r="C10" s="35">
        <v>15857</v>
      </c>
      <c r="D10" s="35">
        <v>38</v>
      </c>
      <c r="E10" s="35">
        <v>24230</v>
      </c>
      <c r="F10" s="35">
        <v>89</v>
      </c>
      <c r="G10" s="35">
        <v>20984</v>
      </c>
      <c r="H10" s="35">
        <v>24</v>
      </c>
      <c r="I10" s="35">
        <v>14625</v>
      </c>
      <c r="J10" s="35">
        <v>288</v>
      </c>
      <c r="K10" s="35">
        <v>11103</v>
      </c>
      <c r="L10" s="35">
        <v>705</v>
      </c>
      <c r="M10" s="36">
        <v>13873</v>
      </c>
    </row>
    <row r="11" spans="1:13" ht="15.75">
      <c r="A11" s="2" t="s">
        <v>7</v>
      </c>
      <c r="B11" s="34">
        <v>634</v>
      </c>
      <c r="C11" s="35">
        <v>14532</v>
      </c>
      <c r="D11" s="35">
        <v>69</v>
      </c>
      <c r="E11" s="35">
        <v>19146</v>
      </c>
      <c r="F11" s="35">
        <v>123</v>
      </c>
      <c r="G11" s="35">
        <v>18718</v>
      </c>
      <c r="H11" s="35">
        <v>47</v>
      </c>
      <c r="I11" s="35">
        <v>12739</v>
      </c>
      <c r="J11" s="35">
        <v>520</v>
      </c>
      <c r="K11" s="35">
        <v>8788</v>
      </c>
      <c r="L11" s="35">
        <v>1201</v>
      </c>
      <c r="M11" s="36">
        <v>11975</v>
      </c>
    </row>
    <row r="12" spans="1:13" ht="15.75">
      <c r="A12" s="2" t="s">
        <v>8</v>
      </c>
      <c r="B12" s="34">
        <v>249</v>
      </c>
      <c r="C12" s="35">
        <v>15997</v>
      </c>
      <c r="D12" s="35">
        <v>45</v>
      </c>
      <c r="E12" s="35">
        <v>22917</v>
      </c>
      <c r="F12" s="35">
        <v>49</v>
      </c>
      <c r="G12" s="35">
        <v>19000</v>
      </c>
      <c r="H12" s="35">
        <v>12</v>
      </c>
      <c r="I12" s="35">
        <v>14465</v>
      </c>
      <c r="J12" s="35">
        <v>168</v>
      </c>
      <c r="K12" s="35">
        <v>10747</v>
      </c>
      <c r="L12" s="35">
        <v>429</v>
      </c>
      <c r="M12" s="36">
        <v>13898</v>
      </c>
    </row>
    <row r="13" spans="1:13" ht="15.75">
      <c r="A13" s="2" t="s">
        <v>9</v>
      </c>
      <c r="B13" s="34">
        <v>1371</v>
      </c>
      <c r="C13" s="35">
        <v>19579</v>
      </c>
      <c r="D13" s="35">
        <v>152</v>
      </c>
      <c r="E13" s="35">
        <v>28961</v>
      </c>
      <c r="F13" s="35">
        <v>422</v>
      </c>
      <c r="G13" s="35">
        <v>23245</v>
      </c>
      <c r="H13" s="35">
        <v>295</v>
      </c>
      <c r="I13" s="35">
        <v>14069</v>
      </c>
      <c r="J13" s="35">
        <v>1481</v>
      </c>
      <c r="K13" s="35">
        <v>9753</v>
      </c>
      <c r="L13" s="35">
        <v>3147</v>
      </c>
      <c r="M13" s="36">
        <v>14438</v>
      </c>
    </row>
    <row r="14" spans="1:13" ht="15.75">
      <c r="A14" s="2" t="s">
        <v>10</v>
      </c>
      <c r="B14" s="34">
        <v>821</v>
      </c>
      <c r="C14" s="35">
        <v>18665</v>
      </c>
      <c r="D14" s="35">
        <v>80</v>
      </c>
      <c r="E14" s="35">
        <v>32320</v>
      </c>
      <c r="F14" s="35">
        <v>209</v>
      </c>
      <c r="G14" s="35">
        <v>23424</v>
      </c>
      <c r="H14" s="35">
        <v>138</v>
      </c>
      <c r="I14" s="35">
        <v>11848</v>
      </c>
      <c r="J14" s="35">
        <v>786</v>
      </c>
      <c r="K14" s="35">
        <v>9485</v>
      </c>
      <c r="L14" s="35">
        <v>1745</v>
      </c>
      <c r="M14" s="36">
        <v>13991</v>
      </c>
    </row>
    <row r="15" spans="1:13" ht="15.75">
      <c r="A15" s="2" t="s">
        <v>11</v>
      </c>
      <c r="B15" s="34">
        <v>621</v>
      </c>
      <c r="C15" s="35">
        <v>18312</v>
      </c>
      <c r="D15" s="35">
        <v>70</v>
      </c>
      <c r="E15" s="35">
        <v>27385</v>
      </c>
      <c r="F15" s="35">
        <v>151</v>
      </c>
      <c r="G15" s="35">
        <v>22605</v>
      </c>
      <c r="H15" s="35">
        <v>94</v>
      </c>
      <c r="I15" s="35">
        <v>11257</v>
      </c>
      <c r="J15" s="35">
        <v>602</v>
      </c>
      <c r="K15" s="35">
        <v>9519</v>
      </c>
      <c r="L15" s="35">
        <v>1317</v>
      </c>
      <c r="M15" s="36">
        <v>13789</v>
      </c>
    </row>
    <row r="16" spans="1:13" ht="15.75">
      <c r="A16" s="2" t="s">
        <v>12</v>
      </c>
      <c r="B16" s="34">
        <v>172</v>
      </c>
      <c r="C16" s="35">
        <v>15118</v>
      </c>
      <c r="D16" s="35">
        <v>21</v>
      </c>
      <c r="E16" s="35">
        <v>23127</v>
      </c>
      <c r="F16" s="35">
        <v>32</v>
      </c>
      <c r="G16" s="35">
        <v>19362</v>
      </c>
      <c r="H16" s="35">
        <v>7</v>
      </c>
      <c r="I16" s="35">
        <v>10119</v>
      </c>
      <c r="J16" s="35">
        <v>174</v>
      </c>
      <c r="K16" s="35">
        <v>10000</v>
      </c>
      <c r="L16" s="35">
        <v>353</v>
      </c>
      <c r="M16" s="36">
        <v>12496</v>
      </c>
    </row>
    <row r="17" spans="1:13" ht="15.75">
      <c r="A17" s="2" t="s">
        <v>13</v>
      </c>
      <c r="B17" s="34">
        <v>563</v>
      </c>
      <c r="C17" s="35">
        <v>17169</v>
      </c>
      <c r="D17" s="35">
        <v>40</v>
      </c>
      <c r="E17" s="35">
        <v>27935</v>
      </c>
      <c r="F17" s="35">
        <v>135</v>
      </c>
      <c r="G17" s="35">
        <v>22898</v>
      </c>
      <c r="H17" s="35">
        <v>43</v>
      </c>
      <c r="I17" s="35">
        <v>13694</v>
      </c>
      <c r="J17" s="35">
        <v>580</v>
      </c>
      <c r="K17" s="35">
        <v>9629</v>
      </c>
      <c r="L17" s="35">
        <v>1186</v>
      </c>
      <c r="M17" s="36">
        <v>13355</v>
      </c>
    </row>
    <row r="18" spans="1:13" ht="15.75">
      <c r="A18" s="2" t="s">
        <v>14</v>
      </c>
      <c r="B18" s="34">
        <v>449</v>
      </c>
      <c r="C18" s="35">
        <v>19800</v>
      </c>
      <c r="D18" s="35">
        <v>53</v>
      </c>
      <c r="E18" s="35">
        <v>31063</v>
      </c>
      <c r="F18" s="35">
        <v>136</v>
      </c>
      <c r="G18" s="35">
        <v>22767</v>
      </c>
      <c r="H18" s="35">
        <v>113</v>
      </c>
      <c r="I18" s="35">
        <v>10134</v>
      </c>
      <c r="J18" s="35">
        <v>722</v>
      </c>
      <c r="K18" s="35">
        <v>9818</v>
      </c>
      <c r="L18" s="35">
        <v>1284</v>
      </c>
      <c r="M18" s="36">
        <v>13336</v>
      </c>
    </row>
    <row r="19" spans="1:13" ht="15.75">
      <c r="A19" s="2" t="s">
        <v>15</v>
      </c>
      <c r="B19" s="34">
        <v>273</v>
      </c>
      <c r="C19" s="35">
        <v>16221</v>
      </c>
      <c r="D19" s="35">
        <v>37</v>
      </c>
      <c r="E19" s="35">
        <v>25081</v>
      </c>
      <c r="F19" s="35">
        <v>76</v>
      </c>
      <c r="G19" s="35">
        <v>18526</v>
      </c>
      <c r="H19" s="35">
        <v>74</v>
      </c>
      <c r="I19" s="35">
        <v>9733</v>
      </c>
      <c r="J19" s="35">
        <v>390</v>
      </c>
      <c r="K19" s="35">
        <v>8983</v>
      </c>
      <c r="L19" s="35">
        <v>737</v>
      </c>
      <c r="M19" s="36">
        <v>11739</v>
      </c>
    </row>
    <row r="20" spans="1:13" ht="15.75">
      <c r="A20" s="2" t="s">
        <v>16</v>
      </c>
      <c r="B20" s="34">
        <v>166</v>
      </c>
      <c r="C20" s="35">
        <v>15044</v>
      </c>
      <c r="D20" s="35">
        <v>26</v>
      </c>
      <c r="E20" s="35">
        <v>21109</v>
      </c>
      <c r="F20" s="35">
        <v>50</v>
      </c>
      <c r="G20" s="35">
        <v>15730</v>
      </c>
      <c r="H20" s="35">
        <v>9</v>
      </c>
      <c r="I20" s="35">
        <v>13370</v>
      </c>
      <c r="J20" s="35">
        <v>89</v>
      </c>
      <c r="K20" s="35">
        <v>12449</v>
      </c>
      <c r="L20" s="35">
        <v>264</v>
      </c>
      <c r="M20" s="36">
        <v>14112</v>
      </c>
    </row>
    <row r="21" spans="1:13" ht="15.75">
      <c r="A21" s="2" t="s">
        <v>17</v>
      </c>
      <c r="B21" s="34">
        <v>85</v>
      </c>
      <c r="C21" s="35">
        <v>21047</v>
      </c>
      <c r="D21" s="35">
        <v>17</v>
      </c>
      <c r="E21" s="35">
        <v>24490</v>
      </c>
      <c r="F21" s="35">
        <v>23</v>
      </c>
      <c r="G21" s="35">
        <v>25645</v>
      </c>
      <c r="H21" s="35">
        <v>11</v>
      </c>
      <c r="I21" s="35">
        <v>12561</v>
      </c>
      <c r="J21" s="35">
        <v>75</v>
      </c>
      <c r="K21" s="35">
        <v>12463</v>
      </c>
      <c r="L21" s="35">
        <v>171</v>
      </c>
      <c r="M21" s="36">
        <v>16736</v>
      </c>
    </row>
    <row r="22" spans="1:13" ht="15.75">
      <c r="A22" s="2" t="s">
        <v>18</v>
      </c>
      <c r="B22" s="34">
        <v>86</v>
      </c>
      <c r="C22" s="35">
        <v>16843</v>
      </c>
      <c r="D22" s="35">
        <v>15</v>
      </c>
      <c r="E22" s="35">
        <v>22433</v>
      </c>
      <c r="F22" s="35">
        <v>19</v>
      </c>
      <c r="G22" s="35">
        <v>20276</v>
      </c>
      <c r="H22" s="35"/>
      <c r="I22" s="35"/>
      <c r="J22" s="35">
        <v>79</v>
      </c>
      <c r="K22" s="35">
        <v>8808</v>
      </c>
      <c r="L22" s="35">
        <v>165</v>
      </c>
      <c r="M22" s="36">
        <v>12996</v>
      </c>
    </row>
    <row r="23" spans="1:13" ht="15.75">
      <c r="A23" s="2" t="s">
        <v>19</v>
      </c>
      <c r="B23" s="34">
        <v>119</v>
      </c>
      <c r="C23" s="35">
        <v>11296</v>
      </c>
      <c r="D23" s="35">
        <v>9</v>
      </c>
      <c r="E23" s="35">
        <v>16935</v>
      </c>
      <c r="F23" s="35">
        <v>16</v>
      </c>
      <c r="G23" s="35">
        <v>17781</v>
      </c>
      <c r="H23" s="35">
        <v>3</v>
      </c>
      <c r="I23" s="35">
        <v>9083</v>
      </c>
      <c r="J23" s="35">
        <v>50</v>
      </c>
      <c r="K23" s="35">
        <v>7930</v>
      </c>
      <c r="L23" s="35">
        <v>172</v>
      </c>
      <c r="M23" s="36">
        <v>10279</v>
      </c>
    </row>
    <row r="24" spans="1:13" ht="15.75">
      <c r="A24" s="2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s="13" customFormat="1" ht="16.5" thickBot="1">
      <c r="A25" s="12" t="s">
        <v>20</v>
      </c>
      <c r="B25" s="37">
        <f>SUM(B5:B23)</f>
        <v>9393</v>
      </c>
      <c r="C25" s="38">
        <v>17235</v>
      </c>
      <c r="D25" s="38">
        <f>SUM(D5:D23)</f>
        <v>1029</v>
      </c>
      <c r="E25" s="38">
        <v>25552</v>
      </c>
      <c r="F25" s="38">
        <f>SUM(F5:F23)</f>
        <v>2371</v>
      </c>
      <c r="G25" s="38">
        <v>21160</v>
      </c>
      <c r="H25" s="38">
        <f>SUM(H5:H23)</f>
        <v>1459</v>
      </c>
      <c r="I25" s="38">
        <v>12602</v>
      </c>
      <c r="J25" s="38">
        <f>SUM(J5:J23)</f>
        <v>9599</v>
      </c>
      <c r="K25" s="38">
        <v>9546</v>
      </c>
      <c r="L25" s="38">
        <f>SUM(L5:L23)</f>
        <v>20451</v>
      </c>
      <c r="M25" s="39">
        <v>13296</v>
      </c>
    </row>
  </sheetData>
  <mergeCells count="11">
    <mergeCell ref="H2:H3"/>
    <mergeCell ref="I2:I3"/>
    <mergeCell ref="D2:G2"/>
    <mergeCell ref="A1:M1"/>
    <mergeCell ref="B2:B3"/>
    <mergeCell ref="C2:C3"/>
    <mergeCell ref="J2:J3"/>
    <mergeCell ref="K2:K3"/>
    <mergeCell ref="L2:L3"/>
    <mergeCell ref="M2:M3"/>
    <mergeCell ref="A2:A3"/>
  </mergeCells>
  <printOptions gridLines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D36" sqref="D36"/>
    </sheetView>
  </sheetViews>
  <sheetFormatPr defaultColWidth="9.140625" defaultRowHeight="12.75"/>
  <cols>
    <col min="1" max="1" width="21.140625" style="3" customWidth="1"/>
    <col min="2" max="2" width="12.7109375" style="3" customWidth="1"/>
    <col min="3" max="3" width="12.8515625" style="4" customWidth="1"/>
    <col min="4" max="4" width="13.421875" style="4" customWidth="1"/>
    <col min="5" max="5" width="15.421875" style="4" customWidth="1"/>
    <col min="6" max="6" width="12.8515625" style="4" customWidth="1"/>
    <col min="7" max="7" width="12.57421875" style="4" customWidth="1"/>
    <col min="8" max="8" width="16.421875" style="4" customWidth="1"/>
    <col min="9" max="9" width="15.421875" style="4" customWidth="1"/>
    <col min="10" max="10" width="13.28125" style="4" customWidth="1"/>
    <col min="11" max="11" width="15.421875" style="4" customWidth="1"/>
    <col min="12" max="12" width="16.57421875" style="4" customWidth="1"/>
    <col min="13" max="13" width="15.7109375" style="4" customWidth="1"/>
    <col min="14" max="16384" width="9.140625" style="5" customWidth="1"/>
  </cols>
  <sheetData>
    <row r="1" spans="1:13" ht="23.25" customHeight="1" thickBot="1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" customFormat="1" ht="15.75">
      <c r="A2" s="47" t="s">
        <v>0</v>
      </c>
      <c r="B2" s="41" t="s">
        <v>21</v>
      </c>
      <c r="C2" s="43" t="s">
        <v>25</v>
      </c>
      <c r="D2" s="49" t="s">
        <v>34</v>
      </c>
      <c r="E2" s="49"/>
      <c r="F2" s="49"/>
      <c r="G2" s="49"/>
      <c r="H2" s="43" t="s">
        <v>47</v>
      </c>
      <c r="I2" s="43" t="s">
        <v>28</v>
      </c>
      <c r="J2" s="43" t="s">
        <v>23</v>
      </c>
      <c r="K2" s="43" t="s">
        <v>29</v>
      </c>
      <c r="L2" s="43" t="s">
        <v>24</v>
      </c>
      <c r="M2" s="45" t="s">
        <v>30</v>
      </c>
    </row>
    <row r="3" spans="1:13" s="1" customFormat="1" ht="48" thickBot="1">
      <c r="A3" s="48"/>
      <c r="B3" s="42"/>
      <c r="C3" s="44"/>
      <c r="D3" s="10" t="s">
        <v>22</v>
      </c>
      <c r="E3" s="10" t="s">
        <v>26</v>
      </c>
      <c r="F3" s="10" t="s">
        <v>35</v>
      </c>
      <c r="G3" s="10" t="s">
        <v>27</v>
      </c>
      <c r="H3" s="44"/>
      <c r="I3" s="44"/>
      <c r="J3" s="44"/>
      <c r="K3" s="44"/>
      <c r="L3" s="44"/>
      <c r="M3" s="46"/>
    </row>
    <row r="4" spans="1:13" s="1" customFormat="1" ht="16.5" thickBot="1">
      <c r="A4" s="6" t="s">
        <v>31</v>
      </c>
      <c r="B4" s="7" t="s">
        <v>32</v>
      </c>
      <c r="C4" s="8" t="s">
        <v>33</v>
      </c>
      <c r="D4" s="7" t="s">
        <v>32</v>
      </c>
      <c r="E4" s="8" t="s">
        <v>33</v>
      </c>
      <c r="F4" s="7" t="s">
        <v>32</v>
      </c>
      <c r="G4" s="8" t="s">
        <v>33</v>
      </c>
      <c r="H4" s="7" t="s">
        <v>32</v>
      </c>
      <c r="I4" s="8" t="s">
        <v>33</v>
      </c>
      <c r="J4" s="7" t="s">
        <v>32</v>
      </c>
      <c r="K4" s="8" t="s">
        <v>33</v>
      </c>
      <c r="L4" s="7" t="s">
        <v>32</v>
      </c>
      <c r="M4" s="9" t="s">
        <v>33</v>
      </c>
    </row>
    <row r="5" spans="1:13" ht="15.75">
      <c r="A5" s="2" t="s">
        <v>1</v>
      </c>
      <c r="B5" s="34">
        <v>2168</v>
      </c>
      <c r="C5" s="35">
        <v>21913</v>
      </c>
      <c r="D5" s="35">
        <v>263</v>
      </c>
      <c r="E5" s="35">
        <v>29592</v>
      </c>
      <c r="F5" s="35">
        <v>484</v>
      </c>
      <c r="G5" s="35">
        <v>25829</v>
      </c>
      <c r="H5" s="35">
        <v>359</v>
      </c>
      <c r="I5" s="35">
        <v>17647</v>
      </c>
      <c r="J5" s="35">
        <v>2031</v>
      </c>
      <c r="K5" s="35">
        <v>10346</v>
      </c>
      <c r="L5" s="35">
        <v>4558</v>
      </c>
      <c r="M5" s="36">
        <v>16423</v>
      </c>
    </row>
    <row r="6" spans="1:13" ht="15.75">
      <c r="A6" s="2" t="s">
        <v>2</v>
      </c>
      <c r="B6" s="34">
        <v>478</v>
      </c>
      <c r="C6" s="35">
        <v>22427</v>
      </c>
      <c r="D6" s="35">
        <v>50</v>
      </c>
      <c r="E6" s="35">
        <v>31565</v>
      </c>
      <c r="F6" s="35">
        <v>128</v>
      </c>
      <c r="G6" s="35">
        <v>26603</v>
      </c>
      <c r="H6" s="35">
        <v>81</v>
      </c>
      <c r="I6" s="35">
        <v>16828</v>
      </c>
      <c r="J6" s="35">
        <v>588</v>
      </c>
      <c r="K6" s="35">
        <v>9487</v>
      </c>
      <c r="L6" s="35">
        <v>1147</v>
      </c>
      <c r="M6" s="36">
        <v>15398</v>
      </c>
    </row>
    <row r="7" spans="1:13" ht="15.75">
      <c r="A7" s="2" t="s">
        <v>3</v>
      </c>
      <c r="B7" s="34">
        <v>459</v>
      </c>
      <c r="C7" s="35">
        <v>21970</v>
      </c>
      <c r="D7" s="35">
        <v>38</v>
      </c>
      <c r="E7" s="35">
        <v>31752</v>
      </c>
      <c r="F7" s="35">
        <v>97</v>
      </c>
      <c r="G7" s="35">
        <v>26105</v>
      </c>
      <c r="H7" s="35">
        <v>22</v>
      </c>
      <c r="I7" s="35">
        <v>21542</v>
      </c>
      <c r="J7" s="35">
        <v>394</v>
      </c>
      <c r="K7" s="35">
        <v>10410</v>
      </c>
      <c r="L7" s="35">
        <v>875</v>
      </c>
      <c r="M7" s="36">
        <v>16754</v>
      </c>
    </row>
    <row r="8" spans="1:13" ht="15.75">
      <c r="A8" s="2" t="s">
        <v>4</v>
      </c>
      <c r="B8" s="34">
        <v>178</v>
      </c>
      <c r="C8" s="35">
        <v>20176</v>
      </c>
      <c r="D8" s="35">
        <v>17</v>
      </c>
      <c r="E8" s="35">
        <v>27284</v>
      </c>
      <c r="F8" s="35">
        <v>33</v>
      </c>
      <c r="G8" s="35">
        <v>25551</v>
      </c>
      <c r="H8" s="35">
        <v>6</v>
      </c>
      <c r="I8" s="35">
        <v>15736</v>
      </c>
      <c r="J8" s="35">
        <v>107</v>
      </c>
      <c r="K8" s="35">
        <v>10507</v>
      </c>
      <c r="L8" s="35">
        <v>291</v>
      </c>
      <c r="M8" s="36">
        <v>16529</v>
      </c>
    </row>
    <row r="9" spans="1:13" ht="15.75">
      <c r="A9" s="2" t="s">
        <v>5</v>
      </c>
      <c r="B9" s="34">
        <v>169</v>
      </c>
      <c r="C9" s="35">
        <v>22460</v>
      </c>
      <c r="D9" s="35">
        <v>30</v>
      </c>
      <c r="E9" s="35">
        <v>30319</v>
      </c>
      <c r="F9" s="35">
        <v>37</v>
      </c>
      <c r="G9" s="35">
        <v>25173</v>
      </c>
      <c r="H9" s="35">
        <v>41</v>
      </c>
      <c r="I9" s="35">
        <v>17240</v>
      </c>
      <c r="J9" s="35">
        <v>288</v>
      </c>
      <c r="K9" s="35">
        <v>9323</v>
      </c>
      <c r="L9" s="35">
        <v>498</v>
      </c>
      <c r="M9" s="36">
        <v>14433</v>
      </c>
    </row>
    <row r="10" spans="1:13" ht="15.75">
      <c r="A10" s="2" t="s">
        <v>6</v>
      </c>
      <c r="B10" s="34">
        <v>412</v>
      </c>
      <c r="C10" s="35">
        <v>22464</v>
      </c>
      <c r="D10" s="35">
        <v>44</v>
      </c>
      <c r="E10" s="35">
        <v>31593</v>
      </c>
      <c r="F10" s="35">
        <v>85</v>
      </c>
      <c r="G10" s="35">
        <v>28340</v>
      </c>
      <c r="H10" s="35">
        <v>32</v>
      </c>
      <c r="I10" s="35">
        <v>18391</v>
      </c>
      <c r="J10" s="35">
        <v>305</v>
      </c>
      <c r="K10" s="35">
        <v>14303</v>
      </c>
      <c r="L10" s="35">
        <v>749</v>
      </c>
      <c r="M10" s="36">
        <v>18967</v>
      </c>
    </row>
    <row r="11" spans="1:13" ht="15.75">
      <c r="A11" s="2" t="s">
        <v>7</v>
      </c>
      <c r="B11" s="34">
        <v>623</v>
      </c>
      <c r="C11" s="35">
        <v>20971</v>
      </c>
      <c r="D11" s="35">
        <v>52</v>
      </c>
      <c r="E11" s="35">
        <v>30256</v>
      </c>
      <c r="F11" s="35">
        <v>114</v>
      </c>
      <c r="G11" s="35">
        <v>26730</v>
      </c>
      <c r="H11" s="35">
        <v>46</v>
      </c>
      <c r="I11" s="35">
        <v>18833</v>
      </c>
      <c r="J11" s="35">
        <v>518</v>
      </c>
      <c r="K11" s="35">
        <v>9245</v>
      </c>
      <c r="L11" s="35">
        <v>1187</v>
      </c>
      <c r="M11" s="36">
        <v>15771</v>
      </c>
    </row>
    <row r="12" spans="1:13" ht="15.75">
      <c r="A12" s="2" t="s">
        <v>8</v>
      </c>
      <c r="B12" s="34">
        <v>249</v>
      </c>
      <c r="C12" s="35">
        <v>23652</v>
      </c>
      <c r="D12" s="35">
        <v>44</v>
      </c>
      <c r="E12" s="35">
        <v>32070</v>
      </c>
      <c r="F12" s="35">
        <v>43</v>
      </c>
      <c r="G12" s="35">
        <v>28680</v>
      </c>
      <c r="H12" s="35">
        <v>15</v>
      </c>
      <c r="I12" s="35">
        <v>20939</v>
      </c>
      <c r="J12" s="35">
        <v>186</v>
      </c>
      <c r="K12" s="35">
        <v>12802</v>
      </c>
      <c r="L12" s="35">
        <v>450</v>
      </c>
      <c r="M12" s="36">
        <v>19077</v>
      </c>
    </row>
    <row r="13" spans="1:13" ht="15.75">
      <c r="A13" s="2" t="s">
        <v>9</v>
      </c>
      <c r="B13" s="34">
        <v>1335</v>
      </c>
      <c r="C13" s="35">
        <v>24818</v>
      </c>
      <c r="D13" s="35">
        <v>158</v>
      </c>
      <c r="E13" s="35">
        <v>35078</v>
      </c>
      <c r="F13" s="35">
        <v>398</v>
      </c>
      <c r="G13" s="35">
        <v>28234</v>
      </c>
      <c r="H13" s="35">
        <v>292</v>
      </c>
      <c r="I13" s="35">
        <v>18663</v>
      </c>
      <c r="J13" s="35">
        <v>1403</v>
      </c>
      <c r="K13" s="35">
        <v>10910</v>
      </c>
      <c r="L13" s="35">
        <v>3030</v>
      </c>
      <c r="M13" s="36">
        <v>17785</v>
      </c>
    </row>
    <row r="14" spans="1:13" ht="15.75">
      <c r="A14" s="2" t="s">
        <v>10</v>
      </c>
      <c r="B14" s="34">
        <v>812</v>
      </c>
      <c r="C14" s="35">
        <v>24420</v>
      </c>
      <c r="D14" s="35">
        <v>89</v>
      </c>
      <c r="E14" s="35">
        <v>40990</v>
      </c>
      <c r="F14" s="35">
        <v>188</v>
      </c>
      <c r="G14" s="35">
        <v>29724</v>
      </c>
      <c r="H14" s="35">
        <v>119</v>
      </c>
      <c r="I14" s="35">
        <v>14851</v>
      </c>
      <c r="J14" s="35">
        <v>756</v>
      </c>
      <c r="K14" s="35">
        <v>10575</v>
      </c>
      <c r="L14" s="35">
        <v>1687</v>
      </c>
      <c r="M14" s="36">
        <v>17541</v>
      </c>
    </row>
    <row r="15" spans="1:13" ht="15.75">
      <c r="A15" s="2" t="s">
        <v>11</v>
      </c>
      <c r="B15" s="34">
        <v>633</v>
      </c>
      <c r="C15" s="35">
        <v>24699</v>
      </c>
      <c r="D15" s="35">
        <v>77</v>
      </c>
      <c r="E15" s="35">
        <v>36268</v>
      </c>
      <c r="F15" s="35">
        <v>144</v>
      </c>
      <c r="G15" s="35">
        <v>29805</v>
      </c>
      <c r="H15" s="35">
        <v>108</v>
      </c>
      <c r="I15" s="35">
        <v>15900</v>
      </c>
      <c r="J15" s="35">
        <v>612</v>
      </c>
      <c r="K15" s="35">
        <v>10592</v>
      </c>
      <c r="L15" s="35">
        <v>1353</v>
      </c>
      <c r="M15" s="36">
        <v>17616</v>
      </c>
    </row>
    <row r="16" spans="1:13" ht="15.75">
      <c r="A16" s="2" t="s">
        <v>12</v>
      </c>
      <c r="B16" s="34">
        <v>181</v>
      </c>
      <c r="C16" s="35">
        <v>22100</v>
      </c>
      <c r="D16" s="35">
        <v>28</v>
      </c>
      <c r="E16" s="35">
        <v>30884</v>
      </c>
      <c r="F16" s="35">
        <v>27</v>
      </c>
      <c r="G16" s="35">
        <v>28806</v>
      </c>
      <c r="H16" s="35">
        <v>15</v>
      </c>
      <c r="I16" s="35">
        <v>12461</v>
      </c>
      <c r="J16" s="35">
        <v>181</v>
      </c>
      <c r="K16" s="35">
        <v>12384</v>
      </c>
      <c r="L16" s="35">
        <v>377</v>
      </c>
      <c r="M16" s="36">
        <v>17052</v>
      </c>
    </row>
    <row r="17" spans="1:13" ht="15.75">
      <c r="A17" s="2" t="s">
        <v>13</v>
      </c>
      <c r="B17" s="34">
        <v>569</v>
      </c>
      <c r="C17" s="35">
        <v>21513</v>
      </c>
      <c r="D17" s="35">
        <v>53</v>
      </c>
      <c r="E17" s="35">
        <v>31346</v>
      </c>
      <c r="F17" s="35">
        <v>122</v>
      </c>
      <c r="G17" s="35">
        <v>26306</v>
      </c>
      <c r="H17" s="35">
        <v>42</v>
      </c>
      <c r="I17" s="35">
        <v>18839</v>
      </c>
      <c r="J17" s="35">
        <v>563</v>
      </c>
      <c r="K17" s="35">
        <v>11264</v>
      </c>
      <c r="L17" s="35">
        <v>1174</v>
      </c>
      <c r="M17" s="36">
        <v>16502</v>
      </c>
    </row>
    <row r="18" spans="1:13" ht="15.75">
      <c r="A18" s="2" t="s">
        <v>14</v>
      </c>
      <c r="B18" s="34">
        <v>454</v>
      </c>
      <c r="C18" s="35">
        <v>25025</v>
      </c>
      <c r="D18" s="35">
        <v>53</v>
      </c>
      <c r="E18" s="35">
        <v>35274</v>
      </c>
      <c r="F18" s="35">
        <v>126</v>
      </c>
      <c r="G18" s="35">
        <v>28979</v>
      </c>
      <c r="H18" s="35">
        <v>114</v>
      </c>
      <c r="I18" s="35">
        <v>11148</v>
      </c>
      <c r="J18" s="35">
        <v>724</v>
      </c>
      <c r="K18" s="35">
        <v>11639</v>
      </c>
      <c r="L18" s="35">
        <v>1292</v>
      </c>
      <c r="M18" s="36">
        <v>16299</v>
      </c>
    </row>
    <row r="19" spans="1:13" ht="15.75">
      <c r="A19" s="2" t="s">
        <v>15</v>
      </c>
      <c r="B19" s="34">
        <v>268</v>
      </c>
      <c r="C19" s="35">
        <v>21687</v>
      </c>
      <c r="D19" s="35">
        <v>37</v>
      </c>
      <c r="E19" s="35">
        <v>29516</v>
      </c>
      <c r="F19" s="35">
        <v>74</v>
      </c>
      <c r="G19" s="35">
        <v>24695</v>
      </c>
      <c r="H19" s="35">
        <v>72</v>
      </c>
      <c r="I19" s="35">
        <v>12852</v>
      </c>
      <c r="J19" s="35">
        <v>380</v>
      </c>
      <c r="K19" s="35">
        <v>10836</v>
      </c>
      <c r="L19" s="35">
        <v>720</v>
      </c>
      <c r="M19" s="36">
        <v>15076</v>
      </c>
    </row>
    <row r="20" spans="1:13" ht="15.75">
      <c r="A20" s="2" t="s">
        <v>16</v>
      </c>
      <c r="B20" s="34">
        <v>144</v>
      </c>
      <c r="C20" s="35">
        <v>22012</v>
      </c>
      <c r="D20" s="35">
        <v>19</v>
      </c>
      <c r="E20" s="35">
        <v>27618</v>
      </c>
      <c r="F20" s="35">
        <v>44</v>
      </c>
      <c r="G20" s="35">
        <v>24405</v>
      </c>
      <c r="H20" s="35">
        <v>11</v>
      </c>
      <c r="I20" s="35">
        <v>18068</v>
      </c>
      <c r="J20" s="35">
        <v>83</v>
      </c>
      <c r="K20" s="35">
        <v>16372</v>
      </c>
      <c r="L20" s="35">
        <v>238</v>
      </c>
      <c r="M20" s="36">
        <v>19863</v>
      </c>
    </row>
    <row r="21" spans="1:13" ht="15.75">
      <c r="A21" s="2" t="s">
        <v>17</v>
      </c>
      <c r="B21" s="34">
        <v>89</v>
      </c>
      <c r="C21" s="35">
        <v>22165</v>
      </c>
      <c r="D21" s="35">
        <v>17</v>
      </c>
      <c r="E21" s="35">
        <v>29716</v>
      </c>
      <c r="F21" s="35">
        <v>22</v>
      </c>
      <c r="G21" s="35">
        <v>25390</v>
      </c>
      <c r="H21" s="35">
        <v>14</v>
      </c>
      <c r="I21" s="35">
        <v>17863</v>
      </c>
      <c r="J21" s="35">
        <v>76</v>
      </c>
      <c r="K21" s="35">
        <v>13938</v>
      </c>
      <c r="L21" s="35">
        <v>179</v>
      </c>
      <c r="M21" s="36">
        <v>18335</v>
      </c>
    </row>
    <row r="22" spans="1:13" ht="15.75">
      <c r="A22" s="2" t="s">
        <v>18</v>
      </c>
      <c r="B22" s="34">
        <v>88</v>
      </c>
      <c r="C22" s="35">
        <v>22350</v>
      </c>
      <c r="D22" s="35">
        <v>14</v>
      </c>
      <c r="E22" s="35">
        <v>29155</v>
      </c>
      <c r="F22" s="35">
        <v>18</v>
      </c>
      <c r="G22" s="35">
        <v>26894</v>
      </c>
      <c r="H22" s="35"/>
      <c r="I22" s="35"/>
      <c r="J22" s="35">
        <v>79</v>
      </c>
      <c r="K22" s="35">
        <v>10582</v>
      </c>
      <c r="L22" s="35">
        <v>167</v>
      </c>
      <c r="M22" s="36">
        <v>16783</v>
      </c>
    </row>
    <row r="23" spans="1:13" ht="15.75">
      <c r="A23" s="2" t="s">
        <v>54</v>
      </c>
      <c r="B23" s="34">
        <v>103</v>
      </c>
      <c r="C23" s="35">
        <v>17293</v>
      </c>
      <c r="D23" s="35">
        <v>16</v>
      </c>
      <c r="E23" s="35">
        <v>12828</v>
      </c>
      <c r="F23" s="35">
        <v>14</v>
      </c>
      <c r="G23" s="35">
        <v>30690</v>
      </c>
      <c r="H23" s="35">
        <v>1</v>
      </c>
      <c r="I23" s="35">
        <v>14583</v>
      </c>
      <c r="J23" s="35">
        <v>90</v>
      </c>
      <c r="K23" s="35">
        <v>10675</v>
      </c>
      <c r="L23" s="35">
        <v>194</v>
      </c>
      <c r="M23" s="36">
        <v>14209</v>
      </c>
    </row>
    <row r="24" spans="1:13" ht="15.75">
      <c r="A24" s="2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s="13" customFormat="1" ht="16.5" thickBot="1">
      <c r="A25" s="12" t="s">
        <v>20</v>
      </c>
      <c r="B25" s="37">
        <f>SUM(B5:B23)</f>
        <v>9412</v>
      </c>
      <c r="C25" s="38">
        <v>22823</v>
      </c>
      <c r="D25" s="38">
        <f>SUM(D5:D23)</f>
        <v>1099</v>
      </c>
      <c r="E25" s="38">
        <v>32238</v>
      </c>
      <c r="F25" s="38">
        <f>SUM(F5:F23)</f>
        <v>2198</v>
      </c>
      <c r="G25" s="38">
        <v>27312</v>
      </c>
      <c r="H25" s="38">
        <f>SUM(H5:H23)</f>
        <v>1390</v>
      </c>
      <c r="I25" s="38">
        <v>16773</v>
      </c>
      <c r="J25" s="38">
        <f>SUM(J5:J23)</f>
        <v>9364</v>
      </c>
      <c r="K25" s="38">
        <v>10803</v>
      </c>
      <c r="L25" s="38">
        <f>SUM(L5:L23)</f>
        <v>20166</v>
      </c>
      <c r="M25" s="39">
        <v>16825</v>
      </c>
    </row>
    <row r="27" spans="1:11" ht="15.75" customHeight="1">
      <c r="A27" s="50" t="s">
        <v>55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</sheetData>
  <mergeCells count="12">
    <mergeCell ref="A1:M1"/>
    <mergeCell ref="B2:B3"/>
    <mergeCell ref="C2:C3"/>
    <mergeCell ref="J2:J3"/>
    <mergeCell ref="K2:K3"/>
    <mergeCell ref="L2:L3"/>
    <mergeCell ref="M2:M3"/>
    <mergeCell ref="A2:A3"/>
    <mergeCell ref="H2:H3"/>
    <mergeCell ref="A27:K27"/>
    <mergeCell ref="I2:I3"/>
    <mergeCell ref="D2:G2"/>
  </mergeCells>
  <printOptions gridLines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4.421875" style="11" customWidth="1"/>
    <col min="2" max="5" width="10.8515625" style="11" customWidth="1"/>
    <col min="6" max="16384" width="9.140625" style="11" customWidth="1"/>
  </cols>
  <sheetData>
    <row r="1" spans="1:5" ht="45" customHeight="1" thickBot="1">
      <c r="A1" s="54" t="s">
        <v>49</v>
      </c>
      <c r="B1" s="55"/>
      <c r="C1" s="55"/>
      <c r="D1" s="55"/>
      <c r="E1" s="56"/>
    </row>
    <row r="2" spans="1:5" ht="15.75">
      <c r="A2" s="61" t="s">
        <v>48</v>
      </c>
      <c r="B2" s="57" t="s">
        <v>36</v>
      </c>
      <c r="C2" s="58"/>
      <c r="D2" s="59" t="s">
        <v>37</v>
      </c>
      <c r="E2" s="60"/>
    </row>
    <row r="3" spans="1:5" ht="19.5" customHeight="1" thickBot="1">
      <c r="A3" s="62"/>
      <c r="B3" s="18" t="s">
        <v>32</v>
      </c>
      <c r="C3" s="14"/>
      <c r="D3" s="19" t="s">
        <v>32</v>
      </c>
      <c r="E3" s="20"/>
    </row>
    <row r="4" spans="1:5" ht="15.75">
      <c r="A4" s="16" t="s">
        <v>38</v>
      </c>
      <c r="B4" s="21">
        <f>650+626</f>
        <v>1276</v>
      </c>
      <c r="C4" s="22">
        <f>B4/$B$14</f>
        <v>0.14099447513812155</v>
      </c>
      <c r="D4" s="23">
        <f>(381+557+694)-(43+74+88)</f>
        <v>1427</v>
      </c>
      <c r="E4" s="24">
        <f>D4/$D$14</f>
        <v>0.1473564642709624</v>
      </c>
    </row>
    <row r="5" spans="1:5" ht="15.75">
      <c r="A5" s="16" t="s">
        <v>39</v>
      </c>
      <c r="B5" s="25">
        <v>442</v>
      </c>
      <c r="C5" s="26">
        <f aca="true" t="shared" si="0" ref="C5:C12">B5/$B$14</f>
        <v>0.048839779005524865</v>
      </c>
      <c r="D5" s="27">
        <f>659-64</f>
        <v>595</v>
      </c>
      <c r="E5" s="28">
        <f aca="true" t="shared" si="1" ref="E5:E12">D5/$D$14</f>
        <v>0.06144155307724081</v>
      </c>
    </row>
    <row r="6" spans="1:5" ht="15.75">
      <c r="A6" s="16" t="s">
        <v>40</v>
      </c>
      <c r="B6" s="25">
        <v>441</v>
      </c>
      <c r="C6" s="26">
        <f t="shared" si="0"/>
        <v>0.0487292817679558</v>
      </c>
      <c r="D6" s="27">
        <f>512-53</f>
        <v>459</v>
      </c>
      <c r="E6" s="28">
        <f t="shared" si="1"/>
        <v>0.047397769516728624</v>
      </c>
    </row>
    <row r="7" spans="1:5" ht="15.75">
      <c r="A7" s="16" t="s">
        <v>41</v>
      </c>
      <c r="B7" s="25">
        <v>899</v>
      </c>
      <c r="C7" s="26">
        <f t="shared" si="0"/>
        <v>0.09933701657458563</v>
      </c>
      <c r="D7" s="27">
        <f>(700-139)-(110-55)</f>
        <v>506</v>
      </c>
      <c r="E7" s="28">
        <f t="shared" si="1"/>
        <v>0.052251135894258574</v>
      </c>
    </row>
    <row r="8" spans="1:5" ht="15.75">
      <c r="A8" s="16" t="s">
        <v>42</v>
      </c>
      <c r="B8" s="25">
        <v>634</v>
      </c>
      <c r="C8" s="26">
        <f t="shared" si="0"/>
        <v>0.07005524861878452</v>
      </c>
      <c r="D8" s="27">
        <f>672-62</f>
        <v>610</v>
      </c>
      <c r="E8" s="28">
        <f t="shared" si="1"/>
        <v>0.06299049979347376</v>
      </c>
    </row>
    <row r="9" spans="1:5" ht="15.75">
      <c r="A9" s="16" t="s">
        <v>43</v>
      </c>
      <c r="B9" s="25">
        <v>592</v>
      </c>
      <c r="C9" s="26">
        <f t="shared" si="0"/>
        <v>0.06541436464088397</v>
      </c>
      <c r="D9" s="27">
        <f>711-68</f>
        <v>643</v>
      </c>
      <c r="E9" s="28">
        <f t="shared" si="1"/>
        <v>0.06639818256918628</v>
      </c>
    </row>
    <row r="10" spans="1:5" ht="15.75">
      <c r="A10" s="16" t="s">
        <v>44</v>
      </c>
      <c r="B10" s="25">
        <v>787</v>
      </c>
      <c r="C10" s="26">
        <f t="shared" si="0"/>
        <v>0.08696132596685083</v>
      </c>
      <c r="D10" s="27">
        <f>712-54</f>
        <v>658</v>
      </c>
      <c r="E10" s="28">
        <f t="shared" si="1"/>
        <v>0.06794712928541925</v>
      </c>
    </row>
    <row r="11" spans="1:5" ht="15.75">
      <c r="A11" s="16" t="s">
        <v>45</v>
      </c>
      <c r="B11" s="25">
        <v>815</v>
      </c>
      <c r="C11" s="26">
        <f t="shared" si="0"/>
        <v>0.09005524861878453</v>
      </c>
      <c r="D11" s="27">
        <f>1233-88</f>
        <v>1145</v>
      </c>
      <c r="E11" s="28">
        <f t="shared" si="1"/>
        <v>0.11823626600578273</v>
      </c>
    </row>
    <row r="12" spans="1:5" ht="31.5">
      <c r="A12" s="16" t="s">
        <v>46</v>
      </c>
      <c r="B12" s="25">
        <v>3164</v>
      </c>
      <c r="C12" s="26">
        <f t="shared" si="0"/>
        <v>0.3496132596685083</v>
      </c>
      <c r="D12" s="27">
        <f>(1228+2660)-(89+158)</f>
        <v>3641</v>
      </c>
      <c r="E12" s="28">
        <f t="shared" si="1"/>
        <v>0.37598099958694753</v>
      </c>
    </row>
    <row r="13" spans="1:5" ht="15.75">
      <c r="A13" s="16"/>
      <c r="B13" s="25"/>
      <c r="C13" s="26"/>
      <c r="D13" s="27"/>
      <c r="E13" s="29"/>
    </row>
    <row r="14" spans="1:5" s="15" customFormat="1" ht="16.5" thickBot="1">
      <c r="A14" s="17" t="s">
        <v>20</v>
      </c>
      <c r="B14" s="30">
        <f>SUM(B4:B13)</f>
        <v>9050</v>
      </c>
      <c r="C14" s="31">
        <f>SUM(C4:C13)</f>
        <v>1</v>
      </c>
      <c r="D14" s="32">
        <f>SUM(D4:D13)</f>
        <v>9684</v>
      </c>
      <c r="E14" s="33">
        <f>SUM(E4:E13)</f>
        <v>1</v>
      </c>
    </row>
  </sheetData>
  <mergeCells count="4">
    <mergeCell ref="A1:E1"/>
    <mergeCell ref="B2:C2"/>
    <mergeCell ref="D2:E2"/>
    <mergeCell ref="A2:A3"/>
  </mergeCells>
  <printOptions/>
  <pageMargins left="2.47" right="0.75" top="1.35" bottom="1" header="0.4921259845" footer="0.492125984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2004-04-20T05:55:57Z</cp:lastPrinted>
  <dcterms:created xsi:type="dcterms:W3CDTF">2004-04-13T04:13:08Z</dcterms:created>
  <dcterms:modified xsi:type="dcterms:W3CDTF">2004-04-21T09:12:43Z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-110805148</vt:i4>
  </property>
  <property fmtid="{D5CDD505-2E9C-101B-9397-08002B2CF9AE}" pid="3" name="_EmailSubject">
    <vt:lpwstr>podklady do správy_zamestnanci a priemerné platy</vt:lpwstr>
  </property>
  <property fmtid="{D5CDD505-2E9C-101B-9397-08002B2CF9AE}" pid="4" name="_AuthorEmail">
    <vt:lpwstr>stranak@education.gov.sk</vt:lpwstr>
  </property>
  <property fmtid="{D5CDD505-2E9C-101B-9397-08002B2CF9AE}" pid="5" name="_AuthorEmailDisplayName">
    <vt:lpwstr>Jana Straňáková</vt:lpwstr>
  </property>
  <property fmtid="{D5CDD505-2E9C-101B-9397-08002B2CF9AE}" pid="6" name="_ReviewingToolsShownOnce">
    <vt:lpwstr/>
  </property>
</Properties>
</file>