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A" sheetId="1" r:id="rId1"/>
  </sheets>
  <definedNames>
    <definedName name="\C">'A'!$F$3</definedName>
    <definedName name="\T">'A'!$F$14</definedName>
    <definedName name="_xlnm.Print_Area" localSheetId="0">'A'!$A$1:$F$46</definedName>
    <definedName name="TA1">'A'!$A$4:$E$36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D11" authorId="0">
      <text>
        <r>
          <rPr>
            <sz val="8"/>
            <rFont val="Tahoma"/>
            <family val="0"/>
          </rPr>
          <t>Formula failed to convert</t>
        </r>
      </text>
    </comment>
    <comment ref="AD12" authorId="0">
      <text>
        <r>
          <rPr>
            <sz val="8"/>
            <rFont val="Tahoma"/>
            <family val="0"/>
          </rPr>
          <t>Formula failed to convert</t>
        </r>
      </text>
    </comment>
    <comment ref="AD16" authorId="0">
      <text>
        <r>
          <rPr>
            <sz val="8"/>
            <rFont val="Tahoma"/>
            <family val="0"/>
          </rPr>
          <t>Formula failed to convert</t>
        </r>
      </text>
    </comment>
    <comment ref="AD24" authorId="0">
      <text>
        <r>
          <rPr>
            <sz val="8"/>
            <rFont val="Tahoma"/>
            <family val="0"/>
          </rPr>
          <t>Formula failed to convert</t>
        </r>
      </text>
    </comment>
    <comment ref="AD25" authorId="0">
      <text>
        <r>
          <rPr>
            <sz val="8"/>
            <rFont val="Tahoma"/>
            <family val="0"/>
          </rPr>
          <t>Formula failed to convert</t>
        </r>
      </text>
    </comment>
    <comment ref="AD27" authorId="0">
      <text>
        <r>
          <rPr>
            <sz val="8"/>
            <rFont val="Tahoma"/>
            <family val="0"/>
          </rPr>
          <t>Formula failed to convert</t>
        </r>
      </text>
    </comment>
    <comment ref="AD28" authorId="0">
      <text>
        <r>
          <rPr>
            <sz val="8"/>
            <rFont val="Tahoma"/>
            <family val="0"/>
          </rPr>
          <t>Formula failed to convert</t>
        </r>
      </text>
    </comment>
    <comment ref="AD29" authorId="0">
      <text>
        <r>
          <rPr>
            <sz val="8"/>
            <rFont val="Tahoma"/>
            <family val="0"/>
          </rPr>
          <t>Formula failed to convert</t>
        </r>
      </text>
    </comment>
    <comment ref="AC31" authorId="0">
      <text>
        <r>
          <rPr>
            <sz val="8"/>
            <rFont val="Tahoma"/>
            <family val="0"/>
          </rPr>
          <t>Formula failed to convert</t>
        </r>
      </text>
    </comment>
    <comment ref="AD31" authorId="0">
      <text>
        <r>
          <rPr>
            <sz val="8"/>
            <rFont val="Tahoma"/>
            <family val="0"/>
          </rPr>
          <t>Formula failed to convert</t>
        </r>
      </text>
    </comment>
    <comment ref="AC33" authorId="0">
      <text>
        <r>
          <rPr>
            <sz val="8"/>
            <rFont val="Tahoma"/>
            <family val="0"/>
          </rPr>
          <t>Formula failed to convert</t>
        </r>
      </text>
    </comment>
    <comment ref="AD33" authorId="0">
      <text>
        <r>
          <rPr>
            <sz val="8"/>
            <rFont val="Tahoma"/>
            <family val="0"/>
          </rPr>
          <t>Formula failed to convert</t>
        </r>
      </text>
    </comment>
    <comment ref="AD3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<sst xmlns="http://schemas.openxmlformats.org/spreadsheetml/2006/main" count="55" uniqueCount="42">
  <si>
    <t>c</t>
  </si>
  <si>
    <t>Platobná bilancia Slovenskej republiky za rok  1999 a 2000</t>
  </si>
  <si>
    <t>Platobná bilancia za  január až máj  1996</t>
  </si>
  <si>
    <t>Oddelenie platobnej bilancie</t>
  </si>
  <si>
    <t xml:space="preserve">                                   1999</t>
  </si>
  <si>
    <t xml:space="preserve">        2000</t>
  </si>
  <si>
    <t>Konsolidovan_xFFFF_ bilancia</t>
  </si>
  <si>
    <t xml:space="preserve">pôvodné údaje </t>
  </si>
  <si>
    <t>v mil. Sk</t>
  </si>
  <si>
    <t>v mil. SKK</t>
  </si>
  <si>
    <t>v mil. USD</t>
  </si>
  <si>
    <t>Obchodn_xFFFF_ bilancia</t>
  </si>
  <si>
    <t xml:space="preserve">   V_xFFFF_voz, (f.o.b.)</t>
  </si>
  <si>
    <t xml:space="preserve">   Dovoz, (f.o.b.)</t>
  </si>
  <si>
    <t>Bilancia služieb</t>
  </si>
  <si>
    <t xml:space="preserve">   Pr_xFFFF_jmy</t>
  </si>
  <si>
    <t xml:space="preserve">       Doprava</t>
  </si>
  <si>
    <t xml:space="preserve">               v tom: tranzit plynu </t>
  </si>
  <si>
    <t xml:space="preserve">                      v tom: tranzit plynu finanč. nehradený</t>
  </si>
  <si>
    <t xml:space="preserve">                                   kompresorový plyn</t>
  </si>
  <si>
    <t xml:space="preserve">                                   tranzit plynu finanč. hradený</t>
  </si>
  <si>
    <t xml:space="preserve">                          ostatné dopravné služby</t>
  </si>
  <si>
    <t xml:space="preserve">       Cestovn_xFFFF_ ruch</t>
  </si>
  <si>
    <t xml:space="preserve">       Ostatn_xFFFF_ služby</t>
  </si>
  <si>
    <t xml:space="preserve">   V_xFFFF_davky</t>
  </si>
  <si>
    <t>Bilancia výnosov</t>
  </si>
  <si>
    <t>Bežn_xFFFF_ transf_xFFFF_ry</t>
  </si>
  <si>
    <t>Bežný účet</t>
  </si>
  <si>
    <t>HDP</t>
  </si>
  <si>
    <t>Podiel bežného účtu na HDP v %</t>
  </si>
  <si>
    <t>Chyby a omyly</t>
  </si>
  <si>
    <t>Obchodná bilancia</t>
  </si>
  <si>
    <t xml:space="preserve">   Vývoz, (f.o.b.)</t>
  </si>
  <si>
    <t xml:space="preserve">   Príjmy</t>
  </si>
  <si>
    <t xml:space="preserve">       Cestovný ruch</t>
  </si>
  <si>
    <t xml:space="preserve">       Ostatné služby</t>
  </si>
  <si>
    <t xml:space="preserve">   Výdavky</t>
  </si>
  <si>
    <t>Bežné transfery</t>
  </si>
  <si>
    <t>Kapitálový a finančný účet</t>
  </si>
  <si>
    <t>Celková bilancia</t>
  </si>
  <si>
    <t xml:space="preserve">    opravené údaje</t>
  </si>
  <si>
    <t>Príloha č.6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</si>
</sst>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;;;"/>
    <numFmt numFmtId="165" formatCode="dd\-mmm\-yy_)"/>
    <numFmt numFmtId="166" formatCode="hh:mm:ss\ AM/PM_)"/>
    <numFmt numFmtId="167" formatCode="#,##0.0&quot;Sk&quot;_);\(#,##0.0&quot;Sk&quot;\)"/>
    <numFmt numFmtId="168" formatCode="0.000_)"/>
    <numFmt numFmtId="169" formatCode="0.0"/>
    <numFmt numFmtId="170" formatCode="#,##0.0"/>
  </numFmts>
  <fonts count="14">
    <font>
      <sz val="12"/>
      <name val="Arial MT"/>
      <family val="0"/>
    </font>
    <font>
      <sz val="12"/>
      <name val="Times New Roman"/>
      <family val="0"/>
    </font>
    <font>
      <sz val="12"/>
      <color indexed="12"/>
      <name val="Arial MT"/>
      <family val="0"/>
    </font>
    <font>
      <b/>
      <sz val="12"/>
      <name val="Arial MT"/>
      <family val="0"/>
    </font>
    <font>
      <b/>
      <sz val="18"/>
      <name val="Times New Roman"/>
      <family val="0"/>
    </font>
    <font>
      <i/>
      <sz val="12"/>
      <name val="TimesNewRomanPS"/>
      <family val="0"/>
    </font>
    <font>
      <b/>
      <sz val="8"/>
      <name val="TimesNewRomanPS"/>
      <family val="0"/>
    </font>
    <font>
      <sz val="12"/>
      <name val="TimesNewRomanPS"/>
      <family val="0"/>
    </font>
    <font>
      <b/>
      <sz val="10"/>
      <name val="TimesNewRomanPS"/>
      <family val="0"/>
    </font>
    <font>
      <b/>
      <i/>
      <sz val="12"/>
      <name val="Arial MT"/>
      <family val="0"/>
    </font>
    <font>
      <sz val="8"/>
      <name val="Tahoma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MT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/>
    </xf>
    <xf numFmtId="167" fontId="0" fillId="0" borderId="10" xfId="0" applyNumberFormat="1" applyBorder="1" applyAlignment="1" applyProtection="1">
      <alignment/>
      <protection/>
    </xf>
    <xf numFmtId="167" fontId="0" fillId="0" borderId="11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7" fontId="7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11" fillId="0" borderId="1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0" fontId="1" fillId="0" borderId="18" xfId="0" applyNumberFormat="1" applyFont="1" applyBorder="1" applyAlignment="1" applyProtection="1">
      <alignment/>
      <protection/>
    </xf>
    <xf numFmtId="170" fontId="1" fillId="0" borderId="10" xfId="0" applyNumberFormat="1" applyFont="1" applyBorder="1" applyAlignment="1" applyProtection="1">
      <alignment/>
      <protection/>
    </xf>
    <xf numFmtId="170" fontId="1" fillId="0" borderId="4" xfId="0" applyNumberFormat="1" applyFont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12" fillId="0" borderId="4" xfId="0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1" fillId="0" borderId="18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0" fontId="1" fillId="0" borderId="14" xfId="0" applyNumberFormat="1" applyFont="1" applyBorder="1" applyAlignment="1" applyProtection="1">
      <alignment/>
      <protection/>
    </xf>
    <xf numFmtId="170" fontId="1" fillId="0" borderId="17" xfId="0" applyNumberFormat="1" applyFont="1" applyBorder="1" applyAlignment="1" applyProtection="1">
      <alignment/>
      <protection/>
    </xf>
    <xf numFmtId="170" fontId="1" fillId="0" borderId="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81"/>
  <sheetViews>
    <sheetView tabSelected="1" workbookViewId="0" topLeftCell="A1">
      <selection activeCell="C10" sqref="C10"/>
    </sheetView>
  </sheetViews>
  <sheetFormatPr defaultColWidth="9.77734375" defaultRowHeight="15"/>
  <cols>
    <col min="1" max="1" width="3.77734375" style="0" customWidth="1"/>
    <col min="2" max="2" width="35.77734375" style="0" customWidth="1"/>
    <col min="3" max="5" width="15.77734375" style="0" customWidth="1"/>
    <col min="6" max="6" width="3.77734375" style="0" customWidth="1"/>
    <col min="28" max="28" width="32.77734375" style="0" customWidth="1"/>
    <col min="29" max="30" width="12.77734375" style="0" customWidth="1"/>
  </cols>
  <sheetData>
    <row r="2" ht="15">
      <c r="E2" s="30" t="s">
        <v>41</v>
      </c>
    </row>
    <row r="3" spans="1:28" ht="13.5" customHeight="1">
      <c r="A3" s="1" t="s">
        <v>0</v>
      </c>
      <c r="B3" s="1"/>
      <c r="AA3" s="1">
        <v>5</v>
      </c>
      <c r="AB3" s="1"/>
    </row>
    <row r="4" spans="2:30" ht="21" customHeight="1">
      <c r="B4" s="6" t="s">
        <v>1</v>
      </c>
      <c r="C4" s="7"/>
      <c r="D4" s="7"/>
      <c r="U4" s="2"/>
      <c r="V4" s="3"/>
      <c r="W4" s="3"/>
      <c r="X4" s="4"/>
      <c r="Y4" s="4"/>
      <c r="AB4" s="8" t="s">
        <v>2</v>
      </c>
      <c r="AC4" s="7"/>
      <c r="AD4" s="7"/>
    </row>
    <row r="5" spans="2:28" ht="15">
      <c r="B5" s="9"/>
      <c r="AB5" s="10" t="s">
        <v>3</v>
      </c>
    </row>
    <row r="6" spans="2:28" ht="16.5" thickBot="1">
      <c r="B6" s="11"/>
      <c r="AB6" s="12"/>
    </row>
    <row r="7" spans="2:30" ht="17.25" thickBot="1" thickTop="1">
      <c r="B7" s="31"/>
      <c r="C7" s="32" t="s">
        <v>4</v>
      </c>
      <c r="D7" s="33"/>
      <c r="E7" s="34" t="s">
        <v>5</v>
      </c>
      <c r="AB7" s="13"/>
      <c r="AC7" s="14" t="s">
        <v>6</v>
      </c>
      <c r="AD7" s="15"/>
    </row>
    <row r="8" spans="2:30" ht="17.25" thickBot="1" thickTop="1">
      <c r="B8" s="35"/>
      <c r="C8" s="36" t="s">
        <v>7</v>
      </c>
      <c r="D8" s="37" t="s">
        <v>40</v>
      </c>
      <c r="E8" s="38"/>
      <c r="AB8" s="16"/>
      <c r="AC8" s="17"/>
      <c r="AD8" s="18"/>
    </row>
    <row r="9" spans="2:30" ht="17.25" thickBot="1" thickTop="1">
      <c r="B9" s="39"/>
      <c r="C9" s="40" t="s">
        <v>8</v>
      </c>
      <c r="D9" s="41" t="s">
        <v>8</v>
      </c>
      <c r="E9" s="42" t="s">
        <v>8</v>
      </c>
      <c r="R9" s="2"/>
      <c r="AB9" s="19"/>
      <c r="AC9" s="20" t="s">
        <v>9</v>
      </c>
      <c r="AD9" s="21" t="s">
        <v>10</v>
      </c>
    </row>
    <row r="10" spans="2:30" ht="16.5" thickTop="1">
      <c r="B10" s="35" t="s">
        <v>31</v>
      </c>
      <c r="C10" s="43">
        <f>C11-C12</f>
        <v>-45244</v>
      </c>
      <c r="D10" s="44">
        <f>D11-D12</f>
        <v>-45244</v>
      </c>
      <c r="E10" s="45">
        <f>E11-E12</f>
        <v>-42356</v>
      </c>
      <c r="R10" s="3"/>
      <c r="AB10" s="22" t="s">
        <v>11</v>
      </c>
      <c r="AC10" s="23">
        <f>AC11-AC12</f>
        <v>0</v>
      </c>
      <c r="AD10" s="24" t="e">
        <f>AD11-AD12</f>
        <v>#VALUE!</v>
      </c>
    </row>
    <row r="11" spans="2:30" ht="15.75">
      <c r="B11" s="46" t="s">
        <v>32</v>
      </c>
      <c r="C11" s="43">
        <v>423648</v>
      </c>
      <c r="D11" s="44">
        <v>423648</v>
      </c>
      <c r="E11" s="45">
        <v>548372</v>
      </c>
      <c r="R11" s="3"/>
      <c r="AB11" s="25" t="s">
        <v>12</v>
      </c>
      <c r="AC11" s="23"/>
      <c r="AD11" s="24" t="e">
        <v>#VALUE!</v>
      </c>
    </row>
    <row r="12" spans="2:30" ht="15.75">
      <c r="B12" s="46" t="s">
        <v>13</v>
      </c>
      <c r="C12" s="43">
        <v>468892</v>
      </c>
      <c r="D12" s="44">
        <v>468892</v>
      </c>
      <c r="E12" s="45">
        <v>590728</v>
      </c>
      <c r="R12" s="4"/>
      <c r="AB12" s="25" t="s">
        <v>13</v>
      </c>
      <c r="AC12" s="23"/>
      <c r="AD12" s="24" t="e">
        <v>#VALUE!</v>
      </c>
    </row>
    <row r="13" spans="2:30" ht="15.75">
      <c r="B13" s="35"/>
      <c r="C13" s="43"/>
      <c r="D13" s="44"/>
      <c r="E13" s="45"/>
      <c r="R13" s="4"/>
      <c r="AB13" s="22"/>
      <c r="AC13" s="23"/>
      <c r="AD13" s="24"/>
    </row>
    <row r="14" spans="2:30" ht="15.75">
      <c r="B14" s="35" t="s">
        <v>14</v>
      </c>
      <c r="C14" s="43">
        <f>C15-C26</f>
        <v>2071</v>
      </c>
      <c r="D14" s="44">
        <f>D15-D26</f>
        <v>9041</v>
      </c>
      <c r="E14" s="45">
        <f>E15-E26</f>
        <v>20298</v>
      </c>
      <c r="AB14" s="22" t="s">
        <v>14</v>
      </c>
      <c r="AC14" s="23">
        <f>AC15-AC26</f>
        <v>0</v>
      </c>
      <c r="AD14" s="24" t="e">
        <f>AD15-AD26</f>
        <v>#VALUE!</v>
      </c>
    </row>
    <row r="15" spans="2:30" ht="15.75">
      <c r="B15" s="47" t="s">
        <v>33</v>
      </c>
      <c r="C15" s="43">
        <f>C16+C24+C25</f>
        <v>78479</v>
      </c>
      <c r="D15" s="44">
        <f>D16+D24+D25</f>
        <v>85449</v>
      </c>
      <c r="E15" s="45">
        <f>E16+E24+E25</f>
        <v>103794.2</v>
      </c>
      <c r="AB15" s="26" t="s">
        <v>15</v>
      </c>
      <c r="AC15" s="23">
        <f>SUM(AC16:AC25)</f>
        <v>0</v>
      </c>
      <c r="AD15" s="24" t="e">
        <f>SUM(AD16:AD25)</f>
        <v>#VALUE!</v>
      </c>
    </row>
    <row r="16" spans="2:30" ht="15.75">
      <c r="B16" s="46" t="s">
        <v>16</v>
      </c>
      <c r="C16" s="43">
        <f>C17+C22</f>
        <v>28645</v>
      </c>
      <c r="D16" s="44">
        <f>D17+D22</f>
        <v>35615</v>
      </c>
      <c r="E16" s="45">
        <f>E17+E22</f>
        <v>45868</v>
      </c>
      <c r="Q16" s="1"/>
      <c r="R16" s="1"/>
      <c r="AB16" s="25" t="s">
        <v>16</v>
      </c>
      <c r="AC16" s="23"/>
      <c r="AD16" s="24" t="e">
        <v>#VALUE!</v>
      </c>
    </row>
    <row r="17" spans="2:30" ht="15.75">
      <c r="B17" s="46" t="s">
        <v>17</v>
      </c>
      <c r="C17" s="43">
        <v>17960</v>
      </c>
      <c r="D17" s="44">
        <f>17116+D21</f>
        <v>24930</v>
      </c>
      <c r="E17" s="45">
        <f>26474+7916</f>
        <v>34390</v>
      </c>
      <c r="AB17" s="25"/>
      <c r="AC17" s="27"/>
      <c r="AD17" s="28"/>
    </row>
    <row r="18" spans="2:30" ht="15.75">
      <c r="B18" s="46"/>
      <c r="C18" s="43"/>
      <c r="D18" s="44"/>
      <c r="E18" s="48"/>
      <c r="AB18" s="25"/>
      <c r="AC18" s="27"/>
      <c r="AD18" s="28"/>
    </row>
    <row r="19" spans="2:30" ht="15.75">
      <c r="B19" s="46" t="s">
        <v>18</v>
      </c>
      <c r="C19" s="43">
        <v>17116</v>
      </c>
      <c r="D19" s="44">
        <f>C19</f>
        <v>17116</v>
      </c>
      <c r="E19" s="45">
        <v>19100</v>
      </c>
      <c r="AB19" s="25"/>
      <c r="AC19" s="27"/>
      <c r="AD19" s="28"/>
    </row>
    <row r="20" spans="2:30" ht="15.75">
      <c r="B20" s="46" t="s">
        <v>19</v>
      </c>
      <c r="C20" s="43">
        <v>0</v>
      </c>
      <c r="D20" s="44">
        <v>0</v>
      </c>
      <c r="E20" s="45">
        <v>7374</v>
      </c>
      <c r="AB20" s="25"/>
      <c r="AC20" s="27"/>
      <c r="AD20" s="28"/>
    </row>
    <row r="21" spans="2:30" ht="15.75">
      <c r="B21" s="46" t="s">
        <v>20</v>
      </c>
      <c r="C21" s="43">
        <v>844</v>
      </c>
      <c r="D21" s="44">
        <v>7814</v>
      </c>
      <c r="E21" s="45">
        <v>7916</v>
      </c>
      <c r="AB21" s="25"/>
      <c r="AC21" s="27"/>
      <c r="AD21" s="28"/>
    </row>
    <row r="22" spans="2:30" ht="15.75">
      <c r="B22" s="46" t="s">
        <v>21</v>
      </c>
      <c r="C22" s="43">
        <v>10685</v>
      </c>
      <c r="D22" s="44">
        <v>10685</v>
      </c>
      <c r="E22" s="45">
        <v>11478</v>
      </c>
      <c r="AB22" s="25"/>
      <c r="AC22" s="27"/>
      <c r="AD22" s="28"/>
    </row>
    <row r="23" spans="2:30" ht="15.75">
      <c r="B23" s="46"/>
      <c r="C23" s="49"/>
      <c r="D23" s="50"/>
      <c r="E23" s="48"/>
      <c r="AB23" s="25"/>
      <c r="AC23" s="27"/>
      <c r="AD23" s="28"/>
    </row>
    <row r="24" spans="2:30" ht="15.75">
      <c r="B24" s="46" t="s">
        <v>34</v>
      </c>
      <c r="C24" s="43">
        <v>19077</v>
      </c>
      <c r="D24" s="44">
        <v>19077</v>
      </c>
      <c r="E24" s="45">
        <v>19935.5</v>
      </c>
      <c r="Q24" s="1"/>
      <c r="R24" s="1"/>
      <c r="AB24" s="25" t="s">
        <v>22</v>
      </c>
      <c r="AC24" s="23"/>
      <c r="AD24" s="24" t="e">
        <v>#VALUE!</v>
      </c>
    </row>
    <row r="25" spans="2:30" ht="15.75">
      <c r="B25" s="46" t="s">
        <v>35</v>
      </c>
      <c r="C25" s="43">
        <v>30757</v>
      </c>
      <c r="D25" s="44">
        <v>30757</v>
      </c>
      <c r="E25" s="45">
        <v>37990.7</v>
      </c>
      <c r="J25" s="4"/>
      <c r="Q25" s="1"/>
      <c r="R25" s="1"/>
      <c r="AB25" s="25" t="s">
        <v>23</v>
      </c>
      <c r="AC25" s="23"/>
      <c r="AD25" s="24" t="e">
        <v>#VALUE!</v>
      </c>
    </row>
    <row r="26" spans="2:30" ht="15.75">
      <c r="B26" s="47" t="s">
        <v>36</v>
      </c>
      <c r="C26" s="43">
        <f>SUM(C27:C29)</f>
        <v>76408</v>
      </c>
      <c r="D26" s="44">
        <f>SUM(D27:D29)</f>
        <v>76408</v>
      </c>
      <c r="E26" s="45">
        <v>83496.2</v>
      </c>
      <c r="K26" s="4"/>
      <c r="Q26" s="1"/>
      <c r="R26" s="1"/>
      <c r="AB26" s="26" t="s">
        <v>24</v>
      </c>
      <c r="AC26" s="23">
        <f>SUM(AC27:AC29)</f>
        <v>0</v>
      </c>
      <c r="AD26" s="24" t="e">
        <f>SUM(AD27:AD29)</f>
        <v>#VALUE!</v>
      </c>
    </row>
    <row r="27" spans="2:30" ht="15.75">
      <c r="B27" s="46" t="s">
        <v>16</v>
      </c>
      <c r="C27" s="43">
        <v>15676</v>
      </c>
      <c r="D27" s="44">
        <v>15676</v>
      </c>
      <c r="E27" s="45">
        <v>19975.1</v>
      </c>
      <c r="J27" s="5"/>
      <c r="Q27" s="1"/>
      <c r="R27" s="1"/>
      <c r="AB27" s="25" t="s">
        <v>16</v>
      </c>
      <c r="AC27" s="23"/>
      <c r="AD27" s="24" t="e">
        <v>#VALUE!</v>
      </c>
    </row>
    <row r="28" spans="2:30" ht="15.75">
      <c r="B28" s="46" t="s">
        <v>34</v>
      </c>
      <c r="C28" s="43">
        <v>14057</v>
      </c>
      <c r="D28" s="44">
        <v>14057</v>
      </c>
      <c r="E28" s="45">
        <v>13642.4</v>
      </c>
      <c r="Q28" s="1"/>
      <c r="R28" s="1"/>
      <c r="AB28" s="25" t="s">
        <v>22</v>
      </c>
      <c r="AC28" s="23"/>
      <c r="AD28" s="24" t="e">
        <v>#VALUE!</v>
      </c>
    </row>
    <row r="29" spans="2:30" ht="15.75">
      <c r="B29" s="46" t="s">
        <v>35</v>
      </c>
      <c r="C29" s="43">
        <v>46675</v>
      </c>
      <c r="D29" s="44">
        <v>46675</v>
      </c>
      <c r="E29" s="45">
        <v>49878.7</v>
      </c>
      <c r="Q29" s="1"/>
      <c r="R29" s="1"/>
      <c r="AB29" s="25" t="s">
        <v>23</v>
      </c>
      <c r="AC29" s="23"/>
      <c r="AD29" s="24" t="e">
        <v>#VALUE!</v>
      </c>
    </row>
    <row r="30" spans="2:30" ht="15.75">
      <c r="B30" s="46"/>
      <c r="C30" s="43"/>
      <c r="D30" s="44"/>
      <c r="E30" s="45"/>
      <c r="AB30" s="25"/>
      <c r="AC30" s="27"/>
      <c r="AD30" s="28"/>
    </row>
    <row r="31" spans="2:30" ht="15.75">
      <c r="B31" s="35" t="s">
        <v>25</v>
      </c>
      <c r="C31" s="43">
        <v>-12481</v>
      </c>
      <c r="D31" s="44">
        <v>-12481</v>
      </c>
      <c r="E31" s="45">
        <v>-16323.6</v>
      </c>
      <c r="AB31" s="22" t="s">
        <v>25</v>
      </c>
      <c r="AC31" s="23" t="e">
        <v>#VALUE!</v>
      </c>
      <c r="AD31" s="24" t="e">
        <v>#VALUE!</v>
      </c>
    </row>
    <row r="32" spans="2:30" ht="15.75">
      <c r="B32" s="46"/>
      <c r="C32" s="43"/>
      <c r="D32" s="44"/>
      <c r="E32" s="45"/>
      <c r="AB32" s="25"/>
      <c r="AC32" s="23"/>
      <c r="AD32" s="24"/>
    </row>
    <row r="33" spans="2:30" ht="15.75">
      <c r="B33" s="35" t="s">
        <v>37</v>
      </c>
      <c r="C33" s="43">
        <v>8110</v>
      </c>
      <c r="D33" s="44">
        <v>8110</v>
      </c>
      <c r="E33" s="45">
        <v>5440.4</v>
      </c>
      <c r="AB33" s="22" t="s">
        <v>26</v>
      </c>
      <c r="AC33" s="23" t="e">
        <v>#VALUE!</v>
      </c>
      <c r="AD33" s="24" t="e">
        <v>#VALUE!</v>
      </c>
    </row>
    <row r="34" spans="2:30" ht="15.75">
      <c r="B34" s="46"/>
      <c r="C34" s="43"/>
      <c r="D34" s="44"/>
      <c r="E34" s="45"/>
      <c r="AB34" s="25"/>
      <c r="AC34" s="23"/>
      <c r="AD34" s="24"/>
    </row>
    <row r="35" spans="2:30" ht="15.75">
      <c r="B35" s="35" t="s">
        <v>27</v>
      </c>
      <c r="C35" s="43">
        <f>C10+C14+C31+C33</f>
        <v>-47544</v>
      </c>
      <c r="D35" s="44">
        <f>D10+D14+D31+D33</f>
        <v>-40574</v>
      </c>
      <c r="E35" s="45">
        <f>E10+E14+E31+E33</f>
        <v>-32941.2</v>
      </c>
      <c r="AB35" s="22" t="s">
        <v>27</v>
      </c>
      <c r="AC35" s="23" t="e">
        <f>AC10+AC14+AC31+AC33</f>
        <v>#VALUE!</v>
      </c>
      <c r="AD35" s="24" t="e">
        <v>#VALUE!</v>
      </c>
    </row>
    <row r="36" spans="2:30" ht="15.75">
      <c r="B36" s="35"/>
      <c r="C36" s="43"/>
      <c r="D36" s="44"/>
      <c r="E36" s="45"/>
      <c r="AB36" s="22"/>
      <c r="AC36" s="23"/>
      <c r="AD36" s="24"/>
    </row>
    <row r="37" spans="2:5" ht="15.75">
      <c r="B37" s="35" t="s">
        <v>28</v>
      </c>
      <c r="C37" s="44">
        <v>815300</v>
      </c>
      <c r="D37" s="44">
        <v>815300</v>
      </c>
      <c r="E37" s="45">
        <v>887200</v>
      </c>
    </row>
    <row r="38" spans="2:5" ht="15.75">
      <c r="B38" s="35"/>
      <c r="C38" s="44"/>
      <c r="D38" s="44"/>
      <c r="E38" s="45"/>
    </row>
    <row r="39" spans="2:5" ht="15.75">
      <c r="B39" s="35" t="s">
        <v>29</v>
      </c>
      <c r="C39" s="44">
        <f>C35/C37*100</f>
        <v>-5.831473077394824</v>
      </c>
      <c r="D39" s="44">
        <f>D35/D37*100</f>
        <v>-4.976573040598552</v>
      </c>
      <c r="E39" s="45">
        <f>E35/E37*100</f>
        <v>-3.7129395852119025</v>
      </c>
    </row>
    <row r="40" spans="2:5" ht="15.75">
      <c r="B40" s="51"/>
      <c r="C40" s="43"/>
      <c r="D40" s="44"/>
      <c r="E40" s="45"/>
    </row>
    <row r="41" spans="2:5" ht="15.75">
      <c r="B41" s="52" t="s">
        <v>38</v>
      </c>
      <c r="C41" s="43">
        <v>77617.9</v>
      </c>
      <c r="D41" s="44">
        <v>77617.9</v>
      </c>
      <c r="E41" s="45">
        <v>63415.1</v>
      </c>
    </row>
    <row r="42" spans="2:5" ht="15.75">
      <c r="B42" s="51"/>
      <c r="C42" s="43"/>
      <c r="D42" s="44"/>
      <c r="E42" s="45"/>
    </row>
    <row r="43" spans="2:5" ht="15.75">
      <c r="B43" s="52" t="s">
        <v>30</v>
      </c>
      <c r="C43" s="43">
        <f>C45-C35-C41</f>
        <v>63.40000000000873</v>
      </c>
      <c r="D43" s="44">
        <f>D45-D35-D41</f>
        <v>-6906.599999999991</v>
      </c>
      <c r="E43" s="45">
        <f>E45-E35-E41</f>
        <v>3694.9000000000015</v>
      </c>
    </row>
    <row r="44" spans="2:5" ht="15.75">
      <c r="B44" s="51"/>
      <c r="C44" s="43"/>
      <c r="D44" s="44"/>
      <c r="E44" s="45"/>
    </row>
    <row r="45" spans="2:5" ht="16.5" thickBot="1">
      <c r="B45" s="53" t="s">
        <v>39</v>
      </c>
      <c r="C45" s="54">
        <v>30137.3</v>
      </c>
      <c r="D45" s="55">
        <v>30137.3</v>
      </c>
      <c r="E45" s="56">
        <v>34168.8</v>
      </c>
    </row>
    <row r="46" spans="2:5" ht="16.5" thickTop="1">
      <c r="B46" s="11"/>
      <c r="C46" s="29"/>
      <c r="D46" s="29"/>
      <c r="E46" s="11"/>
    </row>
    <row r="47" spans="2:5" ht="15.75">
      <c r="B47" s="11"/>
      <c r="C47" s="11"/>
      <c r="D47" s="11"/>
      <c r="E47" s="11"/>
    </row>
    <row r="48" spans="2:5" ht="15.75">
      <c r="B48" s="11"/>
      <c r="C48" s="11"/>
      <c r="D48" s="11"/>
      <c r="E48" s="11"/>
    </row>
    <row r="49" spans="2:5" ht="15.75">
      <c r="B49" s="11"/>
      <c r="C49" s="11"/>
      <c r="D49" s="11"/>
      <c r="E49" s="11"/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/>
      <c r="C52" s="11"/>
      <c r="D52" s="11"/>
      <c r="E52" s="11"/>
    </row>
    <row r="53" spans="2:5" ht="15.75">
      <c r="B53" s="11"/>
      <c r="C53" s="11"/>
      <c r="D53" s="11"/>
      <c r="E53" s="11"/>
    </row>
    <row r="54" spans="2:5" ht="15.75">
      <c r="B54" s="11"/>
      <c r="C54" s="11"/>
      <c r="D54" s="11"/>
      <c r="E54" s="11"/>
    </row>
    <row r="55" spans="2:5" ht="15.75">
      <c r="B55" s="11"/>
      <c r="C55" s="11"/>
      <c r="D55" s="11"/>
      <c r="E55" s="11"/>
    </row>
    <row r="56" spans="2:5" ht="15.75">
      <c r="B56" s="11"/>
      <c r="C56" s="11"/>
      <c r="D56" s="11"/>
      <c r="E56" s="11"/>
    </row>
    <row r="57" spans="2:5" ht="15.75">
      <c r="B57" s="11"/>
      <c r="C57" s="11"/>
      <c r="D57" s="11"/>
      <c r="E57" s="11"/>
    </row>
    <row r="58" spans="2:5" ht="15.75">
      <c r="B58" s="11"/>
      <c r="C58" s="11"/>
      <c r="D58" s="11"/>
      <c r="E58" s="11"/>
    </row>
    <row r="59" spans="2:5" ht="15.75">
      <c r="B59" s="11"/>
      <c r="C59" s="11"/>
      <c r="D59" s="11"/>
      <c r="E59" s="11"/>
    </row>
    <row r="60" spans="2:5" ht="15.75">
      <c r="B60" s="11"/>
      <c r="C60" s="11"/>
      <c r="D60" s="11"/>
      <c r="E60" s="11"/>
    </row>
    <row r="61" spans="2:5" ht="15.75">
      <c r="B61" s="11"/>
      <c r="C61" s="11"/>
      <c r="D61" s="11"/>
      <c r="E61" s="11"/>
    </row>
    <row r="62" spans="2:5" ht="15.75">
      <c r="B62" s="11"/>
      <c r="C62" s="11"/>
      <c r="D62" s="11"/>
      <c r="E62" s="11"/>
    </row>
    <row r="63" spans="2:5" ht="15.75">
      <c r="B63" s="11"/>
      <c r="C63" s="11"/>
      <c r="D63" s="11"/>
      <c r="E63" s="11"/>
    </row>
    <row r="64" spans="2:5" ht="15.75">
      <c r="B64" s="11"/>
      <c r="C64" s="11"/>
      <c r="D64" s="11"/>
      <c r="E64" s="11"/>
    </row>
    <row r="65" spans="2:5" ht="15.75">
      <c r="B65" s="11"/>
      <c r="C65" s="11"/>
      <c r="D65" s="11"/>
      <c r="E65" s="11"/>
    </row>
    <row r="66" ht="15.75">
      <c r="E66" s="11"/>
    </row>
    <row r="67" ht="15.75">
      <c r="E67" s="11"/>
    </row>
    <row r="68" ht="15.75">
      <c r="E68" s="11"/>
    </row>
    <row r="69" ht="15.75">
      <c r="E69" s="11"/>
    </row>
    <row r="70" ht="15.75">
      <c r="E70" s="11"/>
    </row>
    <row r="71" ht="15.75">
      <c r="E71" s="11"/>
    </row>
    <row r="72" ht="15.75">
      <c r="E72" s="11"/>
    </row>
    <row r="73" ht="15.75">
      <c r="E73" s="11"/>
    </row>
    <row r="74" ht="15.75">
      <c r="E74" s="11"/>
    </row>
    <row r="75" ht="15.75">
      <c r="E75" s="11"/>
    </row>
    <row r="76" ht="15.75">
      <c r="E76" s="11"/>
    </row>
    <row r="77" ht="15.75">
      <c r="E77" s="11"/>
    </row>
    <row r="78" ht="15.75">
      <c r="E78" s="11"/>
    </row>
    <row r="79" ht="15.75">
      <c r="E79" s="11"/>
    </row>
    <row r="80" ht="15.75">
      <c r="E80" s="11"/>
    </row>
    <row r="81" ht="15.75">
      <c r="E81" s="11"/>
    </row>
  </sheetData>
  <printOptions/>
  <pageMargins left="0.512" right="0.551" top="0.984" bottom="0.556" header="0.5" footer="0.5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Janska_m</cp:lastModifiedBy>
  <cp:lastPrinted>2001-04-27T16:27:07Z</cp:lastPrinted>
  <dcterms:created xsi:type="dcterms:W3CDTF">2001-04-27T16:28:41Z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