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<sst xmlns="http://schemas.openxmlformats.org/spreadsheetml/2006/main" count="503" uniqueCount="145">
  <si>
    <t>v tis. Sk</t>
  </si>
  <si>
    <t>Kap.</t>
  </si>
  <si>
    <t xml:space="preserve">    Návrh rozpočtu</t>
  </si>
  <si>
    <t>Položková skladba rozpočtu</t>
  </si>
  <si>
    <t>Schválený</t>
  </si>
  <si>
    <t>Index</t>
  </si>
  <si>
    <t xml:space="preserve">Rok </t>
  </si>
  <si>
    <t>rozpočet</t>
  </si>
  <si>
    <t>č.726/2004</t>
  </si>
  <si>
    <t>č.409/2003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</si>
  <si>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</si>
  <si>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</si>
  <si>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</si>
  <si>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</si>
  <si>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</si>
  <si>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</si>
  <si>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</si>
  <si>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</si>
  <si>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</si>
  <si>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</si>
  <si>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</t>
  </si>
  <si>
    <t>A.1</t>
  </si>
  <si>
    <t>200 N e d a ň o v é   p r í j m y</t>
  </si>
  <si>
    <t>210 Príjmy z podnikania a z vlastníctva majetku</t>
  </si>
  <si>
    <t>-</t>
  </si>
  <si>
    <t>230 Kapitálové príjmy</t>
  </si>
  <si>
    <t>A.2</t>
  </si>
  <si>
    <t>300 G r a n t y   a   t r a n s f e r y</t>
  </si>
  <si>
    <t>B</t>
  </si>
  <si>
    <t>VÝDAVKY CELKOM</t>
  </si>
  <si>
    <t>B.1</t>
  </si>
  <si>
    <t>600 B e ž n é   v ý d a v k y</t>
  </si>
  <si>
    <t>610 Mzdy, platy, služobné príjmy a ostatné osobné vyrovnania</t>
  </si>
  <si>
    <t>620 Poistné a príspevok do poisťovní</t>
  </si>
  <si>
    <t>630 Tovary a služby</t>
  </si>
  <si>
    <t>640 Bežné transfery</t>
  </si>
  <si>
    <t>650 Splácanie úrokov a ostatné platby súvisiace s úvermi</t>
  </si>
  <si>
    <t>B.2</t>
  </si>
  <si>
    <t xml:space="preserve">700 K a p i t á l o v é   v ý d a v k y </t>
  </si>
  <si>
    <t>710 Obstarávanie kapitálových aktív</t>
  </si>
  <si>
    <t>720 Kapitálové transfery</t>
  </si>
  <si>
    <t>820 Splácanie istín</t>
  </si>
  <si>
    <t xml:space="preserve">                Rok 2004</t>
  </si>
  <si>
    <t>Skutočné</t>
  </si>
  <si>
    <t>plnenie k</t>
  </si>
  <si>
    <t>250 Úroky zo zahr.úverov, pôžičiek, návrat.fin.výpom.,vkladov</t>
  </si>
  <si>
    <t xml:space="preserve">     625002 Na starobné poistenie</t>
  </si>
  <si>
    <t xml:space="preserve">     625003 Na úrazové poistenie </t>
  </si>
  <si>
    <t xml:space="preserve">     625004 Na invalidné poistenie</t>
  </si>
  <si>
    <t xml:space="preserve">     625005 Na poistenie v nezamestnanosti</t>
  </si>
  <si>
    <t xml:space="preserve">     625006 Na garančné poistenie</t>
  </si>
  <si>
    <t xml:space="preserve">     625007 Na poistenie do rezerv.fondu solidarity</t>
  </si>
  <si>
    <t>C</t>
  </si>
  <si>
    <t>FINANČNÉ OPERÁCIE</t>
  </si>
  <si>
    <t>C.1</t>
  </si>
  <si>
    <t>C.2</t>
  </si>
  <si>
    <t>800 V ý d a v k o v é   o p e r á c i e</t>
  </si>
  <si>
    <t>810 Úvery, pôž.,návrat.finanč.výpomoci, ostat.výdav.operácie</t>
  </si>
  <si>
    <t>Slovenský pozemkový fond, Búdková 36, Bratislava</t>
  </si>
  <si>
    <t>220 Administratívne poplatky a iné poplatky a platby</t>
  </si>
  <si>
    <t>P r í j m o v é   o p e r á c i e</t>
  </si>
  <si>
    <t xml:space="preserve">400 P r í j m y   z   t r a n s a k c i í   s   f i n a n č n ý m i                                                                           a k t í v a m i   a   f i n a n č n ý m i   p a s í v a m i </t>
  </si>
  <si>
    <t>440 Z predaja privatizovaného majetku FNM SR a SPF</t>
  </si>
  <si>
    <t>Korigovaný</t>
  </si>
  <si>
    <t>Plnenie</t>
  </si>
  <si>
    <t>v %</t>
  </si>
  <si>
    <t>Korekcia</t>
  </si>
  <si>
    <t>schválená</t>
  </si>
  <si>
    <t xml:space="preserve">           Rok 2005</t>
  </si>
  <si>
    <r>
      <t xml:space="preserve">211 </t>
    </r>
    <r>
      <rPr>
        <sz val="9"/>
        <rFont val="Arial Narrow"/>
        <family val="2"/>
      </rPr>
      <t>Príjmy z podnikania</t>
    </r>
  </si>
  <si>
    <r>
      <t>212</t>
    </r>
    <r>
      <rPr>
        <sz val="9"/>
        <rFont val="Arial Narrow"/>
        <family val="2"/>
      </rPr>
      <t xml:space="preserve"> Príjmy z vlastníctva</t>
    </r>
  </si>
  <si>
    <r>
      <t xml:space="preserve">222 </t>
    </r>
    <r>
      <rPr>
        <sz val="9"/>
        <rFont val="Arial Narrow"/>
        <family val="2"/>
      </rPr>
      <t>Pokuty, penále a iné sankcie</t>
    </r>
  </si>
  <si>
    <r>
      <t xml:space="preserve">223 </t>
    </r>
    <r>
      <rPr>
        <sz val="9"/>
        <rFont val="Arial Narrow"/>
        <family val="2"/>
      </rPr>
      <t>Poplatky a platby z nepriemyselného a náhodného predaja a služieb</t>
    </r>
  </si>
  <si>
    <r>
      <t>231</t>
    </r>
    <r>
      <rPr>
        <sz val="9"/>
        <rFont val="Arial Narrow"/>
        <family val="2"/>
      </rPr>
      <t xml:space="preserve"> Príjem z predaja kapitálových aktív</t>
    </r>
  </si>
  <si>
    <r>
      <t>233</t>
    </r>
    <r>
      <rPr>
        <sz val="9"/>
        <rFont val="Arial Narrow"/>
        <family val="2"/>
      </rPr>
      <t xml:space="preserve"> Príjem z predaja pozemkov a nehmotných aktív</t>
    </r>
  </si>
  <si>
    <r>
      <t xml:space="preserve">239 </t>
    </r>
    <r>
      <rPr>
        <sz val="9"/>
        <rFont val="Arial Narrow"/>
        <family val="2"/>
      </rPr>
      <t>Ďalšie kapitálové príjmy</t>
    </r>
  </si>
  <si>
    <r>
      <t>241</t>
    </r>
    <r>
      <rPr>
        <sz val="9"/>
        <rFont val="Arial Narrow"/>
        <family val="2"/>
      </rPr>
      <t xml:space="preserve"> Z úverov a pôžičiek</t>
    </r>
  </si>
  <si>
    <r>
      <t xml:space="preserve">242 </t>
    </r>
    <r>
      <rPr>
        <sz val="9"/>
        <rFont val="Arial Narrow"/>
        <family val="2"/>
      </rPr>
      <t>Z vkladov</t>
    </r>
  </si>
  <si>
    <r>
      <t>243</t>
    </r>
    <r>
      <rPr>
        <sz val="9"/>
        <rFont val="Arial Narrow"/>
        <family val="2"/>
      </rPr>
      <t xml:space="preserve"> Z účtov finančného hospodárenia</t>
    </r>
  </si>
  <si>
    <r>
      <t>244</t>
    </r>
    <r>
      <rPr>
        <sz val="9"/>
        <rFont val="Arial Narrow"/>
        <family val="2"/>
      </rPr>
      <t xml:space="preserve"> Z termínovaných vkladov</t>
    </r>
  </si>
  <si>
    <r>
      <t>245</t>
    </r>
    <r>
      <rPr>
        <sz val="9"/>
        <rFont val="Arial Narrow"/>
        <family val="2"/>
      </rPr>
      <t xml:space="preserve"> Z návratných finančných výpomocí</t>
    </r>
  </si>
  <si>
    <r>
      <t>290 Iné nedaňové príjmy</t>
    </r>
    <r>
      <rPr>
        <sz val="9"/>
        <rFont val="Arial Narrow"/>
        <family val="2"/>
      </rPr>
      <t>:</t>
    </r>
  </si>
  <si>
    <r>
      <t>292</t>
    </r>
    <r>
      <rPr>
        <sz val="9"/>
        <rFont val="Arial Narrow"/>
        <family val="2"/>
      </rPr>
      <t xml:space="preserve"> Ostatné príjmy</t>
    </r>
  </si>
  <si>
    <r>
      <t>310 Tuzemské bežné granty a transfery</t>
    </r>
    <r>
      <rPr>
        <sz val="9"/>
        <rFont val="Arial Narrow"/>
        <family val="2"/>
      </rPr>
      <t>:</t>
    </r>
  </si>
  <si>
    <r>
      <t>312</t>
    </r>
    <r>
      <rPr>
        <sz val="9"/>
        <rFont val="Arial Narrow"/>
        <family val="2"/>
      </rPr>
      <t xml:space="preserve"> Transfery v rámci verejnej správy</t>
    </r>
  </si>
  <si>
    <r>
      <t>621</t>
    </r>
    <r>
      <rPr>
        <sz val="9"/>
        <rFont val="Arial Narrow"/>
        <family val="2"/>
      </rPr>
      <t xml:space="preserve"> Poistné do Všeobecnej zdravotnej poisťovne</t>
    </r>
  </si>
  <si>
    <r>
      <t>622</t>
    </r>
    <r>
      <rPr>
        <sz val="9"/>
        <rFont val="Arial Narrow"/>
        <family val="2"/>
      </rPr>
      <t xml:space="preserve"> Poistné do Spoločnej zdravotnej poisťovne</t>
    </r>
  </si>
  <si>
    <r>
      <t xml:space="preserve">623 </t>
    </r>
    <r>
      <rPr>
        <sz val="9"/>
        <rFont val="Arial Narrow"/>
        <family val="2"/>
      </rPr>
      <t>Poistné do ostatných zdravotných poisťovní</t>
    </r>
  </si>
  <si>
    <r>
      <t>625</t>
    </r>
    <r>
      <rPr>
        <sz val="9"/>
        <rFont val="Arial Narrow"/>
        <family val="2"/>
      </rPr>
      <t xml:space="preserve"> Poistné do Sociálnej poisťovne</t>
    </r>
  </si>
  <si>
    <r>
      <t>627</t>
    </r>
    <r>
      <rPr>
        <sz val="9"/>
        <rFont val="Arial Narrow"/>
        <family val="2"/>
      </rPr>
      <t xml:space="preserve"> Príspevok do doplnkových dôchodkových poisťovní</t>
    </r>
  </si>
  <si>
    <r>
      <t>641</t>
    </r>
    <r>
      <rPr>
        <sz val="9"/>
        <rFont val="Arial Narrow"/>
        <family val="2"/>
      </rPr>
      <t xml:space="preserve"> Transfery v rámci verejnej správy </t>
    </r>
  </si>
  <si>
    <r>
      <t>642</t>
    </r>
    <r>
      <rPr>
        <sz val="9"/>
        <rFont val="Arial Narrow"/>
        <family val="2"/>
      </rPr>
      <t xml:space="preserve"> Transfery jednotlivcom a neziskovým právnickým osobám</t>
    </r>
  </si>
  <si>
    <r>
      <t>651</t>
    </r>
    <r>
      <rPr>
        <sz val="9"/>
        <rFont val="Arial Narrow"/>
        <family val="2"/>
      </rPr>
      <t xml:space="preserve"> Splácanie úrokov v tuzemsku</t>
    </r>
  </si>
  <si>
    <r>
      <t>652</t>
    </r>
    <r>
      <rPr>
        <sz val="9"/>
        <rFont val="Arial Narrow"/>
        <family val="2"/>
      </rPr>
      <t xml:space="preserve"> Splácanie úrokov do zahraničia</t>
    </r>
  </si>
  <si>
    <r>
      <t xml:space="preserve">653 </t>
    </r>
    <r>
      <rPr>
        <sz val="9"/>
        <rFont val="Arial Narrow"/>
        <family val="2"/>
      </rPr>
      <t>Ostatné platby súvisiace s úverom</t>
    </r>
  </si>
  <si>
    <r>
      <t>711</t>
    </r>
    <r>
      <rPr>
        <sz val="9"/>
        <rFont val="Arial Narrow"/>
        <family val="2"/>
      </rPr>
      <t xml:space="preserve"> Nákup pozemkov a nehmotných aktív</t>
    </r>
  </si>
  <si>
    <r>
      <t xml:space="preserve">713 </t>
    </r>
    <r>
      <rPr>
        <sz val="9"/>
        <rFont val="Arial Narrow"/>
        <family val="2"/>
      </rPr>
      <t>Nákup strojov, prístr.,zariadení techniky a náradia</t>
    </r>
  </si>
  <si>
    <r>
      <t>714</t>
    </r>
    <r>
      <rPr>
        <sz val="9"/>
        <rFont val="Arial Narrow"/>
        <family val="2"/>
      </rPr>
      <t xml:space="preserve"> Nákup dopravných prostriedkov všetkých druhov</t>
    </r>
  </si>
  <si>
    <r>
      <t>717</t>
    </r>
    <r>
      <rPr>
        <sz val="9"/>
        <rFont val="Arial Narrow"/>
        <family val="2"/>
      </rPr>
      <t xml:space="preserve"> Realizácia stavieb a ich technického zhodnotenia</t>
    </r>
  </si>
  <si>
    <r>
      <t>721</t>
    </r>
    <r>
      <rPr>
        <sz val="9"/>
        <rFont val="Arial Narrow"/>
        <family val="2"/>
      </rPr>
      <t xml:space="preserve"> Transfery v rámci verejnej správy</t>
    </r>
  </si>
  <si>
    <r>
      <t>322</t>
    </r>
    <r>
      <rPr>
        <sz val="9"/>
        <rFont val="Arial Narrow"/>
        <family val="2"/>
      </rPr>
      <t xml:space="preserve"> Transfery v rámci verejnej správy</t>
    </r>
  </si>
  <si>
    <t>uzn.vlády</t>
  </si>
  <si>
    <t>%</t>
  </si>
  <si>
    <t xml:space="preserve">             na roky:</t>
  </si>
  <si>
    <t xml:space="preserve">Schválený rozpočet </t>
  </si>
  <si>
    <t>uzn.vlády č.726/2004</t>
  </si>
  <si>
    <t xml:space="preserve">         Index</t>
  </si>
  <si>
    <t>11.</t>
  </si>
  <si>
    <t>12.</t>
  </si>
  <si>
    <t>13.</t>
  </si>
  <si>
    <t xml:space="preserve">       Návrh korekcie už </t>
  </si>
  <si>
    <t xml:space="preserve">     schvál. rozpočtu </t>
  </si>
  <si>
    <t xml:space="preserve">        na rok 2006</t>
  </si>
  <si>
    <t>14.</t>
  </si>
  <si>
    <t>15.</t>
  </si>
  <si>
    <t xml:space="preserve"> </t>
  </si>
  <si>
    <t xml:space="preserve">240 Úroky z tuzem.úverov, pôžičiek, návrat.fin.výpom.,vkladov </t>
  </si>
  <si>
    <t xml:space="preserve">                  Rok 2005</t>
  </si>
  <si>
    <t xml:space="preserve">                   Rok 2004</t>
  </si>
  <si>
    <t xml:space="preserve">       schvál. rozpočtu </t>
  </si>
  <si>
    <t xml:space="preserve">          na rok 2006</t>
  </si>
  <si>
    <t>Vypracoval(a): Ing. Májeková</t>
  </si>
  <si>
    <t xml:space="preserve">           Analytický prehľad návrhu korekcie už schváleného rozpočtu SPF na rok 2006 uznesením vlády SR č. 726/2004 a návrh rozpočtu SPF na rok 2008 </t>
  </si>
  <si>
    <t xml:space="preserve">                                           zostaveného podľa "Príručky na zostavenie návrhu verejného rozpočtu na roky 2006 a 2008"</t>
  </si>
  <si>
    <t xml:space="preserve">                                  v znení doplnkov</t>
  </si>
  <si>
    <r>
      <t>154</t>
    </r>
    <r>
      <rPr>
        <sz val="9"/>
        <rFont val="Arial Narrow"/>
        <family val="2"/>
      </rPr>
      <t xml:space="preserve"> Poistné na zdravotné poisťovne</t>
    </r>
  </si>
  <si>
    <r>
      <t xml:space="preserve">211003 </t>
    </r>
    <r>
      <rPr>
        <sz val="9"/>
        <rFont val="Arial Narrow"/>
        <family val="2"/>
      </rPr>
      <t>Dividendy</t>
    </r>
  </si>
  <si>
    <r>
      <t xml:space="preserve">221 </t>
    </r>
    <r>
      <rPr>
        <sz val="9"/>
        <rFont val="Arial Narrow"/>
        <family val="2"/>
      </rPr>
      <t>Administratívne poplatky</t>
    </r>
  </si>
  <si>
    <r>
      <t xml:space="preserve">312009 </t>
    </r>
    <r>
      <rPr>
        <sz val="9"/>
        <rFont val="Arial Narrow"/>
        <family val="2"/>
      </rPr>
      <t>Zo sociálnej poisťovne</t>
    </r>
  </si>
  <si>
    <r>
      <t xml:space="preserve">314 </t>
    </r>
    <r>
      <rPr>
        <sz val="9"/>
        <rFont val="Arial Narrow"/>
        <family val="2"/>
      </rPr>
      <t>Trasferysubjektom nezaradeným do verejnrj správy</t>
    </r>
  </si>
  <si>
    <r>
      <t xml:space="preserve">324 </t>
    </r>
    <r>
      <rPr>
        <sz val="9"/>
        <rFont val="Arial Narrow"/>
        <family val="2"/>
      </rPr>
      <t>Transfery subjektom nezaradeným vo verejnej psráve</t>
    </r>
  </si>
  <si>
    <t>450 Z ostatných fínančných operácií</t>
  </si>
  <si>
    <t>453 Zostatok prostriedkov z predchádzajúcich rokov</t>
  </si>
  <si>
    <r>
      <t xml:space="preserve">637 </t>
    </r>
    <r>
      <rPr>
        <sz val="9"/>
        <rFont val="Arial Narrow"/>
        <family val="2"/>
      </rPr>
      <t>Služby</t>
    </r>
  </si>
  <si>
    <r>
      <t xml:space="preserve">644 </t>
    </r>
    <r>
      <rPr>
        <sz val="9"/>
        <rFont val="Arial Narrow"/>
        <family val="2"/>
      </rPr>
      <t>Transfery nefinančným subjektom...</t>
    </r>
  </si>
  <si>
    <r>
      <t xml:space="preserve">645 </t>
    </r>
    <r>
      <rPr>
        <sz val="9"/>
        <rFont val="Arial Narrow"/>
        <family val="2"/>
      </rPr>
      <t>Náklady na likvidáciu a konkurzy</t>
    </r>
  </si>
  <si>
    <r>
      <t xml:space="preserve">646 </t>
    </r>
    <r>
      <rPr>
        <sz val="9"/>
        <rFont val="Arial Narrow"/>
        <family val="2"/>
      </rPr>
      <t>Náklady spojené s ručením FNM SR</t>
    </r>
  </si>
  <si>
    <r>
      <t xml:space="preserve">647 </t>
    </r>
    <r>
      <rPr>
        <sz val="9"/>
        <rFont val="Arial Narrow"/>
        <family val="2"/>
      </rPr>
      <t>Transfery do tuzemských fin. inštitúcií</t>
    </r>
  </si>
  <si>
    <r>
      <t xml:space="preserve">722 </t>
    </r>
    <r>
      <rPr>
        <sz val="9"/>
        <rFont val="Arial Narrow"/>
        <family val="2"/>
      </rPr>
      <t>Transfery jednotlivcom a neziskovým práv. osobám</t>
    </r>
  </si>
  <si>
    <r>
      <t xml:space="preserve">723 </t>
    </r>
    <r>
      <rPr>
        <sz val="9"/>
        <rFont val="Arial Narrow"/>
        <family val="2"/>
      </rPr>
      <t>Transfery nefinančným subjektom...</t>
    </r>
  </si>
  <si>
    <r>
      <t xml:space="preserve">814 </t>
    </r>
    <r>
      <rPr>
        <sz val="9"/>
        <rFont val="Arial Narrow"/>
        <family val="2"/>
      </rPr>
      <t>Účasť na majetku</t>
    </r>
  </si>
  <si>
    <r>
      <t xml:space="preserve">815 </t>
    </r>
    <r>
      <rPr>
        <sz val="9"/>
        <rFont val="Arial Narrow"/>
        <family val="2"/>
      </rPr>
      <t>Odplata za postúpenú pohľadávku</t>
    </r>
  </si>
  <si>
    <r>
      <t>150</t>
    </r>
    <r>
      <rPr>
        <b/>
        <i/>
        <sz val="9"/>
        <rFont val="Arial Narrow"/>
        <family val="2"/>
      </rPr>
      <t xml:space="preserve"> Poistné</t>
    </r>
  </si>
  <si>
    <t>PRÍJMY CELKOM vrátane fin. príjmových operácií</t>
  </si>
  <si>
    <t>Bratislava 01. 08. 2005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</si>
</sst>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4/2&quot;"/>
    <numFmt numFmtId="165" formatCode="&quot;4/3&quot;"/>
    <numFmt numFmtId="166" formatCode="&quot;9/8&quot;"/>
    <numFmt numFmtId="167" formatCode="&quot;6:5&quot;"/>
    <numFmt numFmtId="168" formatCode="&quot;9:6&quot;"/>
    <numFmt numFmtId="169" formatCode="&quot;11:9&quot;"/>
    <numFmt numFmtId="170" formatCode="#,##0.0"/>
    <numFmt numFmtId="171" formatCode="&quot;6 - 5&quot;"/>
    <numFmt numFmtId="172" formatCode="&quot;6 : 5&quot;"/>
    <numFmt numFmtId="173" formatCode="&quot;6 : 3&quot;"/>
    <numFmt numFmtId="174" formatCode="&quot;12 : 6&quot;"/>
    <numFmt numFmtId="175" formatCode="&quot;11 : 6&quot;"/>
    <numFmt numFmtId="176" formatCode="&quot;11 : 9&quot;"/>
    <numFmt numFmtId="177" formatCode="&quot;14 : 10&quot;"/>
    <numFmt numFmtId="178" formatCode="0.0"/>
  </numFmts>
  <fonts count="12">
    <font>
      <sz val="10"/>
      <name val="Arial"/>
      <family val="0"/>
    </font>
    <font>
      <sz val="8"/>
      <name val="Arial"/>
      <family val="0"/>
    </font>
    <font>
      <b/>
      <i/>
      <sz val="10"/>
      <color indexed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7" fontId="10" fillId="0" borderId="7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/>
    </xf>
    <xf numFmtId="169" fontId="10" fillId="0" borderId="12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70" fontId="8" fillId="0" borderId="8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170" fontId="10" fillId="0" borderId="8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70" fontId="9" fillId="0" borderId="8" xfId="0" applyNumberFormat="1" applyFont="1" applyFill="1" applyBorder="1" applyAlignment="1">
      <alignment horizontal="right"/>
    </xf>
    <xf numFmtId="170" fontId="9" fillId="0" borderId="8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/>
    </xf>
    <xf numFmtId="170" fontId="8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170" fontId="10" fillId="0" borderId="3" xfId="0" applyNumberFormat="1" applyFont="1" applyBorder="1" applyAlignment="1">
      <alignment horizontal="center"/>
    </xf>
    <xf numFmtId="3" fontId="9" fillId="0" borderId="3" xfId="0" applyNumberFormat="1" applyFont="1" applyFill="1" applyBorder="1" applyAlignment="1">
      <alignment horizontal="right"/>
    </xf>
    <xf numFmtId="170" fontId="9" fillId="0" borderId="3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3" fontId="9" fillId="0" borderId="3" xfId="0" applyNumberFormat="1" applyFont="1" applyBorder="1" applyAlignment="1">
      <alignment/>
    </xf>
    <xf numFmtId="170" fontId="9" fillId="0" borderId="3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70" fontId="8" fillId="0" borderId="4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68" fontId="10" fillId="0" borderId="1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>
      <alignment horizontal="center"/>
    </xf>
    <xf numFmtId="177" fontId="10" fillId="0" borderId="9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0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78" fontId="9" fillId="0" borderId="8" xfId="0" applyNumberFormat="1" applyFont="1" applyFill="1" applyBorder="1" applyAlignment="1">
      <alignment horizontal="right"/>
    </xf>
    <xf numFmtId="178" fontId="9" fillId="0" borderId="3" xfId="0" applyNumberFormat="1" applyFont="1" applyBorder="1" applyAlignment="1">
      <alignment horizontal="right"/>
    </xf>
    <xf numFmtId="178" fontId="9" fillId="0" borderId="8" xfId="0" applyNumberFormat="1" applyFont="1" applyFill="1" applyBorder="1" applyAlignment="1">
      <alignment horizontal="center"/>
    </xf>
    <xf numFmtId="178" fontId="9" fillId="0" borderId="3" xfId="0" applyNumberFormat="1" applyFont="1" applyFill="1" applyBorder="1" applyAlignment="1">
      <alignment horizontal="center"/>
    </xf>
    <xf numFmtId="178" fontId="8" fillId="0" borderId="8" xfId="0" applyNumberFormat="1" applyFont="1" applyFill="1" applyBorder="1" applyAlignment="1">
      <alignment horizontal="right"/>
    </xf>
    <xf numFmtId="178" fontId="10" fillId="0" borderId="8" xfId="0" applyNumberFormat="1" applyFont="1" applyFill="1" applyBorder="1" applyAlignment="1">
      <alignment horizontal="right"/>
    </xf>
    <xf numFmtId="178" fontId="10" fillId="0" borderId="8" xfId="0" applyNumberFormat="1" applyFont="1" applyFill="1" applyBorder="1" applyAlignment="1">
      <alignment horizontal="center"/>
    </xf>
    <xf numFmtId="170" fontId="9" fillId="0" borderId="3" xfId="0" applyNumberFormat="1" applyFont="1" applyBorder="1" applyAlignment="1">
      <alignment horizontal="right"/>
    </xf>
    <xf numFmtId="170" fontId="8" fillId="0" borderId="3" xfId="0" applyNumberFormat="1" applyFont="1" applyBorder="1" applyAlignment="1">
      <alignment horizontal="right"/>
    </xf>
    <xf numFmtId="170" fontId="10" fillId="0" borderId="3" xfId="0" applyNumberFormat="1" applyFont="1" applyBorder="1" applyAlignment="1">
      <alignment horizontal="right"/>
    </xf>
    <xf numFmtId="170" fontId="9" fillId="0" borderId="3" xfId="0" applyNumberFormat="1" applyFont="1" applyBorder="1" applyAlignment="1">
      <alignment/>
    </xf>
    <xf numFmtId="3" fontId="9" fillId="0" borderId="5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70" fontId="9" fillId="0" borderId="14" xfId="0" applyNumberFormat="1" applyFont="1" applyBorder="1" applyAlignment="1">
      <alignment horizontal="right"/>
    </xf>
    <xf numFmtId="170" fontId="8" fillId="0" borderId="4" xfId="0" applyNumberFormat="1" applyFont="1" applyBorder="1" applyAlignment="1">
      <alignment horizontal="right"/>
    </xf>
    <xf numFmtId="170" fontId="8" fillId="0" borderId="14" xfId="0" applyNumberFormat="1" applyFont="1" applyBorder="1" applyAlignment="1">
      <alignment horizontal="right"/>
    </xf>
    <xf numFmtId="170" fontId="10" fillId="0" borderId="8" xfId="0" applyNumberFormat="1" applyFont="1" applyFill="1" applyBorder="1" applyAlignment="1">
      <alignment horizontal="center"/>
    </xf>
    <xf numFmtId="170" fontId="8" fillId="0" borderId="8" xfId="0" applyNumberFormat="1" applyFont="1" applyFill="1" applyBorder="1" applyAlignment="1">
      <alignment horizontal="center"/>
    </xf>
    <xf numFmtId="3" fontId="9" fillId="0" borderId="5" xfId="0" applyNumberFormat="1" applyFont="1" applyBorder="1" applyAlignment="1">
      <alignment horizontal="right"/>
    </xf>
    <xf numFmtId="170" fontId="9" fillId="0" borderId="14" xfId="0" applyNumberFormat="1" applyFont="1" applyBorder="1" applyAlignment="1">
      <alignment horizontal="center"/>
    </xf>
    <xf numFmtId="170" fontId="9" fillId="0" borderId="5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  <xf numFmtId="170" fontId="8" fillId="0" borderId="3" xfId="0" applyNumberFormat="1" applyFont="1" applyBorder="1" applyAlignment="1">
      <alignment/>
    </xf>
    <xf numFmtId="170" fontId="10" fillId="0" borderId="3" xfId="0" applyNumberFormat="1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8" fontId="9" fillId="0" borderId="3" xfId="0" applyNumberFormat="1" applyFont="1" applyBorder="1" applyAlignment="1">
      <alignment horizontal="center"/>
    </xf>
    <xf numFmtId="178" fontId="10" fillId="0" borderId="3" xfId="0" applyNumberFormat="1" applyFont="1" applyBorder="1" applyAlignment="1">
      <alignment horizontal="center"/>
    </xf>
    <xf numFmtId="178" fontId="8" fillId="0" borderId="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3" fontId="10" fillId="0" borderId="8" xfId="0" applyNumberFormat="1" applyFont="1" applyBorder="1" applyAlignment="1">
      <alignment horizontal="right"/>
    </xf>
    <xf numFmtId="178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14" fontId="10" fillId="0" borderId="12" xfId="0" applyNumberFormat="1" applyFont="1" applyFill="1" applyBorder="1" applyAlignment="1">
      <alignment horizontal="center"/>
    </xf>
    <xf numFmtId="178" fontId="9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3" fontId="9" fillId="0" borderId="3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5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2.421875" style="0" customWidth="1"/>
    <col min="3" max="3" width="39.7109375" style="0" customWidth="1"/>
    <col min="4" max="4" width="9.7109375" style="0" customWidth="1"/>
    <col min="5" max="5" width="8.140625" style="0" customWidth="1"/>
    <col min="6" max="6" width="6.00390625" style="0" customWidth="1"/>
    <col min="7" max="7" width="8.7109375" style="0" customWidth="1"/>
    <col min="8" max="8" width="8.00390625" style="0" customWidth="1"/>
    <col min="9" max="9" width="5.28125" style="0" customWidth="1"/>
    <col min="10" max="10" width="5.57421875" style="0" customWidth="1"/>
    <col min="11" max="11" width="7.140625" style="0" customWidth="1"/>
    <col min="12" max="12" width="7.00390625" style="0" customWidth="1"/>
    <col min="13" max="13" width="6.7109375" style="0" customWidth="1"/>
    <col min="14" max="14" width="5.00390625" style="0" customWidth="1"/>
    <col min="15" max="15" width="5.57421875" style="0" customWidth="1"/>
    <col min="16" max="16" width="7.28125" style="0" customWidth="1"/>
    <col min="17" max="17" width="6.140625" style="0" customWidth="1"/>
  </cols>
  <sheetData>
    <row r="1" spans="1:17" ht="13.5">
      <c r="A1" s="1"/>
      <c r="B1" s="2"/>
      <c r="C1" s="3" t="s">
        <v>122</v>
      </c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</row>
    <row r="2" spans="1:17" ht="13.5">
      <c r="A2" s="6"/>
      <c r="B2" s="4"/>
      <c r="C2" s="7" t="s">
        <v>123</v>
      </c>
      <c r="D2" s="7"/>
      <c r="E2" s="8"/>
      <c r="F2" s="8"/>
      <c r="G2" s="4"/>
      <c r="H2" s="4"/>
      <c r="I2" s="4"/>
      <c r="J2" s="4"/>
      <c r="K2" s="4"/>
      <c r="L2" s="5" t="s">
        <v>115</v>
      </c>
      <c r="M2" s="5"/>
      <c r="N2" s="5"/>
      <c r="O2" s="5"/>
      <c r="P2" s="5"/>
      <c r="Q2" s="5"/>
    </row>
    <row r="3" spans="1:17" ht="13.5">
      <c r="A3" s="9"/>
      <c r="B3" s="5"/>
      <c r="C3" s="7"/>
      <c r="D3" s="7" t="s">
        <v>124</v>
      </c>
      <c r="E3" s="7"/>
      <c r="F3" s="8"/>
      <c r="G3" s="4"/>
      <c r="H3" s="4"/>
      <c r="I3" s="5"/>
      <c r="J3" s="10"/>
      <c r="K3" s="10"/>
      <c r="L3" s="5"/>
      <c r="M3" s="5"/>
      <c r="N3" s="5"/>
      <c r="O3" s="5"/>
      <c r="P3" s="5"/>
      <c r="Q3" s="5"/>
    </row>
    <row r="4" spans="1:17" ht="13.5">
      <c r="A4" s="11"/>
      <c r="B4" s="12"/>
      <c r="C4" s="8"/>
      <c r="D4" s="8"/>
      <c r="E4" s="8"/>
      <c r="F4" s="8"/>
      <c r="G4" s="4"/>
      <c r="H4" s="4"/>
      <c r="I4" s="5"/>
      <c r="J4" s="10"/>
      <c r="K4" s="10"/>
      <c r="L4" s="5"/>
      <c r="M4" s="5"/>
      <c r="N4" s="5"/>
      <c r="O4" s="5"/>
      <c r="P4" s="5"/>
      <c r="Q4" s="5"/>
    </row>
    <row r="5" spans="1:17" ht="12.75">
      <c r="A5" s="13" t="s">
        <v>58</v>
      </c>
      <c r="B5" s="12"/>
      <c r="C5" s="11"/>
      <c r="D5" s="11"/>
      <c r="E5" s="7"/>
      <c r="F5" s="7"/>
      <c r="G5" s="5"/>
      <c r="H5" s="5"/>
      <c r="I5" s="5"/>
      <c r="J5" s="10"/>
      <c r="K5" s="10"/>
      <c r="L5" s="10"/>
      <c r="M5" s="10"/>
      <c r="N5" s="10"/>
      <c r="O5" s="10"/>
      <c r="P5" s="10"/>
      <c r="Q5" s="10" t="s">
        <v>0</v>
      </c>
    </row>
    <row r="6" spans="1:17" ht="13.5">
      <c r="A6" s="36" t="s">
        <v>1</v>
      </c>
      <c r="B6" s="37"/>
      <c r="C6" s="38"/>
      <c r="D6" s="39" t="s">
        <v>118</v>
      </c>
      <c r="E6" s="40"/>
      <c r="F6" s="40"/>
      <c r="G6" s="45" t="s">
        <v>117</v>
      </c>
      <c r="H6" s="41"/>
      <c r="I6" s="43"/>
      <c r="J6" s="43"/>
      <c r="K6" s="45" t="s">
        <v>104</v>
      </c>
      <c r="L6" s="43"/>
      <c r="M6" s="45" t="s">
        <v>110</v>
      </c>
      <c r="N6" s="41"/>
      <c r="O6" s="42"/>
      <c r="P6" s="41" t="s">
        <v>2</v>
      </c>
      <c r="Q6" s="46"/>
    </row>
    <row r="7" spans="1:17" ht="13.5">
      <c r="A7" s="47"/>
      <c r="B7" s="48"/>
      <c r="C7" s="49" t="s">
        <v>3</v>
      </c>
      <c r="D7" s="50"/>
      <c r="E7" s="51"/>
      <c r="F7" s="51"/>
      <c r="G7" s="56"/>
      <c r="H7" s="52"/>
      <c r="I7" s="52"/>
      <c r="J7" s="52"/>
      <c r="K7" s="90" t="s">
        <v>105</v>
      </c>
      <c r="L7" s="54"/>
      <c r="M7" s="90" t="s">
        <v>119</v>
      </c>
      <c r="N7" s="54"/>
      <c r="O7" s="60"/>
      <c r="P7" s="52"/>
      <c r="Q7" s="53"/>
    </row>
    <row r="8" spans="1:17" ht="13.5">
      <c r="A8" s="47"/>
      <c r="B8" s="48"/>
      <c r="C8" s="57"/>
      <c r="D8" s="58" t="s">
        <v>63</v>
      </c>
      <c r="E8" s="58" t="s">
        <v>43</v>
      </c>
      <c r="F8" s="58" t="s">
        <v>64</v>
      </c>
      <c r="G8" s="55" t="s">
        <v>4</v>
      </c>
      <c r="H8" s="59" t="s">
        <v>66</v>
      </c>
      <c r="I8" s="59" t="s">
        <v>5</v>
      </c>
      <c r="J8" s="59" t="s">
        <v>5</v>
      </c>
      <c r="K8" s="116" t="s">
        <v>103</v>
      </c>
      <c r="L8" s="52"/>
      <c r="M8" s="116" t="s">
        <v>120</v>
      </c>
      <c r="N8" s="52"/>
      <c r="O8" s="53"/>
      <c r="P8" s="60" t="s">
        <v>6</v>
      </c>
      <c r="Q8" s="55" t="s">
        <v>5</v>
      </c>
    </row>
    <row r="9" spans="1:17" ht="13.5">
      <c r="A9" s="47"/>
      <c r="B9" s="48"/>
      <c r="C9" s="57"/>
      <c r="D9" s="58" t="s">
        <v>7</v>
      </c>
      <c r="E9" s="58" t="s">
        <v>44</v>
      </c>
      <c r="F9" s="58" t="s">
        <v>65</v>
      </c>
      <c r="G9" s="55" t="s">
        <v>7</v>
      </c>
      <c r="H9" s="59" t="s">
        <v>67</v>
      </c>
      <c r="I9" s="114">
        <v>0.2534722222222222</v>
      </c>
      <c r="J9" s="115">
        <v>0.2520833333333333</v>
      </c>
      <c r="K9" s="44">
        <v>2006</v>
      </c>
      <c r="L9" s="44">
        <v>2007</v>
      </c>
      <c r="M9" s="60" t="s">
        <v>66</v>
      </c>
      <c r="N9" s="18" t="s">
        <v>106</v>
      </c>
      <c r="O9" s="118"/>
      <c r="P9" s="60">
        <v>2008</v>
      </c>
      <c r="Q9" s="61">
        <v>37906</v>
      </c>
    </row>
    <row r="10" spans="1:17" ht="13.5">
      <c r="A10" s="47"/>
      <c r="B10" s="48"/>
      <c r="C10" s="57"/>
      <c r="D10" s="58" t="s">
        <v>101</v>
      </c>
      <c r="E10" s="62">
        <v>38352</v>
      </c>
      <c r="F10" s="62"/>
      <c r="G10" s="55" t="s">
        <v>101</v>
      </c>
      <c r="H10" s="59" t="s">
        <v>101</v>
      </c>
      <c r="I10" s="63" t="s">
        <v>102</v>
      </c>
      <c r="J10" s="63" t="s">
        <v>102</v>
      </c>
      <c r="K10" s="64"/>
      <c r="L10" s="55"/>
      <c r="M10" s="60"/>
      <c r="N10" s="119">
        <v>0.5041666666666667</v>
      </c>
      <c r="O10" s="120">
        <v>0.46458333333333335</v>
      </c>
      <c r="P10" s="60"/>
      <c r="Q10" s="121">
        <v>0.5902777777777778</v>
      </c>
    </row>
    <row r="11" spans="1:17" ht="13.5">
      <c r="A11" s="47"/>
      <c r="B11" s="48"/>
      <c r="C11" s="65"/>
      <c r="D11" s="58" t="s">
        <v>8</v>
      </c>
      <c r="E11" s="62"/>
      <c r="F11" s="62"/>
      <c r="G11" s="55" t="s">
        <v>9</v>
      </c>
      <c r="H11" s="59" t="s">
        <v>8</v>
      </c>
      <c r="I11" s="66"/>
      <c r="J11" s="56"/>
      <c r="K11" s="117"/>
      <c r="L11" s="68"/>
      <c r="M11" s="69"/>
      <c r="N11" s="69"/>
      <c r="O11" s="69"/>
      <c r="P11" s="69"/>
      <c r="Q11" s="67"/>
    </row>
    <row r="12" spans="1:17" ht="13.5">
      <c r="A12" s="70"/>
      <c r="B12" s="37"/>
      <c r="C12" s="37" t="s">
        <v>10</v>
      </c>
      <c r="D12" s="37" t="s">
        <v>11</v>
      </c>
      <c r="E12" s="23" t="s">
        <v>12</v>
      </c>
      <c r="F12" s="23" t="s">
        <v>13</v>
      </c>
      <c r="G12" s="71" t="s">
        <v>14</v>
      </c>
      <c r="H12" s="71" t="s">
        <v>15</v>
      </c>
      <c r="I12" s="72" t="s">
        <v>16</v>
      </c>
      <c r="J12" s="72" t="s">
        <v>17</v>
      </c>
      <c r="K12" s="72" t="s">
        <v>18</v>
      </c>
      <c r="L12" s="73" t="s">
        <v>19</v>
      </c>
      <c r="M12" s="73" t="s">
        <v>107</v>
      </c>
      <c r="N12" s="73" t="s">
        <v>108</v>
      </c>
      <c r="O12" s="73" t="s">
        <v>109</v>
      </c>
      <c r="P12" s="23" t="s">
        <v>113</v>
      </c>
      <c r="Q12" s="71" t="s">
        <v>114</v>
      </c>
    </row>
    <row r="13" spans="1:17" ht="13.5">
      <c r="A13" s="74" t="s">
        <v>20</v>
      </c>
      <c r="B13" s="190" t="s">
        <v>143</v>
      </c>
      <c r="C13" s="191"/>
      <c r="D13" s="75">
        <f>D16+D49+D57</f>
        <v>389200</v>
      </c>
      <c r="E13" s="75">
        <f>E16+E49+E57</f>
        <v>646781</v>
      </c>
      <c r="F13" s="130">
        <f>E13/D13*100</f>
        <v>166.18216855087357</v>
      </c>
      <c r="G13" s="75">
        <f>G16+G49+G57</f>
        <v>340900</v>
      </c>
      <c r="H13" s="75">
        <f>H16+H49+H57</f>
        <v>440400</v>
      </c>
      <c r="I13" s="76">
        <f>H13/G13*100</f>
        <v>129.1874449985333</v>
      </c>
      <c r="J13" s="76">
        <f>H13/E13*100</f>
        <v>68.09105400436934</v>
      </c>
      <c r="K13" s="75">
        <f>K16+K49+K57</f>
        <v>365100</v>
      </c>
      <c r="L13" s="75">
        <f>L16+L49+L57</f>
        <v>369570</v>
      </c>
      <c r="M13" s="75">
        <f>M16+M49+M57</f>
        <v>478950</v>
      </c>
      <c r="N13" s="76">
        <f>M13/H13*100</f>
        <v>108.7534059945504</v>
      </c>
      <c r="O13" s="76">
        <f>M13/K13*100</f>
        <v>131.1832374691865</v>
      </c>
      <c r="P13" s="75">
        <f>P16+P49+P57</f>
        <v>471900</v>
      </c>
      <c r="Q13" s="76">
        <f>P13/L13*100</f>
        <v>127.68893579024272</v>
      </c>
    </row>
    <row r="14" spans="1:17" ht="13.5">
      <c r="A14" s="74"/>
      <c r="B14" s="161" t="s">
        <v>142</v>
      </c>
      <c r="C14" s="162"/>
      <c r="D14" s="75">
        <v>0</v>
      </c>
      <c r="E14" s="75">
        <v>0</v>
      </c>
      <c r="F14" s="130">
        <v>0</v>
      </c>
      <c r="G14" s="75">
        <v>0</v>
      </c>
      <c r="H14" s="75">
        <v>0</v>
      </c>
      <c r="I14" s="76">
        <v>0</v>
      </c>
      <c r="J14" s="76">
        <v>0</v>
      </c>
      <c r="K14" s="75">
        <v>0</v>
      </c>
      <c r="L14" s="75">
        <v>0</v>
      </c>
      <c r="M14" s="75">
        <v>0</v>
      </c>
      <c r="N14" s="76">
        <v>0</v>
      </c>
      <c r="O14" s="76">
        <v>0</v>
      </c>
      <c r="P14" s="75">
        <v>0</v>
      </c>
      <c r="Q14" s="76">
        <v>0</v>
      </c>
    </row>
    <row r="15" spans="1:17" ht="13.5">
      <c r="A15" s="74"/>
      <c r="B15" s="161"/>
      <c r="C15" s="163" t="s">
        <v>125</v>
      </c>
      <c r="D15" s="75">
        <v>0</v>
      </c>
      <c r="E15" s="75">
        <v>0</v>
      </c>
      <c r="F15" s="130">
        <v>0</v>
      </c>
      <c r="G15" s="75">
        <v>0</v>
      </c>
      <c r="H15" s="75">
        <v>0</v>
      </c>
      <c r="I15" s="76">
        <v>0</v>
      </c>
      <c r="J15" s="76">
        <v>0</v>
      </c>
      <c r="K15" s="75">
        <v>0</v>
      </c>
      <c r="L15" s="75">
        <v>0</v>
      </c>
      <c r="M15" s="75">
        <v>0</v>
      </c>
      <c r="N15" s="76">
        <v>0</v>
      </c>
      <c r="O15" s="76">
        <v>0</v>
      </c>
      <c r="P15" s="75">
        <v>0</v>
      </c>
      <c r="Q15" s="76">
        <v>0</v>
      </c>
    </row>
    <row r="16" spans="1:17" ht="13.5">
      <c r="A16" s="77" t="s">
        <v>21</v>
      </c>
      <c r="B16" s="192" t="s">
        <v>22</v>
      </c>
      <c r="C16" s="193"/>
      <c r="D16" s="78">
        <f>D17+D21+D25+D29+D36</f>
        <v>347200</v>
      </c>
      <c r="E16" s="78">
        <f>E17+E21+E25+E29+E36</f>
        <v>550010</v>
      </c>
      <c r="F16" s="130">
        <f aca="true" t="shared" si="0" ref="F16:F33">E16/D16*100</f>
        <v>158.41301843317973</v>
      </c>
      <c r="G16" s="78">
        <f aca="true" t="shared" si="1" ref="G16:P16">G17+G21+G25+G29+G36</f>
        <v>302900</v>
      </c>
      <c r="H16" s="78">
        <f t="shared" si="1"/>
        <v>403400</v>
      </c>
      <c r="I16" s="76">
        <f aca="true" t="shared" si="2" ref="I16:I33">H16/G16*100</f>
        <v>133.1792670848465</v>
      </c>
      <c r="J16" s="76">
        <f aca="true" t="shared" si="3" ref="J16:J33">H16/E16*100</f>
        <v>73.34412101598153</v>
      </c>
      <c r="K16" s="78">
        <f t="shared" si="1"/>
        <v>327100</v>
      </c>
      <c r="L16" s="78">
        <f t="shared" si="1"/>
        <v>329570</v>
      </c>
      <c r="M16" s="78">
        <f t="shared" si="1"/>
        <v>440950</v>
      </c>
      <c r="N16" s="76">
        <f aca="true" t="shared" si="4" ref="N16:N33">M16/H16*100</f>
        <v>109.30837878036688</v>
      </c>
      <c r="O16" s="76">
        <f aca="true" t="shared" si="5" ref="O16:O33">M16/K16*100</f>
        <v>134.805869764598</v>
      </c>
      <c r="P16" s="78">
        <f t="shared" si="1"/>
        <v>454900</v>
      </c>
      <c r="Q16" s="76">
        <f aca="true" t="shared" si="6" ref="Q16:Q33">P16/L16*100</f>
        <v>138.02833995812728</v>
      </c>
    </row>
    <row r="17" spans="1:17" ht="13.5">
      <c r="A17" s="77" t="s">
        <v>10</v>
      </c>
      <c r="B17" s="185" t="s">
        <v>23</v>
      </c>
      <c r="C17" s="194"/>
      <c r="D17" s="79">
        <f>SUM(D18:D20)</f>
        <v>239000</v>
      </c>
      <c r="E17" s="79">
        <f>SUM(E18:E20)</f>
        <v>288887</v>
      </c>
      <c r="F17" s="131">
        <f t="shared" si="0"/>
        <v>120.87322175732218</v>
      </c>
      <c r="G17" s="79">
        <f aca="true" t="shared" si="7" ref="G17:P17">SUM(G18:G20)</f>
        <v>186500</v>
      </c>
      <c r="H17" s="79">
        <f t="shared" si="7"/>
        <v>264500</v>
      </c>
      <c r="I17" s="80">
        <f t="shared" si="2"/>
        <v>141.8230563002681</v>
      </c>
      <c r="J17" s="80">
        <f t="shared" si="3"/>
        <v>91.55829095805626</v>
      </c>
      <c r="K17" s="79">
        <f t="shared" si="7"/>
        <v>232700</v>
      </c>
      <c r="L17" s="79">
        <f t="shared" si="7"/>
        <v>232200</v>
      </c>
      <c r="M17" s="79">
        <f t="shared" si="7"/>
        <v>232500</v>
      </c>
      <c r="N17" s="80">
        <f t="shared" si="4"/>
        <v>87.90170132325142</v>
      </c>
      <c r="O17" s="80">
        <f t="shared" si="5"/>
        <v>99.9140524280189</v>
      </c>
      <c r="P17" s="79">
        <f t="shared" si="7"/>
        <v>263500</v>
      </c>
      <c r="Q17" s="80">
        <f t="shared" si="6"/>
        <v>113.47975882859605</v>
      </c>
    </row>
    <row r="18" spans="1:17" ht="13.5">
      <c r="A18" s="77"/>
      <c r="B18" s="16"/>
      <c r="C18" s="17" t="s">
        <v>69</v>
      </c>
      <c r="D18" s="81">
        <v>2400</v>
      </c>
      <c r="E18" s="81">
        <v>3202</v>
      </c>
      <c r="F18" s="126">
        <f t="shared" si="0"/>
        <v>133.41666666666669</v>
      </c>
      <c r="G18" s="81">
        <v>0</v>
      </c>
      <c r="H18" s="81">
        <v>3000</v>
      </c>
      <c r="I18" s="83" t="s">
        <v>24</v>
      </c>
      <c r="J18" s="82">
        <f t="shared" si="3"/>
        <v>93.69144284821986</v>
      </c>
      <c r="K18" s="81">
        <v>2400</v>
      </c>
      <c r="L18" s="81">
        <v>2400</v>
      </c>
      <c r="M18" s="107">
        <v>2400</v>
      </c>
      <c r="N18" s="82">
        <f t="shared" si="4"/>
        <v>80</v>
      </c>
      <c r="O18" s="82">
        <f t="shared" si="5"/>
        <v>100</v>
      </c>
      <c r="P18" s="84">
        <v>3000</v>
      </c>
      <c r="Q18" s="82">
        <f t="shared" si="6"/>
        <v>125</v>
      </c>
    </row>
    <row r="19" spans="1:17" ht="13.5">
      <c r="A19" s="77"/>
      <c r="B19" s="16"/>
      <c r="C19" s="17" t="s">
        <v>126</v>
      </c>
      <c r="D19" s="81">
        <v>0</v>
      </c>
      <c r="E19" s="81">
        <v>0</v>
      </c>
      <c r="F19" s="126">
        <v>0</v>
      </c>
      <c r="G19" s="81">
        <v>0</v>
      </c>
      <c r="H19" s="81">
        <v>0</v>
      </c>
      <c r="I19" s="83">
        <v>0</v>
      </c>
      <c r="J19" s="82">
        <v>0</v>
      </c>
      <c r="K19" s="81">
        <v>0</v>
      </c>
      <c r="L19" s="81">
        <v>0</v>
      </c>
      <c r="M19" s="107">
        <v>0</v>
      </c>
      <c r="N19" s="82">
        <v>0</v>
      </c>
      <c r="O19" s="82">
        <v>0</v>
      </c>
      <c r="P19" s="84">
        <v>0</v>
      </c>
      <c r="Q19" s="82">
        <v>0</v>
      </c>
    </row>
    <row r="20" spans="1:17" ht="13.5">
      <c r="A20" s="77"/>
      <c r="B20" s="16"/>
      <c r="C20" s="17" t="s">
        <v>70</v>
      </c>
      <c r="D20" s="81">
        <v>236600</v>
      </c>
      <c r="E20" s="81">
        <v>285685</v>
      </c>
      <c r="F20" s="126">
        <f t="shared" si="0"/>
        <v>120.7459847844463</v>
      </c>
      <c r="G20" s="81">
        <v>186500</v>
      </c>
      <c r="H20" s="81">
        <v>261500</v>
      </c>
      <c r="I20" s="82">
        <f t="shared" si="2"/>
        <v>140.21447721179626</v>
      </c>
      <c r="J20" s="82">
        <f t="shared" si="3"/>
        <v>91.5343822741831</v>
      </c>
      <c r="K20" s="81">
        <v>230300</v>
      </c>
      <c r="L20" s="81">
        <v>229800</v>
      </c>
      <c r="M20" s="107">
        <v>230100</v>
      </c>
      <c r="N20" s="82">
        <f t="shared" si="4"/>
        <v>87.99235181644359</v>
      </c>
      <c r="O20" s="82">
        <f t="shared" si="5"/>
        <v>99.91315675206252</v>
      </c>
      <c r="P20" s="84">
        <v>260500</v>
      </c>
      <c r="Q20" s="82">
        <f t="shared" si="6"/>
        <v>113.35944299390775</v>
      </c>
    </row>
    <row r="21" spans="1:17" ht="13.5">
      <c r="A21" s="77" t="s">
        <v>11</v>
      </c>
      <c r="B21" s="184" t="s">
        <v>59</v>
      </c>
      <c r="C21" s="184"/>
      <c r="D21" s="79">
        <f>SUM(D23:D24)</f>
        <v>2300</v>
      </c>
      <c r="E21" s="79">
        <f>SUM(E23:E24)</f>
        <v>1381</v>
      </c>
      <c r="F21" s="131">
        <f t="shared" si="0"/>
        <v>60.04347826086956</v>
      </c>
      <c r="G21" s="79">
        <f aca="true" t="shared" si="8" ref="G21:P21">SUM(G23:G24)</f>
        <v>2000</v>
      </c>
      <c r="H21" s="79">
        <f t="shared" si="8"/>
        <v>2200</v>
      </c>
      <c r="I21" s="80">
        <f t="shared" si="2"/>
        <v>110.00000000000001</v>
      </c>
      <c r="J21" s="80">
        <f t="shared" si="3"/>
        <v>159.30485155684286</v>
      </c>
      <c r="K21" s="79">
        <f t="shared" si="8"/>
        <v>1200</v>
      </c>
      <c r="L21" s="79">
        <f t="shared" si="8"/>
        <v>1200</v>
      </c>
      <c r="M21" s="79">
        <f t="shared" si="8"/>
        <v>2750</v>
      </c>
      <c r="N21" s="80">
        <f t="shared" si="4"/>
        <v>125</v>
      </c>
      <c r="O21" s="80">
        <f t="shared" si="5"/>
        <v>229.16666666666666</v>
      </c>
      <c r="P21" s="79">
        <f t="shared" si="8"/>
        <v>2200</v>
      </c>
      <c r="Q21" s="80">
        <f t="shared" si="6"/>
        <v>183.33333333333331</v>
      </c>
    </row>
    <row r="22" spans="1:17" ht="13.5">
      <c r="A22" s="77"/>
      <c r="B22" s="18"/>
      <c r="C22" s="17" t="s">
        <v>127</v>
      </c>
      <c r="D22" s="79">
        <v>0</v>
      </c>
      <c r="E22" s="79">
        <v>0</v>
      </c>
      <c r="F22" s="131">
        <v>0</v>
      </c>
      <c r="G22" s="79">
        <v>0</v>
      </c>
      <c r="H22" s="79">
        <v>0</v>
      </c>
      <c r="I22" s="80">
        <v>0</v>
      </c>
      <c r="J22" s="80">
        <v>0</v>
      </c>
      <c r="K22" s="79">
        <v>0</v>
      </c>
      <c r="L22" s="79">
        <v>0</v>
      </c>
      <c r="M22" s="164">
        <v>0</v>
      </c>
      <c r="N22" s="80">
        <v>0</v>
      </c>
      <c r="O22" s="80">
        <v>0</v>
      </c>
      <c r="P22" s="164">
        <v>0</v>
      </c>
      <c r="Q22" s="80">
        <v>0</v>
      </c>
    </row>
    <row r="23" spans="1:17" ht="13.5">
      <c r="A23" s="77"/>
      <c r="B23" s="16"/>
      <c r="C23" s="17" t="s">
        <v>71</v>
      </c>
      <c r="D23" s="81">
        <v>1800</v>
      </c>
      <c r="E23" s="81">
        <v>1339</v>
      </c>
      <c r="F23" s="126">
        <f t="shared" si="0"/>
        <v>74.3888888888889</v>
      </c>
      <c r="G23" s="81">
        <v>1500</v>
      </c>
      <c r="H23" s="81">
        <v>2000</v>
      </c>
      <c r="I23" s="82">
        <f t="shared" si="2"/>
        <v>133.33333333333331</v>
      </c>
      <c r="J23" s="82">
        <f t="shared" si="3"/>
        <v>149.36519790888724</v>
      </c>
      <c r="K23" s="81">
        <v>1000</v>
      </c>
      <c r="L23" s="81">
        <v>1000</v>
      </c>
      <c r="M23" s="107">
        <v>2550</v>
      </c>
      <c r="N23" s="82">
        <f t="shared" si="4"/>
        <v>127.49999999999999</v>
      </c>
      <c r="O23" s="82">
        <f t="shared" si="5"/>
        <v>254.99999999999997</v>
      </c>
      <c r="P23" s="84">
        <v>2000</v>
      </c>
      <c r="Q23" s="82">
        <f t="shared" si="6"/>
        <v>200</v>
      </c>
    </row>
    <row r="24" spans="1:17" ht="27">
      <c r="A24" s="77"/>
      <c r="B24" s="16"/>
      <c r="C24" s="19" t="s">
        <v>72</v>
      </c>
      <c r="D24" s="81">
        <v>500</v>
      </c>
      <c r="E24" s="81">
        <v>42</v>
      </c>
      <c r="F24" s="126">
        <f t="shared" si="0"/>
        <v>8.4</v>
      </c>
      <c r="G24" s="81">
        <v>500</v>
      </c>
      <c r="H24" s="81">
        <v>200</v>
      </c>
      <c r="I24" s="82">
        <f t="shared" si="2"/>
        <v>40</v>
      </c>
      <c r="J24" s="82">
        <f t="shared" si="3"/>
        <v>476.1904761904762</v>
      </c>
      <c r="K24" s="81">
        <v>200</v>
      </c>
      <c r="L24" s="81">
        <v>200</v>
      </c>
      <c r="M24" s="107">
        <v>200</v>
      </c>
      <c r="N24" s="82">
        <f t="shared" si="4"/>
        <v>100</v>
      </c>
      <c r="O24" s="82">
        <f t="shared" si="5"/>
        <v>100</v>
      </c>
      <c r="P24" s="84">
        <v>200</v>
      </c>
      <c r="Q24" s="82">
        <f t="shared" si="6"/>
        <v>100</v>
      </c>
    </row>
    <row r="25" spans="1:17" ht="13.5">
      <c r="A25" s="77" t="s">
        <v>12</v>
      </c>
      <c r="B25" s="184" t="s">
        <v>25</v>
      </c>
      <c r="C25" s="184"/>
      <c r="D25" s="79">
        <f>SUM(D26:D28)</f>
        <v>75900</v>
      </c>
      <c r="E25" s="79">
        <f>SUM(E26:E28)</f>
        <v>220425</v>
      </c>
      <c r="F25" s="131">
        <f t="shared" si="0"/>
        <v>290.4150197628459</v>
      </c>
      <c r="G25" s="79">
        <f aca="true" t="shared" si="9" ref="G25:P25">SUM(G26:G28)</f>
        <v>82400</v>
      </c>
      <c r="H25" s="79">
        <f t="shared" si="9"/>
        <v>114200</v>
      </c>
      <c r="I25" s="80">
        <f t="shared" si="2"/>
        <v>138.59223300970874</v>
      </c>
      <c r="J25" s="80">
        <f t="shared" si="3"/>
        <v>51.80900533061133</v>
      </c>
      <c r="K25" s="79">
        <f t="shared" si="9"/>
        <v>64200</v>
      </c>
      <c r="L25" s="79">
        <f t="shared" si="9"/>
        <v>67170</v>
      </c>
      <c r="M25" s="79">
        <f t="shared" si="9"/>
        <v>176700</v>
      </c>
      <c r="N25" s="80">
        <f t="shared" si="4"/>
        <v>154.72854640980736</v>
      </c>
      <c r="O25" s="80">
        <f t="shared" si="5"/>
        <v>275.23364485981307</v>
      </c>
      <c r="P25" s="79">
        <f t="shared" si="9"/>
        <v>160200</v>
      </c>
      <c r="Q25" s="80">
        <f t="shared" si="6"/>
        <v>238.49933005806164</v>
      </c>
    </row>
    <row r="26" spans="1:17" ht="13.5">
      <c r="A26" s="77"/>
      <c r="B26" s="16"/>
      <c r="C26" s="17" t="s">
        <v>73</v>
      </c>
      <c r="D26" s="81">
        <v>1400</v>
      </c>
      <c r="E26" s="81">
        <v>2118</v>
      </c>
      <c r="F26" s="126">
        <f t="shared" si="0"/>
        <v>151.28571428571428</v>
      </c>
      <c r="G26" s="81">
        <v>1400</v>
      </c>
      <c r="H26" s="81">
        <v>1200</v>
      </c>
      <c r="I26" s="82">
        <f t="shared" si="2"/>
        <v>85.71428571428571</v>
      </c>
      <c r="J26" s="82">
        <f t="shared" si="3"/>
        <v>56.657223796033996</v>
      </c>
      <c r="K26" s="81">
        <v>1200</v>
      </c>
      <c r="L26" s="81">
        <v>1170</v>
      </c>
      <c r="M26" s="107">
        <v>1700</v>
      </c>
      <c r="N26" s="82">
        <f t="shared" si="4"/>
        <v>141.66666666666669</v>
      </c>
      <c r="O26" s="82">
        <f t="shared" si="5"/>
        <v>141.66666666666669</v>
      </c>
      <c r="P26" s="84">
        <v>1200</v>
      </c>
      <c r="Q26" s="82">
        <f t="shared" si="6"/>
        <v>102.56410256410255</v>
      </c>
    </row>
    <row r="27" spans="1:17" ht="13.5">
      <c r="A27" s="77"/>
      <c r="B27" s="16"/>
      <c r="C27" s="17" t="s">
        <v>74</v>
      </c>
      <c r="D27" s="81">
        <v>72000</v>
      </c>
      <c r="E27" s="81">
        <v>217996</v>
      </c>
      <c r="F27" s="126">
        <f t="shared" si="0"/>
        <v>302.77222222222224</v>
      </c>
      <c r="G27" s="81">
        <v>78000</v>
      </c>
      <c r="H27" s="81">
        <v>108000</v>
      </c>
      <c r="I27" s="82">
        <f t="shared" si="2"/>
        <v>138.46153846153845</v>
      </c>
      <c r="J27" s="82">
        <f t="shared" si="3"/>
        <v>49.54219343474192</v>
      </c>
      <c r="K27" s="81">
        <v>62000</v>
      </c>
      <c r="L27" s="81">
        <v>65000</v>
      </c>
      <c r="M27" s="107">
        <v>173000</v>
      </c>
      <c r="N27" s="82">
        <f t="shared" si="4"/>
        <v>160.1851851851852</v>
      </c>
      <c r="O27" s="82">
        <f t="shared" si="5"/>
        <v>279.03225806451616</v>
      </c>
      <c r="P27" s="84">
        <v>155000</v>
      </c>
      <c r="Q27" s="82">
        <f t="shared" si="6"/>
        <v>238.46153846153845</v>
      </c>
    </row>
    <row r="28" spans="1:17" ht="13.5">
      <c r="A28" s="77"/>
      <c r="B28" s="16"/>
      <c r="C28" s="17" t="s">
        <v>75</v>
      </c>
      <c r="D28" s="81">
        <v>2500</v>
      </c>
      <c r="E28" s="81">
        <v>311</v>
      </c>
      <c r="F28" s="126">
        <f t="shared" si="0"/>
        <v>12.44</v>
      </c>
      <c r="G28" s="81">
        <v>3000</v>
      </c>
      <c r="H28" s="81">
        <v>5000</v>
      </c>
      <c r="I28" s="82">
        <f t="shared" si="2"/>
        <v>166.66666666666669</v>
      </c>
      <c r="J28" s="82">
        <f t="shared" si="3"/>
        <v>1607.717041800643</v>
      </c>
      <c r="K28" s="81">
        <v>1000</v>
      </c>
      <c r="L28" s="81">
        <v>1000</v>
      </c>
      <c r="M28" s="107">
        <v>2000</v>
      </c>
      <c r="N28" s="82">
        <f t="shared" si="4"/>
        <v>40</v>
      </c>
      <c r="O28" s="82">
        <f t="shared" si="5"/>
        <v>200</v>
      </c>
      <c r="P28" s="84">
        <v>4000</v>
      </c>
      <c r="Q28" s="82">
        <f t="shared" si="6"/>
        <v>400</v>
      </c>
    </row>
    <row r="29" spans="1:17" ht="13.5">
      <c r="A29" s="77" t="s">
        <v>13</v>
      </c>
      <c r="B29" s="185" t="s">
        <v>116</v>
      </c>
      <c r="C29" s="186"/>
      <c r="D29" s="79">
        <f>SUM(D30:D34)</f>
        <v>30000</v>
      </c>
      <c r="E29" s="79">
        <f>SUM(E30:E34)</f>
        <v>31762</v>
      </c>
      <c r="F29" s="131">
        <f t="shared" si="0"/>
        <v>105.87333333333333</v>
      </c>
      <c r="G29" s="79">
        <f aca="true" t="shared" si="10" ref="G29:P29">SUM(G30:G34)</f>
        <v>32000</v>
      </c>
      <c r="H29" s="79">
        <f t="shared" si="10"/>
        <v>22500</v>
      </c>
      <c r="I29" s="80">
        <f t="shared" si="2"/>
        <v>70.3125</v>
      </c>
      <c r="J29" s="80">
        <f t="shared" si="3"/>
        <v>70.83936779799761</v>
      </c>
      <c r="K29" s="79">
        <f t="shared" si="10"/>
        <v>29000</v>
      </c>
      <c r="L29" s="79">
        <f t="shared" si="10"/>
        <v>29000</v>
      </c>
      <c r="M29" s="79">
        <f t="shared" si="10"/>
        <v>29000</v>
      </c>
      <c r="N29" s="80">
        <f t="shared" si="4"/>
        <v>128.88888888888889</v>
      </c>
      <c r="O29" s="80">
        <f t="shared" si="5"/>
        <v>100</v>
      </c>
      <c r="P29" s="79">
        <f t="shared" si="10"/>
        <v>29000</v>
      </c>
      <c r="Q29" s="80">
        <f t="shared" si="6"/>
        <v>100</v>
      </c>
    </row>
    <row r="30" spans="1:17" ht="13.5">
      <c r="A30" s="77"/>
      <c r="B30" s="16"/>
      <c r="C30" s="17" t="s">
        <v>76</v>
      </c>
      <c r="D30" s="81">
        <v>0</v>
      </c>
      <c r="E30" s="81">
        <v>0</v>
      </c>
      <c r="F30" s="128" t="s">
        <v>24</v>
      </c>
      <c r="G30" s="81">
        <v>0</v>
      </c>
      <c r="H30" s="81">
        <v>0</v>
      </c>
      <c r="I30" s="83" t="s">
        <v>24</v>
      </c>
      <c r="J30" s="83" t="s">
        <v>24</v>
      </c>
      <c r="K30" s="81">
        <v>0</v>
      </c>
      <c r="L30" s="81">
        <v>0</v>
      </c>
      <c r="M30" s="81">
        <v>0</v>
      </c>
      <c r="N30" s="83" t="s">
        <v>24</v>
      </c>
      <c r="O30" s="83" t="s">
        <v>24</v>
      </c>
      <c r="P30" s="81">
        <v>0</v>
      </c>
      <c r="Q30" s="83" t="s">
        <v>24</v>
      </c>
    </row>
    <row r="31" spans="1:17" ht="13.5">
      <c r="A31" s="77"/>
      <c r="B31" s="16"/>
      <c r="C31" s="17" t="s">
        <v>77</v>
      </c>
      <c r="D31" s="81">
        <v>0</v>
      </c>
      <c r="E31" s="81">
        <v>0</v>
      </c>
      <c r="F31" s="128" t="s">
        <v>24</v>
      </c>
      <c r="G31" s="81">
        <v>0</v>
      </c>
      <c r="H31" s="81">
        <v>0</v>
      </c>
      <c r="I31" s="83" t="s">
        <v>24</v>
      </c>
      <c r="J31" s="83" t="s">
        <v>24</v>
      </c>
      <c r="K31" s="81">
        <v>0</v>
      </c>
      <c r="L31" s="81">
        <v>0</v>
      </c>
      <c r="M31" s="81">
        <v>0</v>
      </c>
      <c r="N31" s="83" t="s">
        <v>24</v>
      </c>
      <c r="O31" s="83" t="s">
        <v>24</v>
      </c>
      <c r="P31" s="81">
        <v>0</v>
      </c>
      <c r="Q31" s="83" t="s">
        <v>24</v>
      </c>
    </row>
    <row r="32" spans="1:17" ht="13.5">
      <c r="A32" s="77"/>
      <c r="B32" s="16"/>
      <c r="C32" s="17" t="s">
        <v>78</v>
      </c>
      <c r="D32" s="81">
        <v>1500</v>
      </c>
      <c r="E32" s="81">
        <v>1097</v>
      </c>
      <c r="F32" s="126">
        <f t="shared" si="0"/>
        <v>73.13333333333333</v>
      </c>
      <c r="G32" s="81">
        <v>2000</v>
      </c>
      <c r="H32" s="81">
        <v>1000</v>
      </c>
      <c r="I32" s="82">
        <f t="shared" si="2"/>
        <v>50</v>
      </c>
      <c r="J32" s="82">
        <f t="shared" si="3"/>
        <v>91.15770282588879</v>
      </c>
      <c r="K32" s="85">
        <v>1000</v>
      </c>
      <c r="L32" s="81">
        <v>1000</v>
      </c>
      <c r="M32" s="107">
        <v>1000</v>
      </c>
      <c r="N32" s="82">
        <f t="shared" si="4"/>
        <v>100</v>
      </c>
      <c r="O32" s="82">
        <f t="shared" si="5"/>
        <v>100</v>
      </c>
      <c r="P32" s="84">
        <v>1000</v>
      </c>
      <c r="Q32" s="82">
        <f t="shared" si="6"/>
        <v>100</v>
      </c>
    </row>
    <row r="33" spans="1:17" ht="13.5">
      <c r="A33" s="77"/>
      <c r="B33" s="16"/>
      <c r="C33" s="17" t="s">
        <v>79</v>
      </c>
      <c r="D33" s="81">
        <v>28500</v>
      </c>
      <c r="E33" s="81">
        <v>30665</v>
      </c>
      <c r="F33" s="126">
        <f t="shared" si="0"/>
        <v>107.59649122807018</v>
      </c>
      <c r="G33" s="81">
        <v>30000</v>
      </c>
      <c r="H33" s="81">
        <v>21500</v>
      </c>
      <c r="I33" s="82">
        <f t="shared" si="2"/>
        <v>71.66666666666667</v>
      </c>
      <c r="J33" s="82">
        <f t="shared" si="3"/>
        <v>70.11250611446275</v>
      </c>
      <c r="K33" s="81">
        <v>28000</v>
      </c>
      <c r="L33" s="81">
        <v>28000</v>
      </c>
      <c r="M33" s="107">
        <v>28000</v>
      </c>
      <c r="N33" s="82">
        <f t="shared" si="4"/>
        <v>130.2325581395349</v>
      </c>
      <c r="O33" s="82">
        <f t="shared" si="5"/>
        <v>100</v>
      </c>
      <c r="P33" s="84">
        <v>28000</v>
      </c>
      <c r="Q33" s="82">
        <f t="shared" si="6"/>
        <v>100</v>
      </c>
    </row>
    <row r="34" spans="1:17" ht="13.5">
      <c r="A34" s="77"/>
      <c r="B34" s="16"/>
      <c r="C34" s="17" t="s">
        <v>80</v>
      </c>
      <c r="D34" s="81">
        <v>0</v>
      </c>
      <c r="E34" s="81">
        <v>0</v>
      </c>
      <c r="F34" s="128" t="s">
        <v>24</v>
      </c>
      <c r="G34" s="81">
        <v>0</v>
      </c>
      <c r="H34" s="81">
        <v>0</v>
      </c>
      <c r="I34" s="83" t="s">
        <v>24</v>
      </c>
      <c r="J34" s="83" t="s">
        <v>24</v>
      </c>
      <c r="K34" s="81">
        <v>0</v>
      </c>
      <c r="L34" s="81">
        <v>0</v>
      </c>
      <c r="M34" s="81">
        <v>0</v>
      </c>
      <c r="N34" s="83" t="s">
        <v>24</v>
      </c>
      <c r="O34" s="83" t="s">
        <v>24</v>
      </c>
      <c r="P34" s="81">
        <v>0</v>
      </c>
      <c r="Q34" s="83" t="s">
        <v>24</v>
      </c>
    </row>
    <row r="35" spans="1:17" ht="13.5">
      <c r="A35" s="77" t="s">
        <v>14</v>
      </c>
      <c r="B35" s="184" t="s">
        <v>45</v>
      </c>
      <c r="C35" s="184"/>
      <c r="D35" s="79">
        <v>0</v>
      </c>
      <c r="E35" s="79">
        <v>0</v>
      </c>
      <c r="F35" s="132" t="s">
        <v>24</v>
      </c>
      <c r="G35" s="79">
        <v>0</v>
      </c>
      <c r="H35" s="79">
        <v>0</v>
      </c>
      <c r="I35" s="144" t="s">
        <v>24</v>
      </c>
      <c r="J35" s="144" t="s">
        <v>24</v>
      </c>
      <c r="K35" s="79">
        <v>0</v>
      </c>
      <c r="L35" s="79">
        <v>0</v>
      </c>
      <c r="M35" s="79">
        <v>0</v>
      </c>
      <c r="N35" s="143" t="s">
        <v>24</v>
      </c>
      <c r="O35" s="143" t="s">
        <v>24</v>
      </c>
      <c r="P35" s="79">
        <v>0</v>
      </c>
      <c r="Q35" s="143" t="s">
        <v>24</v>
      </c>
    </row>
    <row r="36" spans="1:17" ht="13.5">
      <c r="A36" s="77" t="s">
        <v>15</v>
      </c>
      <c r="B36" s="184" t="s">
        <v>81</v>
      </c>
      <c r="C36" s="184"/>
      <c r="D36" s="79">
        <f>SUM(D37)</f>
        <v>0</v>
      </c>
      <c r="E36" s="79">
        <f>SUM(E37)</f>
        <v>7555</v>
      </c>
      <c r="F36" s="132" t="s">
        <v>24</v>
      </c>
      <c r="G36" s="79">
        <f aca="true" t="shared" si="11" ref="G36:P36">SUM(G37)</f>
        <v>0</v>
      </c>
      <c r="H36" s="79">
        <f t="shared" si="11"/>
        <v>0</v>
      </c>
      <c r="I36" s="144" t="s">
        <v>24</v>
      </c>
      <c r="J36" s="144" t="s">
        <v>24</v>
      </c>
      <c r="K36" s="79">
        <f t="shared" si="11"/>
        <v>0</v>
      </c>
      <c r="L36" s="79">
        <f t="shared" si="11"/>
        <v>0</v>
      </c>
      <c r="M36" s="79">
        <f t="shared" si="11"/>
        <v>0</v>
      </c>
      <c r="N36" s="143" t="s">
        <v>24</v>
      </c>
      <c r="O36" s="143" t="s">
        <v>24</v>
      </c>
      <c r="P36" s="79">
        <f t="shared" si="11"/>
        <v>0</v>
      </c>
      <c r="Q36" s="143" t="s">
        <v>24</v>
      </c>
    </row>
    <row r="37" spans="1:17" ht="13.5">
      <c r="A37" s="77"/>
      <c r="B37" s="16"/>
      <c r="C37" s="17" t="s">
        <v>82</v>
      </c>
      <c r="D37" s="81">
        <v>0</v>
      </c>
      <c r="E37" s="81">
        <v>7555</v>
      </c>
      <c r="F37" s="170" t="s">
        <v>24</v>
      </c>
      <c r="G37" s="81">
        <v>0</v>
      </c>
      <c r="H37" s="81">
        <v>0</v>
      </c>
      <c r="I37" s="171" t="s">
        <v>24</v>
      </c>
      <c r="J37" s="172" t="s">
        <v>24</v>
      </c>
      <c r="K37" s="81">
        <v>0</v>
      </c>
      <c r="L37" s="81">
        <v>0</v>
      </c>
      <c r="M37" s="173">
        <v>0</v>
      </c>
      <c r="N37" s="172" t="s">
        <v>24</v>
      </c>
      <c r="O37" s="172" t="s">
        <v>24</v>
      </c>
      <c r="P37" s="102"/>
      <c r="Q37" s="172" t="s">
        <v>24</v>
      </c>
    </row>
    <row r="38" spans="18:21" ht="13.5">
      <c r="R38" s="123"/>
      <c r="S38" s="123"/>
      <c r="T38" s="123"/>
      <c r="U38" s="123"/>
    </row>
    <row r="41" spans="1:17" ht="13.5">
      <c r="A41" s="87"/>
      <c r="B41" s="25"/>
      <c r="C41" s="26"/>
      <c r="D41" s="87"/>
      <c r="E41" s="87"/>
      <c r="F41" s="165"/>
      <c r="G41" s="25"/>
      <c r="H41" s="25"/>
      <c r="I41" s="166"/>
      <c r="J41" s="166"/>
      <c r="K41" s="122"/>
      <c r="L41" s="25"/>
      <c r="M41" s="25"/>
      <c r="N41" s="166"/>
      <c r="O41" s="166"/>
      <c r="P41" s="25"/>
      <c r="Q41" s="166" t="s">
        <v>0</v>
      </c>
    </row>
    <row r="42" spans="1:17" ht="13.5">
      <c r="A42" s="36" t="s">
        <v>1</v>
      </c>
      <c r="B42" s="37"/>
      <c r="C42" s="38"/>
      <c r="D42" s="39" t="s">
        <v>42</v>
      </c>
      <c r="E42" s="40"/>
      <c r="F42" s="40"/>
      <c r="G42" s="45" t="s">
        <v>68</v>
      </c>
      <c r="H42" s="41"/>
      <c r="I42" s="43"/>
      <c r="J42" s="43"/>
      <c r="K42" s="45" t="s">
        <v>104</v>
      </c>
      <c r="L42" s="43"/>
      <c r="M42" s="45" t="s">
        <v>110</v>
      </c>
      <c r="N42" s="41"/>
      <c r="O42" s="42"/>
      <c r="P42" s="41" t="s">
        <v>2</v>
      </c>
      <c r="Q42" s="46"/>
    </row>
    <row r="43" spans="1:17" ht="13.5">
      <c r="A43" s="47"/>
      <c r="B43" s="48"/>
      <c r="C43" s="49" t="s">
        <v>3</v>
      </c>
      <c r="D43" s="50"/>
      <c r="E43" s="51"/>
      <c r="F43" s="51"/>
      <c r="G43" s="56"/>
      <c r="H43" s="52"/>
      <c r="I43" s="52"/>
      <c r="J43" s="52"/>
      <c r="K43" s="90" t="s">
        <v>105</v>
      </c>
      <c r="L43" s="54"/>
      <c r="M43" s="90" t="s">
        <v>111</v>
      </c>
      <c r="N43" s="54"/>
      <c r="O43" s="60"/>
      <c r="P43" s="52"/>
      <c r="Q43" s="53"/>
    </row>
    <row r="44" spans="1:17" ht="13.5">
      <c r="A44" s="47"/>
      <c r="B44" s="48"/>
      <c r="C44" s="57"/>
      <c r="D44" s="58" t="s">
        <v>63</v>
      </c>
      <c r="E44" s="58" t="s">
        <v>43</v>
      </c>
      <c r="F44" s="58" t="s">
        <v>64</v>
      </c>
      <c r="G44" s="55" t="s">
        <v>4</v>
      </c>
      <c r="H44" s="59" t="s">
        <v>66</v>
      </c>
      <c r="I44" s="59" t="s">
        <v>5</v>
      </c>
      <c r="J44" s="59" t="s">
        <v>5</v>
      </c>
      <c r="K44" s="116" t="s">
        <v>103</v>
      </c>
      <c r="L44" s="52"/>
      <c r="M44" s="116" t="s">
        <v>112</v>
      </c>
      <c r="N44" s="52"/>
      <c r="O44" s="53"/>
      <c r="P44" s="60" t="s">
        <v>6</v>
      </c>
      <c r="Q44" s="55" t="s">
        <v>5</v>
      </c>
    </row>
    <row r="45" spans="1:17" ht="13.5">
      <c r="A45" s="47"/>
      <c r="B45" s="48"/>
      <c r="C45" s="57"/>
      <c r="D45" s="58" t="s">
        <v>7</v>
      </c>
      <c r="E45" s="58" t="s">
        <v>44</v>
      </c>
      <c r="F45" s="58" t="s">
        <v>65</v>
      </c>
      <c r="G45" s="55" t="s">
        <v>7</v>
      </c>
      <c r="H45" s="59" t="s">
        <v>67</v>
      </c>
      <c r="I45" s="114">
        <v>0.2534722222222222</v>
      </c>
      <c r="J45" s="115">
        <v>0.2520833333333333</v>
      </c>
      <c r="K45" s="44">
        <v>2006</v>
      </c>
      <c r="L45" s="44">
        <v>2007</v>
      </c>
      <c r="M45" s="60" t="s">
        <v>66</v>
      </c>
      <c r="N45" s="18" t="s">
        <v>106</v>
      </c>
      <c r="O45" s="118"/>
      <c r="P45" s="60">
        <v>2008</v>
      </c>
      <c r="Q45" s="61">
        <v>37906</v>
      </c>
    </row>
    <row r="46" spans="1:17" ht="13.5">
      <c r="A46" s="47"/>
      <c r="B46" s="48"/>
      <c r="C46" s="57"/>
      <c r="D46" s="58" t="s">
        <v>101</v>
      </c>
      <c r="E46" s="62">
        <v>38352</v>
      </c>
      <c r="F46" s="62"/>
      <c r="G46" s="55" t="s">
        <v>101</v>
      </c>
      <c r="H46" s="59" t="s">
        <v>101</v>
      </c>
      <c r="I46" s="63" t="s">
        <v>102</v>
      </c>
      <c r="J46" s="63" t="s">
        <v>102</v>
      </c>
      <c r="K46" s="64"/>
      <c r="L46" s="55"/>
      <c r="M46" s="60"/>
      <c r="N46" s="119">
        <v>0.5041666666666667</v>
      </c>
      <c r="O46" s="120">
        <v>0.46458333333333335</v>
      </c>
      <c r="P46" s="60"/>
      <c r="Q46" s="121">
        <v>0.5902777777777778</v>
      </c>
    </row>
    <row r="47" spans="1:17" ht="13.5">
      <c r="A47" s="167"/>
      <c r="B47" s="73"/>
      <c r="C47" s="65"/>
      <c r="D47" s="168" t="s">
        <v>8</v>
      </c>
      <c r="E47" s="169"/>
      <c r="F47" s="169"/>
      <c r="G47" s="67" t="s">
        <v>9</v>
      </c>
      <c r="H47" s="56" t="s">
        <v>8</v>
      </c>
      <c r="I47" s="66"/>
      <c r="J47" s="56"/>
      <c r="K47" s="117"/>
      <c r="L47" s="68"/>
      <c r="M47" s="69"/>
      <c r="N47" s="69"/>
      <c r="O47" s="69"/>
      <c r="P47" s="69"/>
      <c r="Q47" s="67"/>
    </row>
    <row r="48" spans="1:17" ht="13.5">
      <c r="A48" s="70"/>
      <c r="B48" s="37"/>
      <c r="C48" s="37" t="s">
        <v>10</v>
      </c>
      <c r="D48" s="37" t="s">
        <v>11</v>
      </c>
      <c r="E48" s="23" t="s">
        <v>12</v>
      </c>
      <c r="F48" s="23" t="s">
        <v>13</v>
      </c>
      <c r="G48" s="71" t="s">
        <v>14</v>
      </c>
      <c r="H48" s="71" t="s">
        <v>15</v>
      </c>
      <c r="I48" s="72" t="s">
        <v>16</v>
      </c>
      <c r="J48" s="72" t="s">
        <v>17</v>
      </c>
      <c r="K48" s="72" t="s">
        <v>18</v>
      </c>
      <c r="L48" s="73" t="s">
        <v>19</v>
      </c>
      <c r="M48" s="73" t="s">
        <v>107</v>
      </c>
      <c r="N48" s="73" t="s">
        <v>108</v>
      </c>
      <c r="O48" s="73" t="s">
        <v>109</v>
      </c>
      <c r="P48" s="23" t="s">
        <v>113</v>
      </c>
      <c r="Q48" s="71" t="s">
        <v>114</v>
      </c>
    </row>
    <row r="49" spans="1:17" ht="13.5">
      <c r="A49" s="77" t="s">
        <v>26</v>
      </c>
      <c r="B49" s="187" t="s">
        <v>27</v>
      </c>
      <c r="C49" s="188"/>
      <c r="D49" s="78">
        <f>D50</f>
        <v>0</v>
      </c>
      <c r="E49" s="78">
        <f>E50</f>
        <v>468</v>
      </c>
      <c r="F49" s="128" t="s">
        <v>24</v>
      </c>
      <c r="G49" s="78">
        <f>G50</f>
        <v>0</v>
      </c>
      <c r="H49" s="78">
        <f>H50</f>
        <v>0</v>
      </c>
      <c r="I49" s="144" t="s">
        <v>24</v>
      </c>
      <c r="J49" s="144" t="s">
        <v>24</v>
      </c>
      <c r="K49" s="78">
        <f>K50</f>
        <v>0</v>
      </c>
      <c r="L49" s="78">
        <f>L50</f>
        <v>0</v>
      </c>
      <c r="M49" s="78">
        <f>M50</f>
        <v>0</v>
      </c>
      <c r="N49" s="144" t="s">
        <v>24</v>
      </c>
      <c r="O49" s="144" t="s">
        <v>24</v>
      </c>
      <c r="P49" s="78">
        <f>P50</f>
        <v>0</v>
      </c>
      <c r="Q49" s="144" t="s">
        <v>24</v>
      </c>
    </row>
    <row r="50" spans="1:17" ht="13.5">
      <c r="A50" s="77" t="s">
        <v>10</v>
      </c>
      <c r="B50" s="189" t="s">
        <v>83</v>
      </c>
      <c r="C50" s="189"/>
      <c r="D50" s="79">
        <f>SUM(D51:D54)</f>
        <v>0</v>
      </c>
      <c r="E50" s="79">
        <f>SUM(E51:E54)</f>
        <v>468</v>
      </c>
      <c r="F50" s="128" t="s">
        <v>24</v>
      </c>
      <c r="G50" s="79">
        <f aca="true" t="shared" si="12" ref="G50:P50">SUM(G51:G54)</f>
        <v>0</v>
      </c>
      <c r="H50" s="79">
        <f t="shared" si="12"/>
        <v>0</v>
      </c>
      <c r="I50" s="144" t="s">
        <v>24</v>
      </c>
      <c r="J50" s="143" t="s">
        <v>24</v>
      </c>
      <c r="K50" s="79">
        <f t="shared" si="12"/>
        <v>0</v>
      </c>
      <c r="L50" s="79">
        <f t="shared" si="12"/>
        <v>0</v>
      </c>
      <c r="M50" s="79">
        <f t="shared" si="12"/>
        <v>0</v>
      </c>
      <c r="N50" s="143" t="s">
        <v>24</v>
      </c>
      <c r="O50" s="143" t="s">
        <v>24</v>
      </c>
      <c r="P50" s="79">
        <f t="shared" si="12"/>
        <v>0</v>
      </c>
      <c r="Q50" s="143" t="s">
        <v>24</v>
      </c>
    </row>
    <row r="51" spans="1:17" ht="13.5">
      <c r="A51" s="77"/>
      <c r="B51" s="16"/>
      <c r="C51" s="17" t="s">
        <v>84</v>
      </c>
      <c r="D51" s="81">
        <v>0</v>
      </c>
      <c r="E51" s="81">
        <v>234</v>
      </c>
      <c r="F51" s="128" t="s">
        <v>24</v>
      </c>
      <c r="G51" s="81">
        <f>SUM(G40:G45)</f>
        <v>0</v>
      </c>
      <c r="H51" s="81">
        <f>SUM(H40:H45)</f>
        <v>0</v>
      </c>
      <c r="I51" s="83" t="s">
        <v>24</v>
      </c>
      <c r="J51" s="83" t="s">
        <v>24</v>
      </c>
      <c r="K51" s="81">
        <v>0</v>
      </c>
      <c r="L51" s="81">
        <v>0</v>
      </c>
      <c r="M51" s="81">
        <v>0</v>
      </c>
      <c r="N51" s="83" t="s">
        <v>24</v>
      </c>
      <c r="O51" s="83" t="s">
        <v>24</v>
      </c>
      <c r="P51" s="81">
        <v>0</v>
      </c>
      <c r="Q51" s="83" t="s">
        <v>24</v>
      </c>
    </row>
    <row r="52" spans="1:17" ht="13.5">
      <c r="A52" s="77"/>
      <c r="B52" s="16"/>
      <c r="C52" s="17" t="s">
        <v>128</v>
      </c>
      <c r="D52" s="81">
        <v>0</v>
      </c>
      <c r="E52" s="81">
        <v>234</v>
      </c>
      <c r="F52" s="128" t="s">
        <v>24</v>
      </c>
      <c r="G52" s="81">
        <v>0</v>
      </c>
      <c r="H52" s="81">
        <v>0</v>
      </c>
      <c r="I52" s="83" t="s">
        <v>24</v>
      </c>
      <c r="J52" s="83" t="s">
        <v>24</v>
      </c>
      <c r="K52" s="81">
        <v>0</v>
      </c>
      <c r="L52" s="81">
        <v>0</v>
      </c>
      <c r="M52" s="81">
        <v>0</v>
      </c>
      <c r="N52" s="83" t="s">
        <v>24</v>
      </c>
      <c r="O52" s="83" t="s">
        <v>24</v>
      </c>
      <c r="P52" s="81">
        <v>0</v>
      </c>
      <c r="Q52" s="83" t="s">
        <v>24</v>
      </c>
    </row>
    <row r="53" spans="1:17" ht="13.5">
      <c r="A53" s="77"/>
      <c r="B53" s="16"/>
      <c r="C53" s="17" t="s">
        <v>129</v>
      </c>
      <c r="D53" s="81">
        <v>0</v>
      </c>
      <c r="E53" s="81">
        <v>0</v>
      </c>
      <c r="F53" s="128" t="s">
        <v>24</v>
      </c>
      <c r="G53" s="81">
        <v>0</v>
      </c>
      <c r="H53" s="81">
        <v>0</v>
      </c>
      <c r="I53" s="83" t="s">
        <v>24</v>
      </c>
      <c r="J53" s="83" t="s">
        <v>24</v>
      </c>
      <c r="K53" s="81">
        <v>0</v>
      </c>
      <c r="L53" s="81">
        <v>0</v>
      </c>
      <c r="M53" s="81">
        <v>0</v>
      </c>
      <c r="N53" s="83" t="s">
        <v>24</v>
      </c>
      <c r="O53" s="83" t="s">
        <v>24</v>
      </c>
      <c r="P53" s="81">
        <v>0</v>
      </c>
      <c r="Q53" s="83" t="s">
        <v>24</v>
      </c>
    </row>
    <row r="54" spans="1:17" ht="13.5">
      <c r="A54" s="77"/>
      <c r="B54" s="16"/>
      <c r="C54" s="17" t="s">
        <v>100</v>
      </c>
      <c r="D54" s="77">
        <v>0</v>
      </c>
      <c r="E54" s="77">
        <v>0</v>
      </c>
      <c r="F54" s="129" t="s">
        <v>24</v>
      </c>
      <c r="G54" s="16">
        <v>0</v>
      </c>
      <c r="H54" s="16">
        <v>0</v>
      </c>
      <c r="I54" s="97" t="s">
        <v>24</v>
      </c>
      <c r="J54" s="97" t="s">
        <v>24</v>
      </c>
      <c r="K54" s="85">
        <v>0</v>
      </c>
      <c r="L54" s="16">
        <v>0</v>
      </c>
      <c r="M54" s="16">
        <v>0</v>
      </c>
      <c r="N54" s="97" t="s">
        <v>24</v>
      </c>
      <c r="O54" s="97" t="s">
        <v>24</v>
      </c>
      <c r="P54" s="16">
        <v>0</v>
      </c>
      <c r="Q54" s="97" t="s">
        <v>24</v>
      </c>
    </row>
    <row r="55" spans="1:17" ht="13.5">
      <c r="A55" s="77"/>
      <c r="B55" s="16"/>
      <c r="C55" s="17" t="s">
        <v>130</v>
      </c>
      <c r="D55" s="77">
        <v>0</v>
      </c>
      <c r="E55" s="77">
        <v>0</v>
      </c>
      <c r="F55" s="129" t="s">
        <v>24</v>
      </c>
      <c r="G55" s="16">
        <v>0</v>
      </c>
      <c r="H55" s="16">
        <v>0</v>
      </c>
      <c r="I55" s="97" t="s">
        <v>24</v>
      </c>
      <c r="J55" s="97" t="s">
        <v>24</v>
      </c>
      <c r="K55" s="85">
        <v>0</v>
      </c>
      <c r="L55" s="16">
        <v>0</v>
      </c>
      <c r="M55" s="16">
        <v>0</v>
      </c>
      <c r="N55" s="97" t="s">
        <v>24</v>
      </c>
      <c r="O55" s="97" t="s">
        <v>24</v>
      </c>
      <c r="P55" s="16">
        <v>0</v>
      </c>
      <c r="Q55" s="97" t="s">
        <v>24</v>
      </c>
    </row>
    <row r="56" spans="1:17" ht="13.5">
      <c r="A56" s="104" t="s">
        <v>52</v>
      </c>
      <c r="B56" s="31" t="s">
        <v>53</v>
      </c>
      <c r="C56" s="32"/>
      <c r="D56" s="105"/>
      <c r="E56" s="84"/>
      <c r="F56" s="86"/>
      <c r="G56" s="106"/>
      <c r="H56" s="107"/>
      <c r="I56" s="94"/>
      <c r="J56" s="94"/>
      <c r="K56" s="103"/>
      <c r="L56" s="103"/>
      <c r="M56" s="103"/>
      <c r="N56" s="127"/>
      <c r="O56" s="127"/>
      <c r="P56" s="103"/>
      <c r="Q56" s="133"/>
    </row>
    <row r="57" spans="1:17" ht="13.5">
      <c r="A57" s="108" t="s">
        <v>54</v>
      </c>
      <c r="B57" s="31" t="s">
        <v>60</v>
      </c>
      <c r="C57" s="32"/>
      <c r="D57" s="109">
        <f>D59</f>
        <v>42000</v>
      </c>
      <c r="E57" s="109">
        <f>E59</f>
        <v>96303</v>
      </c>
      <c r="F57" s="141">
        <f>E57/D57*100</f>
        <v>229.29285714285714</v>
      </c>
      <c r="G57" s="109">
        <f>G59</f>
        <v>38000</v>
      </c>
      <c r="H57" s="109">
        <f>H59</f>
        <v>37000</v>
      </c>
      <c r="I57" s="113">
        <f>H57/G57*100</f>
        <v>97.36842105263158</v>
      </c>
      <c r="J57" s="141">
        <f>H57/E57*100</f>
        <v>38.42040227199568</v>
      </c>
      <c r="K57" s="109">
        <f>K59</f>
        <v>38000</v>
      </c>
      <c r="L57" s="109">
        <f>L59</f>
        <v>40000</v>
      </c>
      <c r="M57" s="109">
        <f>M59</f>
        <v>38000</v>
      </c>
      <c r="N57" s="155">
        <f>M57/H57*100</f>
        <v>102.7027027027027</v>
      </c>
      <c r="O57" s="155">
        <f>M57/K57*100</f>
        <v>100</v>
      </c>
      <c r="P57" s="109">
        <f>P59</f>
        <v>17000</v>
      </c>
      <c r="Q57" s="141">
        <f>P57/L57*100</f>
        <v>42.5</v>
      </c>
    </row>
    <row r="58" spans="1:17" ht="13.5">
      <c r="A58" s="108"/>
      <c r="B58" s="195" t="s">
        <v>61</v>
      </c>
      <c r="C58" s="196"/>
      <c r="D58" s="105"/>
      <c r="E58" s="137"/>
      <c r="F58" s="113"/>
      <c r="G58" s="107"/>
      <c r="H58" s="145"/>
      <c r="I58" s="147"/>
      <c r="J58" s="124"/>
      <c r="K58" s="107"/>
      <c r="L58" s="103"/>
      <c r="M58" s="145"/>
      <c r="N58" s="155"/>
      <c r="O58" s="155"/>
      <c r="P58" s="106"/>
      <c r="Q58" s="141"/>
    </row>
    <row r="59" spans="1:17" ht="13.5">
      <c r="A59" s="110"/>
      <c r="B59" s="197"/>
      <c r="C59" s="197"/>
      <c r="D59" s="111">
        <f>SUM(D60:D62)</f>
        <v>42000</v>
      </c>
      <c r="E59" s="138">
        <f>SUM(E60:E62)</f>
        <v>96303</v>
      </c>
      <c r="F59" s="142">
        <f>E59/D59*100</f>
        <v>229.29285714285714</v>
      </c>
      <c r="G59" s="139">
        <f>SUM(G60:G62)</f>
        <v>38000</v>
      </c>
      <c r="H59" s="138">
        <f>SUM(H60:H62)</f>
        <v>37000</v>
      </c>
      <c r="I59" s="148">
        <f>H59/G59*100</f>
        <v>97.36842105263158</v>
      </c>
      <c r="J59" s="142">
        <f>H59/E59*100</f>
        <v>38.42040227199568</v>
      </c>
      <c r="K59" s="139">
        <f>SUM(K60:K62)</f>
        <v>38000</v>
      </c>
      <c r="L59" s="111">
        <f>SUM(L60:L62)</f>
        <v>40000</v>
      </c>
      <c r="M59" s="138">
        <f>SUM(M60:M62)</f>
        <v>38000</v>
      </c>
      <c r="N59" s="156">
        <f>M59/H59*100</f>
        <v>102.7027027027027</v>
      </c>
      <c r="O59" s="156">
        <f>M59/K59*100</f>
        <v>100</v>
      </c>
      <c r="P59" s="152">
        <f>SUM(P60:P62)</f>
        <v>17000</v>
      </c>
      <c r="Q59" s="142">
        <f>P59/L59*100</f>
        <v>42.5</v>
      </c>
    </row>
    <row r="60" spans="1:17" ht="13.5">
      <c r="A60" s="77"/>
      <c r="B60" s="33" t="s">
        <v>62</v>
      </c>
      <c r="C60" s="32"/>
      <c r="D60" s="93">
        <v>42000</v>
      </c>
      <c r="E60" s="93">
        <v>96303</v>
      </c>
      <c r="F60" s="140">
        <f>E60/D60*100</f>
        <v>229.29285714285714</v>
      </c>
      <c r="G60" s="81">
        <v>38000</v>
      </c>
      <c r="H60" s="81">
        <v>37000</v>
      </c>
      <c r="I60" s="146">
        <f>H60/G60*100</f>
        <v>97.36842105263158</v>
      </c>
      <c r="J60" s="140">
        <f>H60/E60*100</f>
        <v>38.42040227199568</v>
      </c>
      <c r="K60" s="81">
        <v>38000</v>
      </c>
      <c r="L60" s="81">
        <v>40000</v>
      </c>
      <c r="M60" s="81">
        <v>38000</v>
      </c>
      <c r="N60" s="151">
        <f>M60/H60*100</f>
        <v>102.7027027027027</v>
      </c>
      <c r="O60" s="151">
        <f>M60/K60*100</f>
        <v>100</v>
      </c>
      <c r="P60" s="81">
        <v>17000</v>
      </c>
      <c r="Q60" s="140">
        <f>P60/L60*100</f>
        <v>42.5</v>
      </c>
    </row>
    <row r="61" spans="1:17" ht="13.5">
      <c r="A61" s="77"/>
      <c r="B61" s="33" t="s">
        <v>131</v>
      </c>
      <c r="C61" s="32"/>
      <c r="D61" s="93">
        <v>0</v>
      </c>
      <c r="E61" s="93">
        <v>0</v>
      </c>
      <c r="F61" s="140"/>
      <c r="G61" s="81">
        <v>0</v>
      </c>
      <c r="H61" s="81">
        <v>0</v>
      </c>
      <c r="I61" s="146"/>
      <c r="J61" s="140"/>
      <c r="K61" s="81">
        <v>0</v>
      </c>
      <c r="L61" s="81">
        <v>0</v>
      </c>
      <c r="M61" s="81">
        <v>0</v>
      </c>
      <c r="N61" s="151"/>
      <c r="O61" s="151"/>
      <c r="P61" s="81">
        <v>0</v>
      </c>
      <c r="Q61" s="140"/>
    </row>
    <row r="62" spans="1:17" ht="13.5">
      <c r="A62" s="77"/>
      <c r="B62" s="33" t="s">
        <v>132</v>
      </c>
      <c r="C62" s="32"/>
      <c r="D62" s="93">
        <v>0</v>
      </c>
      <c r="E62" s="93">
        <v>0</v>
      </c>
      <c r="F62" s="86" t="s">
        <v>24</v>
      </c>
      <c r="G62" s="81">
        <v>0</v>
      </c>
      <c r="H62" s="81">
        <v>0</v>
      </c>
      <c r="I62" s="94" t="s">
        <v>24</v>
      </c>
      <c r="J62" s="94" t="s">
        <v>24</v>
      </c>
      <c r="K62" s="81">
        <v>0</v>
      </c>
      <c r="L62" s="81">
        <v>0</v>
      </c>
      <c r="M62" s="81">
        <v>0</v>
      </c>
      <c r="N62" s="153" t="s">
        <v>24</v>
      </c>
      <c r="O62" s="153" t="s">
        <v>24</v>
      </c>
      <c r="P62" s="81">
        <v>0</v>
      </c>
      <c r="Q62" s="94" t="s">
        <v>24</v>
      </c>
    </row>
    <row r="63" spans="1:17" ht="13.5">
      <c r="A63" s="91" t="s">
        <v>28</v>
      </c>
      <c r="B63" s="187" t="s">
        <v>29</v>
      </c>
      <c r="C63" s="187"/>
      <c r="D63" s="78">
        <f>D64+D101+D111</f>
        <v>361600</v>
      </c>
      <c r="E63" s="78">
        <f>E64+E101+E111</f>
        <v>380001</v>
      </c>
      <c r="F63" s="134">
        <f>E63/D63*100</f>
        <v>105.0887721238938</v>
      </c>
      <c r="G63" s="78">
        <f>G64+G101+G111</f>
        <v>314900</v>
      </c>
      <c r="H63" s="78">
        <f>H64+H101+H111</f>
        <v>393230</v>
      </c>
      <c r="I63" s="134">
        <f>H63/G63*100</f>
        <v>124.87456335344554</v>
      </c>
      <c r="J63" s="134">
        <f>H63/E63*100</f>
        <v>103.48130662814046</v>
      </c>
      <c r="K63" s="78">
        <f>K64+K101+K111</f>
        <v>338250</v>
      </c>
      <c r="L63" s="78">
        <f>L64+L101+L111</f>
        <v>342720</v>
      </c>
      <c r="M63" s="78">
        <f>M64+M101+M111</f>
        <v>452100</v>
      </c>
      <c r="N63" s="134">
        <f>M63/H63*100</f>
        <v>114.97088218091194</v>
      </c>
      <c r="O63" s="134">
        <f>M63/K63*100</f>
        <v>133.65853658536585</v>
      </c>
      <c r="P63" s="78">
        <f>P64+P101+P111</f>
        <v>438900</v>
      </c>
      <c r="Q63" s="149">
        <f>P63/L63*100</f>
        <v>128.06372549019608</v>
      </c>
    </row>
    <row r="64" spans="1:17" ht="13.5">
      <c r="A64" s="77" t="s">
        <v>30</v>
      </c>
      <c r="B64" s="198" t="s">
        <v>31</v>
      </c>
      <c r="C64" s="199"/>
      <c r="D64" s="78">
        <f>D65+D66+D88+D90+D97</f>
        <v>329200</v>
      </c>
      <c r="E64" s="78">
        <f>E65+E66+E88+E90+E97</f>
        <v>353237</v>
      </c>
      <c r="F64" s="134">
        <f aca="true" t="shared" si="13" ref="F64:F70">E64/D64*100</f>
        <v>107.30164034021871</v>
      </c>
      <c r="G64" s="78">
        <f>G65+G66+G88+G90+G97</f>
        <v>291900</v>
      </c>
      <c r="H64" s="78">
        <f>H65+H66+H88+H90+H97</f>
        <v>365230</v>
      </c>
      <c r="I64" s="134">
        <f aca="true" t="shared" si="14" ref="I64:I70">H64/G64*100</f>
        <v>125.1216169921206</v>
      </c>
      <c r="J64" s="134">
        <f aca="true" t="shared" si="15" ref="J64:J70">H64/E64*100</f>
        <v>103.3951709475508</v>
      </c>
      <c r="K64" s="78">
        <f>K65+K66+K88+K90+K97</f>
        <v>315050</v>
      </c>
      <c r="L64" s="78">
        <f>L65+L66+L88+L90+L97</f>
        <v>318720</v>
      </c>
      <c r="M64" s="78">
        <f>M65+M66+M88+M90+M97</f>
        <v>428900</v>
      </c>
      <c r="N64" s="134">
        <f aca="true" t="shared" si="16" ref="N64:N70">M64/H64*100</f>
        <v>117.43285053254114</v>
      </c>
      <c r="O64" s="134">
        <f aca="true" t="shared" si="17" ref="O64:O70">M64/K64*100</f>
        <v>136.13712109189018</v>
      </c>
      <c r="P64" s="78">
        <f>P65+P66+P88+P90+P97</f>
        <v>414900</v>
      </c>
      <c r="Q64" s="149">
        <f aca="true" t="shared" si="18" ref="Q64:Q70">P64/L64*100</f>
        <v>130.1769578313253</v>
      </c>
    </row>
    <row r="65" spans="1:17" ht="13.5">
      <c r="A65" s="77" t="s">
        <v>10</v>
      </c>
      <c r="B65" s="182" t="s">
        <v>32</v>
      </c>
      <c r="C65" s="183"/>
      <c r="D65" s="79">
        <v>83100</v>
      </c>
      <c r="E65" s="79">
        <v>83099</v>
      </c>
      <c r="F65" s="135">
        <f t="shared" si="13"/>
        <v>99.99879663056558</v>
      </c>
      <c r="G65" s="79">
        <v>88842</v>
      </c>
      <c r="H65" s="79">
        <v>87250</v>
      </c>
      <c r="I65" s="135">
        <f t="shared" si="14"/>
        <v>98.20805474888003</v>
      </c>
      <c r="J65" s="135">
        <f t="shared" si="15"/>
        <v>104.9952466335335</v>
      </c>
      <c r="K65" s="79">
        <v>98000</v>
      </c>
      <c r="L65" s="79">
        <v>106000</v>
      </c>
      <c r="M65" s="79">
        <v>98000</v>
      </c>
      <c r="N65" s="135">
        <f t="shared" si="16"/>
        <v>112.32091690544412</v>
      </c>
      <c r="O65" s="135">
        <f t="shared" si="17"/>
        <v>100</v>
      </c>
      <c r="P65" s="79">
        <v>111300</v>
      </c>
      <c r="Q65" s="150">
        <f t="shared" si="18"/>
        <v>105</v>
      </c>
    </row>
    <row r="66" spans="1:17" ht="13.5">
      <c r="A66" s="77" t="s">
        <v>11</v>
      </c>
      <c r="B66" s="182" t="s">
        <v>33</v>
      </c>
      <c r="C66" s="183"/>
      <c r="D66" s="79">
        <f>D67+D68+D69+D70+D77</f>
        <v>33600</v>
      </c>
      <c r="E66" s="79">
        <f>E67+E68+E69+E70+E77</f>
        <v>26489</v>
      </c>
      <c r="F66" s="135">
        <f t="shared" si="13"/>
        <v>78.83630952380952</v>
      </c>
      <c r="G66" s="79">
        <f>G67+G68+G69+G70+G77</f>
        <v>34500</v>
      </c>
      <c r="H66" s="79">
        <f>H67+H68+H69+H70+H77</f>
        <v>31700</v>
      </c>
      <c r="I66" s="135">
        <f t="shared" si="14"/>
        <v>91.88405797101449</v>
      </c>
      <c r="J66" s="135">
        <f t="shared" si="15"/>
        <v>119.67231681075164</v>
      </c>
      <c r="K66" s="79">
        <f>K67+K68+K69+K70+K77</f>
        <v>34200</v>
      </c>
      <c r="L66" s="79">
        <f>L67+L68+L69+L70+L77</f>
        <v>34550</v>
      </c>
      <c r="M66" s="79">
        <f>M67+M68+M69+M70+M77</f>
        <v>35950</v>
      </c>
      <c r="N66" s="135">
        <f t="shared" si="16"/>
        <v>113.40694006309148</v>
      </c>
      <c r="O66" s="135">
        <f t="shared" si="17"/>
        <v>105.11695906432747</v>
      </c>
      <c r="P66" s="79">
        <f>P67+P68+P69+P70+P77</f>
        <v>35100</v>
      </c>
      <c r="Q66" s="150">
        <f t="shared" si="18"/>
        <v>101.5918958031838</v>
      </c>
    </row>
    <row r="67" spans="1:17" ht="13.5">
      <c r="A67" s="70"/>
      <c r="B67" s="20"/>
      <c r="C67" s="21" t="s">
        <v>85</v>
      </c>
      <c r="D67" s="93">
        <v>5400</v>
      </c>
      <c r="E67" s="93">
        <v>4093</v>
      </c>
      <c r="F67" s="133">
        <f t="shared" si="13"/>
        <v>75.79629629629629</v>
      </c>
      <c r="G67" s="93">
        <v>5600</v>
      </c>
      <c r="H67" s="93">
        <v>4500</v>
      </c>
      <c r="I67" s="133">
        <f t="shared" si="14"/>
        <v>80.35714285714286</v>
      </c>
      <c r="J67" s="133">
        <f t="shared" si="15"/>
        <v>109.94380649890057</v>
      </c>
      <c r="K67" s="93">
        <v>5000</v>
      </c>
      <c r="L67" s="81">
        <v>5200</v>
      </c>
      <c r="M67" s="81">
        <v>5300</v>
      </c>
      <c r="N67" s="133">
        <f t="shared" si="16"/>
        <v>117.77777777777779</v>
      </c>
      <c r="O67" s="133">
        <f t="shared" si="17"/>
        <v>106</v>
      </c>
      <c r="P67" s="81">
        <v>5250</v>
      </c>
      <c r="Q67" s="136">
        <f t="shared" si="18"/>
        <v>100.96153846153845</v>
      </c>
    </row>
    <row r="68" spans="1:17" ht="13.5">
      <c r="A68" s="70"/>
      <c r="B68" s="20"/>
      <c r="C68" s="21" t="s">
        <v>86</v>
      </c>
      <c r="D68" s="93">
        <v>2500</v>
      </c>
      <c r="E68" s="93">
        <v>1932</v>
      </c>
      <c r="F68" s="133">
        <f t="shared" si="13"/>
        <v>77.28</v>
      </c>
      <c r="G68" s="93">
        <v>2700</v>
      </c>
      <c r="H68" s="93">
        <v>2400</v>
      </c>
      <c r="I68" s="133">
        <f t="shared" si="14"/>
        <v>88.88888888888889</v>
      </c>
      <c r="J68" s="133">
        <f t="shared" si="15"/>
        <v>124.22360248447204</v>
      </c>
      <c r="K68" s="93">
        <v>2700</v>
      </c>
      <c r="L68" s="81">
        <v>2750</v>
      </c>
      <c r="M68" s="81">
        <v>3100</v>
      </c>
      <c r="N68" s="133">
        <f t="shared" si="16"/>
        <v>129.16666666666669</v>
      </c>
      <c r="O68" s="133">
        <f t="shared" si="17"/>
        <v>114.81481481481481</v>
      </c>
      <c r="P68" s="81">
        <v>2620</v>
      </c>
      <c r="Q68" s="136">
        <f t="shared" si="18"/>
        <v>95.27272727272728</v>
      </c>
    </row>
    <row r="69" spans="1:17" ht="13.5">
      <c r="A69" s="70"/>
      <c r="B69" s="20"/>
      <c r="C69" s="21" t="s">
        <v>87</v>
      </c>
      <c r="D69" s="93">
        <v>1500</v>
      </c>
      <c r="E69" s="93">
        <v>1125</v>
      </c>
      <c r="F69" s="133">
        <f t="shared" si="13"/>
        <v>75</v>
      </c>
      <c r="G69" s="93">
        <v>1700</v>
      </c>
      <c r="H69" s="93">
        <v>2475</v>
      </c>
      <c r="I69" s="133">
        <f t="shared" si="14"/>
        <v>145.58823529411765</v>
      </c>
      <c r="J69" s="133">
        <f t="shared" si="15"/>
        <v>220.00000000000003</v>
      </c>
      <c r="K69" s="93">
        <v>2500</v>
      </c>
      <c r="L69" s="81">
        <v>2500</v>
      </c>
      <c r="M69" s="81">
        <v>2800</v>
      </c>
      <c r="N69" s="133">
        <f t="shared" si="16"/>
        <v>113.13131313131312</v>
      </c>
      <c r="O69" s="133">
        <f t="shared" si="17"/>
        <v>112.00000000000001</v>
      </c>
      <c r="P69" s="81">
        <v>2600</v>
      </c>
      <c r="Q69" s="136">
        <f t="shared" si="18"/>
        <v>104</v>
      </c>
    </row>
    <row r="70" spans="1:17" ht="13.5">
      <c r="A70" s="95"/>
      <c r="B70" s="37"/>
      <c r="C70" s="22" t="s">
        <v>88</v>
      </c>
      <c r="D70" s="96">
        <v>21900</v>
      </c>
      <c r="E70" s="96">
        <v>18156</v>
      </c>
      <c r="F70" s="133">
        <f t="shared" si="13"/>
        <v>82.9041095890411</v>
      </c>
      <c r="G70" s="96">
        <v>22000</v>
      </c>
      <c r="H70" s="96">
        <v>20625</v>
      </c>
      <c r="I70" s="133">
        <f t="shared" si="14"/>
        <v>93.75</v>
      </c>
      <c r="J70" s="133">
        <f t="shared" si="15"/>
        <v>113.59881031064111</v>
      </c>
      <c r="K70" s="96">
        <v>22300</v>
      </c>
      <c r="L70" s="96">
        <v>22350</v>
      </c>
      <c r="M70" s="96">
        <v>22700</v>
      </c>
      <c r="N70" s="133">
        <f t="shared" si="16"/>
        <v>110.06060606060606</v>
      </c>
      <c r="O70" s="133">
        <f t="shared" si="17"/>
        <v>101.79372197309418</v>
      </c>
      <c r="P70" s="96">
        <v>22830</v>
      </c>
      <c r="Q70" s="136">
        <f t="shared" si="18"/>
        <v>102.14765100671141</v>
      </c>
    </row>
    <row r="71" spans="1:17" ht="13.5">
      <c r="A71" s="77"/>
      <c r="B71" s="16"/>
      <c r="C71" s="24" t="s">
        <v>46</v>
      </c>
      <c r="D71" s="96">
        <v>0</v>
      </c>
      <c r="E71" s="81">
        <v>0</v>
      </c>
      <c r="F71" s="94" t="s">
        <v>24</v>
      </c>
      <c r="G71" s="93">
        <v>0</v>
      </c>
      <c r="H71" s="93">
        <v>0</v>
      </c>
      <c r="I71" s="94" t="s">
        <v>24</v>
      </c>
      <c r="J71" s="94" t="s">
        <v>24</v>
      </c>
      <c r="K71" s="93">
        <v>0</v>
      </c>
      <c r="L71" s="93">
        <v>0</v>
      </c>
      <c r="M71" s="93">
        <v>0</v>
      </c>
      <c r="N71" s="94" t="s">
        <v>24</v>
      </c>
      <c r="O71" s="94" t="s">
        <v>24</v>
      </c>
      <c r="P71" s="93">
        <v>0</v>
      </c>
      <c r="Q71" s="94" t="s">
        <v>24</v>
      </c>
    </row>
    <row r="72" spans="1:17" ht="13.5">
      <c r="A72" s="77"/>
      <c r="B72" s="16"/>
      <c r="C72" s="24" t="s">
        <v>47</v>
      </c>
      <c r="D72" s="96">
        <v>0</v>
      </c>
      <c r="E72" s="81">
        <v>0</v>
      </c>
      <c r="F72" s="94" t="s">
        <v>24</v>
      </c>
      <c r="G72" s="93">
        <v>0</v>
      </c>
      <c r="H72" s="93">
        <v>0</v>
      </c>
      <c r="I72" s="94" t="s">
        <v>24</v>
      </c>
      <c r="J72" s="94" t="s">
        <v>24</v>
      </c>
      <c r="K72" s="93">
        <v>0</v>
      </c>
      <c r="L72" s="93">
        <v>0</v>
      </c>
      <c r="M72" s="93">
        <v>0</v>
      </c>
      <c r="N72" s="94" t="s">
        <v>24</v>
      </c>
      <c r="O72" s="94" t="s">
        <v>24</v>
      </c>
      <c r="P72" s="93">
        <v>0</v>
      </c>
      <c r="Q72" s="94" t="s">
        <v>24</v>
      </c>
    </row>
    <row r="73" spans="1:17" ht="13.5">
      <c r="A73" s="77"/>
      <c r="B73" s="16"/>
      <c r="C73" s="24" t="s">
        <v>48</v>
      </c>
      <c r="D73" s="96">
        <v>0</v>
      </c>
      <c r="E73" s="81">
        <v>0</v>
      </c>
      <c r="F73" s="94" t="s">
        <v>24</v>
      </c>
      <c r="G73" s="93">
        <v>0</v>
      </c>
      <c r="H73" s="93">
        <v>0</v>
      </c>
      <c r="I73" s="94" t="s">
        <v>24</v>
      </c>
      <c r="J73" s="94" t="s">
        <v>24</v>
      </c>
      <c r="K73" s="93">
        <v>0</v>
      </c>
      <c r="L73" s="93">
        <v>0</v>
      </c>
      <c r="M73" s="93">
        <v>0</v>
      </c>
      <c r="N73" s="94" t="s">
        <v>24</v>
      </c>
      <c r="O73" s="94" t="s">
        <v>24</v>
      </c>
      <c r="P73" s="93">
        <v>0</v>
      </c>
      <c r="Q73" s="94" t="s">
        <v>24</v>
      </c>
    </row>
    <row r="74" spans="1:17" ht="13.5">
      <c r="A74" s="77"/>
      <c r="B74" s="16"/>
      <c r="C74" s="24" t="s">
        <v>49</v>
      </c>
      <c r="D74" s="96">
        <v>0</v>
      </c>
      <c r="E74" s="81">
        <v>0</v>
      </c>
      <c r="F74" s="94" t="s">
        <v>24</v>
      </c>
      <c r="G74" s="93">
        <v>0</v>
      </c>
      <c r="H74" s="93">
        <v>0</v>
      </c>
      <c r="I74" s="94" t="s">
        <v>24</v>
      </c>
      <c r="J74" s="94" t="s">
        <v>24</v>
      </c>
      <c r="K74" s="93">
        <v>0</v>
      </c>
      <c r="L74" s="93">
        <v>0</v>
      </c>
      <c r="M74" s="93">
        <v>0</v>
      </c>
      <c r="N74" s="94" t="s">
        <v>24</v>
      </c>
      <c r="O74" s="94" t="s">
        <v>24</v>
      </c>
      <c r="P74" s="93">
        <v>0</v>
      </c>
      <c r="Q74" s="94" t="s">
        <v>24</v>
      </c>
    </row>
    <row r="75" spans="1:17" ht="13.5">
      <c r="A75" s="77"/>
      <c r="B75" s="16"/>
      <c r="C75" s="24" t="s">
        <v>50</v>
      </c>
      <c r="D75" s="96">
        <v>0</v>
      </c>
      <c r="E75" s="81">
        <v>0</v>
      </c>
      <c r="F75" s="94" t="s">
        <v>24</v>
      </c>
      <c r="G75" s="93">
        <v>0</v>
      </c>
      <c r="H75" s="93">
        <v>0</v>
      </c>
      <c r="I75" s="94" t="s">
        <v>24</v>
      </c>
      <c r="J75" s="94" t="s">
        <v>24</v>
      </c>
      <c r="K75" s="93">
        <v>0</v>
      </c>
      <c r="L75" s="93">
        <v>0</v>
      </c>
      <c r="M75" s="93">
        <v>0</v>
      </c>
      <c r="N75" s="94" t="s">
        <v>24</v>
      </c>
      <c r="O75" s="94" t="s">
        <v>24</v>
      </c>
      <c r="P75" s="93">
        <v>0</v>
      </c>
      <c r="Q75" s="94" t="s">
        <v>24</v>
      </c>
    </row>
    <row r="76" spans="1:17" ht="13.5">
      <c r="A76" s="77"/>
      <c r="B76" s="16"/>
      <c r="C76" s="24" t="s">
        <v>51</v>
      </c>
      <c r="D76" s="96">
        <v>0</v>
      </c>
      <c r="E76" s="81">
        <v>0</v>
      </c>
      <c r="F76" s="94" t="s">
        <v>24</v>
      </c>
      <c r="G76" s="93">
        <v>0</v>
      </c>
      <c r="H76" s="93">
        <v>0</v>
      </c>
      <c r="I76" s="94" t="s">
        <v>24</v>
      </c>
      <c r="J76" s="94" t="s">
        <v>24</v>
      </c>
      <c r="K76" s="93">
        <v>0</v>
      </c>
      <c r="L76" s="93">
        <v>0</v>
      </c>
      <c r="M76" s="93">
        <v>0</v>
      </c>
      <c r="N76" s="94" t="s">
        <v>24</v>
      </c>
      <c r="O76" s="94" t="s">
        <v>24</v>
      </c>
      <c r="P76" s="93">
        <v>0</v>
      </c>
      <c r="Q76" s="94" t="s">
        <v>24</v>
      </c>
    </row>
    <row r="77" spans="1:17" ht="13.5">
      <c r="A77" s="77"/>
      <c r="B77" s="16"/>
      <c r="C77" s="17" t="s">
        <v>89</v>
      </c>
      <c r="D77" s="96">
        <v>2300</v>
      </c>
      <c r="E77" s="81">
        <v>1183</v>
      </c>
      <c r="F77" s="133">
        <f>E77/D77*100</f>
        <v>51.43478260869565</v>
      </c>
      <c r="G77" s="81">
        <v>2500</v>
      </c>
      <c r="H77" s="81">
        <v>1700</v>
      </c>
      <c r="I77" s="133">
        <f>H77/G77*100</f>
        <v>68</v>
      </c>
      <c r="J77" s="133">
        <f>H77/E77*100</f>
        <v>143.70245139475907</v>
      </c>
      <c r="K77" s="81">
        <v>1700</v>
      </c>
      <c r="L77" s="81">
        <v>1750</v>
      </c>
      <c r="M77" s="81">
        <v>2050</v>
      </c>
      <c r="N77" s="133">
        <f>M77/H77*100</f>
        <v>120.58823529411764</v>
      </c>
      <c r="O77" s="133">
        <f>M77/K77*100</f>
        <v>120.58823529411764</v>
      </c>
      <c r="P77" s="81">
        <v>1800</v>
      </c>
      <c r="Q77" s="136">
        <f>P77/L77*100</f>
        <v>102.85714285714285</v>
      </c>
    </row>
    <row r="78" spans="1:17" ht="13.5">
      <c r="A78" s="87"/>
      <c r="B78" s="25"/>
      <c r="C78" s="178"/>
      <c r="D78" s="179"/>
      <c r="E78" s="98"/>
      <c r="F78" s="101"/>
      <c r="G78" s="100"/>
      <c r="H78" s="100"/>
      <c r="I78" s="101"/>
      <c r="J78" s="101"/>
      <c r="K78" s="100"/>
      <c r="L78" s="100"/>
      <c r="M78" s="100"/>
      <c r="N78" s="101"/>
      <c r="O78" s="101"/>
      <c r="P78" s="100"/>
      <c r="Q78" s="101"/>
    </row>
    <row r="79" spans="1:17" ht="13.5">
      <c r="A79" s="87"/>
      <c r="B79" s="25"/>
      <c r="C79" s="178"/>
      <c r="D79" s="179"/>
      <c r="E79" s="98"/>
      <c r="F79" s="101"/>
      <c r="G79" s="100"/>
      <c r="H79" s="100"/>
      <c r="I79" s="101"/>
      <c r="J79" s="101"/>
      <c r="K79" s="100"/>
      <c r="L79" s="100"/>
      <c r="M79" s="100"/>
      <c r="N79" s="101"/>
      <c r="O79" s="101"/>
      <c r="P79" s="100"/>
      <c r="Q79" s="101"/>
    </row>
    <row r="80" spans="1:17" ht="13.5">
      <c r="A80" s="99"/>
      <c r="B80" s="27"/>
      <c r="C80" s="28"/>
      <c r="D80" s="100"/>
      <c r="E80" s="100"/>
      <c r="F80" s="100"/>
      <c r="G80" s="100"/>
      <c r="H80" s="100"/>
      <c r="I80" s="101"/>
      <c r="J80" s="101"/>
      <c r="K80" s="100"/>
      <c r="L80" s="98"/>
      <c r="M80" s="98"/>
      <c r="N80" s="98"/>
      <c r="O80" s="98"/>
      <c r="P80" s="98"/>
      <c r="Q80" s="89" t="s">
        <v>0</v>
      </c>
    </row>
    <row r="81" spans="1:17" ht="13.5">
      <c r="A81" s="36" t="s">
        <v>1</v>
      </c>
      <c r="B81" s="37"/>
      <c r="C81" s="38"/>
      <c r="D81" s="39" t="s">
        <v>42</v>
      </c>
      <c r="E81" s="40"/>
      <c r="F81" s="40"/>
      <c r="G81" s="45" t="s">
        <v>68</v>
      </c>
      <c r="H81" s="41"/>
      <c r="I81" s="43"/>
      <c r="J81" s="43"/>
      <c r="K81" s="45" t="s">
        <v>104</v>
      </c>
      <c r="L81" s="43"/>
      <c r="M81" s="45" t="s">
        <v>110</v>
      </c>
      <c r="N81" s="41"/>
      <c r="O81" s="42"/>
      <c r="P81" s="41" t="s">
        <v>2</v>
      </c>
      <c r="Q81" s="46"/>
    </row>
    <row r="82" spans="1:17" ht="13.5">
      <c r="A82" s="47"/>
      <c r="B82" s="48"/>
      <c r="C82" s="49" t="s">
        <v>3</v>
      </c>
      <c r="D82" s="50"/>
      <c r="E82" s="51"/>
      <c r="F82" s="51"/>
      <c r="G82" s="56"/>
      <c r="H82" s="52"/>
      <c r="I82" s="52"/>
      <c r="J82" s="52"/>
      <c r="K82" s="90" t="s">
        <v>105</v>
      </c>
      <c r="L82" s="54"/>
      <c r="M82" s="90" t="s">
        <v>111</v>
      </c>
      <c r="N82" s="54"/>
      <c r="O82" s="60"/>
      <c r="P82" s="52"/>
      <c r="Q82" s="53"/>
    </row>
    <row r="83" spans="1:17" ht="13.5">
      <c r="A83" s="47"/>
      <c r="B83" s="48"/>
      <c r="C83" s="57"/>
      <c r="D83" s="58" t="s">
        <v>63</v>
      </c>
      <c r="E83" s="58" t="s">
        <v>43</v>
      </c>
      <c r="F83" s="58" t="s">
        <v>64</v>
      </c>
      <c r="G83" s="55" t="s">
        <v>4</v>
      </c>
      <c r="H83" s="59" t="s">
        <v>66</v>
      </c>
      <c r="I83" s="59" t="s">
        <v>5</v>
      </c>
      <c r="J83" s="59" t="s">
        <v>5</v>
      </c>
      <c r="K83" s="116" t="s">
        <v>103</v>
      </c>
      <c r="L83" s="52"/>
      <c r="M83" s="116" t="s">
        <v>112</v>
      </c>
      <c r="N83" s="52"/>
      <c r="O83" s="53"/>
      <c r="P83" s="60" t="s">
        <v>6</v>
      </c>
      <c r="Q83" s="55" t="s">
        <v>5</v>
      </c>
    </row>
    <row r="84" spans="1:17" ht="13.5">
      <c r="A84" s="47"/>
      <c r="B84" s="48"/>
      <c r="C84" s="57"/>
      <c r="D84" s="58" t="s">
        <v>7</v>
      </c>
      <c r="E84" s="58" t="s">
        <v>44</v>
      </c>
      <c r="F84" s="58" t="s">
        <v>65</v>
      </c>
      <c r="G84" s="55" t="s">
        <v>7</v>
      </c>
      <c r="H84" s="59" t="s">
        <v>67</v>
      </c>
      <c r="I84" s="114">
        <v>0.2534722222222222</v>
      </c>
      <c r="J84" s="115">
        <v>0.2520833333333333</v>
      </c>
      <c r="K84" s="44">
        <v>2006</v>
      </c>
      <c r="L84" s="44">
        <v>2007</v>
      </c>
      <c r="M84" s="60" t="s">
        <v>66</v>
      </c>
      <c r="N84" s="18" t="s">
        <v>106</v>
      </c>
      <c r="O84" s="118"/>
      <c r="P84" s="60">
        <v>2008</v>
      </c>
      <c r="Q84" s="61">
        <v>37906</v>
      </c>
    </row>
    <row r="85" spans="1:17" ht="13.5">
      <c r="A85" s="47"/>
      <c r="B85" s="48"/>
      <c r="C85" s="57"/>
      <c r="D85" s="58" t="s">
        <v>101</v>
      </c>
      <c r="E85" s="62">
        <v>38352</v>
      </c>
      <c r="F85" s="62"/>
      <c r="G85" s="55" t="s">
        <v>101</v>
      </c>
      <c r="H85" s="59" t="s">
        <v>101</v>
      </c>
      <c r="I85" s="63" t="s">
        <v>102</v>
      </c>
      <c r="J85" s="63" t="s">
        <v>102</v>
      </c>
      <c r="K85" s="64"/>
      <c r="L85" s="55"/>
      <c r="M85" s="60"/>
      <c r="N85" s="119">
        <v>0.5041666666666667</v>
      </c>
      <c r="O85" s="120">
        <v>0.46458333333333335</v>
      </c>
      <c r="P85" s="60"/>
      <c r="Q85" s="121">
        <v>0.5902777777777778</v>
      </c>
    </row>
    <row r="86" spans="1:17" ht="13.5">
      <c r="A86" s="47"/>
      <c r="B86" s="48"/>
      <c r="C86" s="65"/>
      <c r="D86" s="58" t="s">
        <v>8</v>
      </c>
      <c r="E86" s="62"/>
      <c r="F86" s="62"/>
      <c r="G86" s="55" t="s">
        <v>9</v>
      </c>
      <c r="H86" s="59" t="s">
        <v>8</v>
      </c>
      <c r="I86" s="66"/>
      <c r="J86" s="56"/>
      <c r="K86" s="117"/>
      <c r="L86" s="68"/>
      <c r="M86" s="69"/>
      <c r="N86" s="69"/>
      <c r="O86" s="69"/>
      <c r="P86" s="69"/>
      <c r="Q86" s="67"/>
    </row>
    <row r="87" spans="1:17" ht="13.5">
      <c r="A87" s="70"/>
      <c r="B87" s="37"/>
      <c r="C87" s="37" t="s">
        <v>10</v>
      </c>
      <c r="D87" s="37" t="s">
        <v>11</v>
      </c>
      <c r="E87" s="23" t="s">
        <v>12</v>
      </c>
      <c r="F87" s="23" t="s">
        <v>13</v>
      </c>
      <c r="G87" s="71" t="s">
        <v>14</v>
      </c>
      <c r="H87" s="71" t="s">
        <v>15</v>
      </c>
      <c r="I87" s="72" t="s">
        <v>16</v>
      </c>
      <c r="J87" s="72" t="s">
        <v>17</v>
      </c>
      <c r="K87" s="72" t="s">
        <v>18</v>
      </c>
      <c r="L87" s="73" t="s">
        <v>19</v>
      </c>
      <c r="M87" s="73" t="s">
        <v>107</v>
      </c>
      <c r="N87" s="73" t="s">
        <v>108</v>
      </c>
      <c r="O87" s="73" t="s">
        <v>109</v>
      </c>
      <c r="P87" s="23" t="s">
        <v>113</v>
      </c>
      <c r="Q87" s="71" t="s">
        <v>114</v>
      </c>
    </row>
    <row r="88" spans="1:17" ht="13.5">
      <c r="A88" s="77" t="s">
        <v>12</v>
      </c>
      <c r="B88" s="182" t="s">
        <v>34</v>
      </c>
      <c r="C88" s="183"/>
      <c r="D88" s="78">
        <v>147476</v>
      </c>
      <c r="E88" s="78">
        <v>121202</v>
      </c>
      <c r="F88" s="134">
        <f>E88/D88*100</f>
        <v>82.18421980525645</v>
      </c>
      <c r="G88" s="79">
        <v>113858</v>
      </c>
      <c r="H88" s="79">
        <v>154280</v>
      </c>
      <c r="I88" s="135">
        <f>H88/G88*100</f>
        <v>135.50211667164362</v>
      </c>
      <c r="J88" s="135">
        <f>H88/E88*100</f>
        <v>127.29162885100907</v>
      </c>
      <c r="K88" s="79">
        <v>140850</v>
      </c>
      <c r="L88" s="79">
        <v>136170</v>
      </c>
      <c r="M88" s="79">
        <v>152950</v>
      </c>
      <c r="N88" s="135">
        <f>M88/H88*100</f>
        <v>99.13793103448276</v>
      </c>
      <c r="O88" s="135">
        <f>M88/K88*100</f>
        <v>108.59069932552362</v>
      </c>
      <c r="P88" s="79">
        <v>131500</v>
      </c>
      <c r="Q88" s="149">
        <f>P88/L88*100</f>
        <v>96.57046339134905</v>
      </c>
    </row>
    <row r="89" spans="1:17" ht="13.5">
      <c r="A89" s="77"/>
      <c r="B89" s="157"/>
      <c r="C89" s="160" t="s">
        <v>133</v>
      </c>
      <c r="D89" s="180" t="s">
        <v>24</v>
      </c>
      <c r="E89" s="180" t="s">
        <v>24</v>
      </c>
      <c r="F89" s="86" t="s">
        <v>24</v>
      </c>
      <c r="G89" s="81">
        <v>85358</v>
      </c>
      <c r="H89" s="81">
        <v>111680</v>
      </c>
      <c r="I89" s="133">
        <f>H89/G89*100</f>
        <v>130.83717987769163</v>
      </c>
      <c r="J89" s="92" t="s">
        <v>24</v>
      </c>
      <c r="K89" s="81">
        <v>101550</v>
      </c>
      <c r="L89" s="81">
        <v>96570</v>
      </c>
      <c r="M89" s="81">
        <v>113550</v>
      </c>
      <c r="N89" s="133">
        <f>M89/H89*100</f>
        <v>101.67442693409743</v>
      </c>
      <c r="O89" s="133">
        <f>M89/K89*100</f>
        <v>111.81683899556869</v>
      </c>
      <c r="P89" s="81">
        <v>91750</v>
      </c>
      <c r="Q89" s="136">
        <f>P89/L89*100</f>
        <v>95.00880190535364</v>
      </c>
    </row>
    <row r="90" spans="1:17" ht="13.5">
      <c r="A90" s="77" t="s">
        <v>13</v>
      </c>
      <c r="B90" s="157" t="s">
        <v>35</v>
      </c>
      <c r="C90" s="158"/>
      <c r="D90" s="78">
        <f>SUM(D91:D92)</f>
        <v>65024</v>
      </c>
      <c r="E90" s="78">
        <f>SUM(E91:E92)</f>
        <v>122447</v>
      </c>
      <c r="F90" s="134">
        <f>E90/D90*100</f>
        <v>188.31046998031496</v>
      </c>
      <c r="G90" s="78">
        <f aca="true" t="shared" si="19" ref="G90:P90">SUM(G91:G92)</f>
        <v>54700</v>
      </c>
      <c r="H90" s="78">
        <f t="shared" si="19"/>
        <v>92000</v>
      </c>
      <c r="I90" s="134">
        <f>H90/G90*100</f>
        <v>168.19012797074956</v>
      </c>
      <c r="J90" s="134">
        <f>H90/E90*100</f>
        <v>75.13454800852614</v>
      </c>
      <c r="K90" s="78">
        <f t="shared" si="19"/>
        <v>42000</v>
      </c>
      <c r="L90" s="78">
        <f t="shared" si="19"/>
        <v>42000</v>
      </c>
      <c r="M90" s="78">
        <f t="shared" si="19"/>
        <v>142000</v>
      </c>
      <c r="N90" s="134">
        <f>M90/H90*100</f>
        <v>154.34782608695653</v>
      </c>
      <c r="O90" s="134">
        <f>M90/K90*100</f>
        <v>338.0952380952381</v>
      </c>
      <c r="P90" s="78">
        <f t="shared" si="19"/>
        <v>137000</v>
      </c>
      <c r="Q90" s="150">
        <f>P90/L90*100</f>
        <v>326.1904761904762</v>
      </c>
    </row>
    <row r="91" spans="1:17" ht="13.5">
      <c r="A91" s="77"/>
      <c r="B91" s="16"/>
      <c r="C91" s="17" t="s">
        <v>90</v>
      </c>
      <c r="D91" s="81">
        <v>0</v>
      </c>
      <c r="E91" s="81">
        <v>94588</v>
      </c>
      <c r="F91" s="94" t="s">
        <v>24</v>
      </c>
      <c r="G91" s="81">
        <v>0</v>
      </c>
      <c r="H91" s="81">
        <v>30000</v>
      </c>
      <c r="I91" s="94" t="s">
        <v>24</v>
      </c>
      <c r="J91" s="133">
        <f>H91/E91*100</f>
        <v>31.716496807205992</v>
      </c>
      <c r="K91" s="81">
        <v>0</v>
      </c>
      <c r="L91" s="81">
        <v>0</v>
      </c>
      <c r="M91" s="81">
        <v>100000</v>
      </c>
      <c r="N91" s="133">
        <f>M91/H91*100</f>
        <v>333.33333333333337</v>
      </c>
      <c r="O91" s="133" t="s">
        <v>24</v>
      </c>
      <c r="P91" s="81">
        <v>100000</v>
      </c>
      <c r="Q91" s="94" t="s">
        <v>24</v>
      </c>
    </row>
    <row r="92" spans="1:17" ht="13.5">
      <c r="A92" s="77"/>
      <c r="B92" s="16"/>
      <c r="C92" s="19" t="s">
        <v>91</v>
      </c>
      <c r="D92" s="81">
        <v>65024</v>
      </c>
      <c r="E92" s="81">
        <v>27859</v>
      </c>
      <c r="F92" s="133">
        <f>E92/D92*100</f>
        <v>42.84418061023622</v>
      </c>
      <c r="G92" s="81">
        <v>54700</v>
      </c>
      <c r="H92" s="81">
        <v>62000</v>
      </c>
      <c r="I92" s="133">
        <f>H92/G92*100</f>
        <v>113.34552102376601</v>
      </c>
      <c r="J92" s="133">
        <f>H92/E92*100</f>
        <v>222.5492659463728</v>
      </c>
      <c r="K92" s="81">
        <v>42000</v>
      </c>
      <c r="L92" s="81">
        <v>42000</v>
      </c>
      <c r="M92" s="81">
        <v>42000</v>
      </c>
      <c r="N92" s="133">
        <f>M92/H92*100</f>
        <v>67.74193548387096</v>
      </c>
      <c r="O92" s="133">
        <f>M92/K92*100</f>
        <v>100</v>
      </c>
      <c r="P92" s="81">
        <v>37000</v>
      </c>
      <c r="Q92" s="136">
        <f>P92/L92*100</f>
        <v>88.09523809523809</v>
      </c>
    </row>
    <row r="93" spans="1:17" ht="13.5">
      <c r="A93" s="77"/>
      <c r="B93" s="174"/>
      <c r="C93" s="175" t="s">
        <v>134</v>
      </c>
      <c r="D93" s="81">
        <v>0</v>
      </c>
      <c r="E93" s="81">
        <v>0</v>
      </c>
      <c r="F93" s="94" t="s">
        <v>24</v>
      </c>
      <c r="G93" s="176" t="s">
        <v>24</v>
      </c>
      <c r="H93" s="81">
        <v>0</v>
      </c>
      <c r="I93" s="94" t="s">
        <v>24</v>
      </c>
      <c r="J93" s="94" t="s">
        <v>24</v>
      </c>
      <c r="K93" s="81">
        <v>0</v>
      </c>
      <c r="L93" s="81">
        <v>0</v>
      </c>
      <c r="M93" s="81">
        <v>0</v>
      </c>
      <c r="N93" s="94" t="s">
        <v>24</v>
      </c>
      <c r="O93" s="94" t="s">
        <v>24</v>
      </c>
      <c r="P93" s="81">
        <v>0</v>
      </c>
      <c r="Q93" s="94" t="s">
        <v>24</v>
      </c>
    </row>
    <row r="94" spans="1:17" ht="13.5">
      <c r="A94" s="77"/>
      <c r="B94" s="174"/>
      <c r="C94" s="175" t="s">
        <v>135</v>
      </c>
      <c r="D94" s="81">
        <v>0</v>
      </c>
      <c r="E94" s="81">
        <v>0</v>
      </c>
      <c r="F94" s="94" t="s">
        <v>24</v>
      </c>
      <c r="G94" s="176" t="s">
        <v>24</v>
      </c>
      <c r="H94" s="81">
        <v>0</v>
      </c>
      <c r="I94" s="94" t="s">
        <v>24</v>
      </c>
      <c r="J94" s="94" t="s">
        <v>24</v>
      </c>
      <c r="K94" s="81">
        <v>0</v>
      </c>
      <c r="L94" s="81">
        <v>0</v>
      </c>
      <c r="M94" s="81">
        <v>0</v>
      </c>
      <c r="N94" s="94" t="s">
        <v>24</v>
      </c>
      <c r="O94" s="94" t="s">
        <v>24</v>
      </c>
      <c r="P94" s="81">
        <v>0</v>
      </c>
      <c r="Q94" s="94" t="s">
        <v>24</v>
      </c>
    </row>
    <row r="95" spans="1:17" ht="13.5">
      <c r="A95" s="77"/>
      <c r="B95" s="174"/>
      <c r="C95" s="175" t="s">
        <v>136</v>
      </c>
      <c r="D95" s="81">
        <v>0</v>
      </c>
      <c r="E95" s="81">
        <v>0</v>
      </c>
      <c r="F95" s="94" t="s">
        <v>24</v>
      </c>
      <c r="G95" s="176" t="s">
        <v>24</v>
      </c>
      <c r="H95" s="81">
        <v>0</v>
      </c>
      <c r="I95" s="94" t="s">
        <v>24</v>
      </c>
      <c r="J95" s="94" t="s">
        <v>24</v>
      </c>
      <c r="K95" s="81">
        <v>0</v>
      </c>
      <c r="L95" s="81">
        <v>0</v>
      </c>
      <c r="M95" s="81">
        <v>0</v>
      </c>
      <c r="N95" s="94" t="s">
        <v>24</v>
      </c>
      <c r="O95" s="94" t="s">
        <v>24</v>
      </c>
      <c r="P95" s="81">
        <v>0</v>
      </c>
      <c r="Q95" s="94" t="s">
        <v>24</v>
      </c>
    </row>
    <row r="96" spans="1:17" ht="13.5">
      <c r="A96" s="77"/>
      <c r="B96" s="174"/>
      <c r="C96" s="175" t="s">
        <v>137</v>
      </c>
      <c r="D96" s="81">
        <v>0</v>
      </c>
      <c r="E96" s="81">
        <v>0</v>
      </c>
      <c r="F96" s="94" t="s">
        <v>24</v>
      </c>
      <c r="G96" s="176" t="s">
        <v>24</v>
      </c>
      <c r="H96" s="81">
        <v>0</v>
      </c>
      <c r="I96" s="94" t="s">
        <v>24</v>
      </c>
      <c r="J96" s="94" t="s">
        <v>24</v>
      </c>
      <c r="K96" s="81">
        <v>0</v>
      </c>
      <c r="L96" s="81">
        <v>0</v>
      </c>
      <c r="M96" s="81">
        <v>0</v>
      </c>
      <c r="N96" s="94" t="s">
        <v>24</v>
      </c>
      <c r="O96" s="94" t="s">
        <v>24</v>
      </c>
      <c r="P96" s="81">
        <v>0</v>
      </c>
      <c r="Q96" s="94" t="s">
        <v>24</v>
      </c>
    </row>
    <row r="97" spans="1:17" ht="13.5">
      <c r="A97" s="77" t="s">
        <v>14</v>
      </c>
      <c r="B97" s="157" t="s">
        <v>36</v>
      </c>
      <c r="C97" s="158"/>
      <c r="D97" s="78">
        <f>SUM(D98:D100)</f>
        <v>0</v>
      </c>
      <c r="E97" s="78">
        <f>SUM(E98:E100)</f>
        <v>0</v>
      </c>
      <c r="F97" s="133">
        <v>0</v>
      </c>
      <c r="G97" s="78">
        <v>0</v>
      </c>
      <c r="H97" s="78">
        <f aca="true" t="shared" si="20" ref="H97:P97">SUM(H98:H100)</f>
        <v>0</v>
      </c>
      <c r="I97" s="86" t="s">
        <v>24</v>
      </c>
      <c r="J97" s="86" t="s">
        <v>24</v>
      </c>
      <c r="K97" s="78">
        <f t="shared" si="20"/>
        <v>0</v>
      </c>
      <c r="L97" s="78">
        <f t="shared" si="20"/>
        <v>0</v>
      </c>
      <c r="M97" s="78">
        <f t="shared" si="20"/>
        <v>0</v>
      </c>
      <c r="N97" s="86" t="s">
        <v>24</v>
      </c>
      <c r="O97" s="86" t="s">
        <v>24</v>
      </c>
      <c r="P97" s="78">
        <f t="shared" si="20"/>
        <v>0</v>
      </c>
      <c r="Q97" s="86" t="s">
        <v>24</v>
      </c>
    </row>
    <row r="98" spans="1:17" ht="13.5">
      <c r="A98" s="77"/>
      <c r="B98" s="16"/>
      <c r="C98" s="17" t="s">
        <v>92</v>
      </c>
      <c r="D98" s="81">
        <v>0</v>
      </c>
      <c r="E98" s="81">
        <v>0</v>
      </c>
      <c r="F98" s="94" t="s">
        <v>24</v>
      </c>
      <c r="G98" s="176" t="s">
        <v>24</v>
      </c>
      <c r="H98" s="81">
        <v>0</v>
      </c>
      <c r="I98" s="94" t="s">
        <v>24</v>
      </c>
      <c r="J98" s="86" t="s">
        <v>24</v>
      </c>
      <c r="K98" s="81">
        <v>0</v>
      </c>
      <c r="L98" s="81">
        <v>0</v>
      </c>
      <c r="M98" s="81">
        <v>0</v>
      </c>
      <c r="N98" s="94" t="s">
        <v>24</v>
      </c>
      <c r="O98" s="94" t="s">
        <v>24</v>
      </c>
      <c r="P98" s="81">
        <v>0</v>
      </c>
      <c r="Q98" s="94" t="s">
        <v>24</v>
      </c>
    </row>
    <row r="99" spans="1:17" ht="13.5">
      <c r="A99" s="77"/>
      <c r="B99" s="16"/>
      <c r="C99" s="17" t="s">
        <v>93</v>
      </c>
      <c r="D99" s="81">
        <v>0</v>
      </c>
      <c r="E99" s="81">
        <v>0</v>
      </c>
      <c r="F99" s="94" t="s">
        <v>24</v>
      </c>
      <c r="G99" s="176" t="s">
        <v>24</v>
      </c>
      <c r="H99" s="81">
        <v>0</v>
      </c>
      <c r="I99" s="94" t="s">
        <v>24</v>
      </c>
      <c r="J99" s="86" t="s">
        <v>24</v>
      </c>
      <c r="K99" s="81">
        <v>0</v>
      </c>
      <c r="L99" s="81">
        <v>0</v>
      </c>
      <c r="M99" s="81">
        <v>0</v>
      </c>
      <c r="N99" s="94" t="s">
        <v>24</v>
      </c>
      <c r="O99" s="94" t="s">
        <v>24</v>
      </c>
      <c r="P99" s="81">
        <v>0</v>
      </c>
      <c r="Q99" s="94" t="s">
        <v>24</v>
      </c>
    </row>
    <row r="100" spans="1:17" ht="13.5">
      <c r="A100" s="77"/>
      <c r="B100" s="16"/>
      <c r="C100" s="17" t="s">
        <v>94</v>
      </c>
      <c r="D100" s="81">
        <v>0</v>
      </c>
      <c r="E100" s="81">
        <v>0</v>
      </c>
      <c r="F100" s="94" t="s">
        <v>24</v>
      </c>
      <c r="G100" s="176" t="s">
        <v>24</v>
      </c>
      <c r="H100" s="81">
        <v>0</v>
      </c>
      <c r="I100" s="94" t="s">
        <v>24</v>
      </c>
      <c r="J100" s="86" t="s">
        <v>24</v>
      </c>
      <c r="K100" s="81">
        <v>0</v>
      </c>
      <c r="L100" s="81">
        <v>0</v>
      </c>
      <c r="M100" s="81">
        <v>0</v>
      </c>
      <c r="N100" s="94" t="s">
        <v>24</v>
      </c>
      <c r="O100" s="94" t="s">
        <v>24</v>
      </c>
      <c r="P100" s="81">
        <v>0</v>
      </c>
      <c r="Q100" s="94" t="s">
        <v>24</v>
      </c>
    </row>
    <row r="101" spans="1:17" ht="13.5">
      <c r="A101" s="77" t="s">
        <v>37</v>
      </c>
      <c r="B101" s="159" t="s">
        <v>38</v>
      </c>
      <c r="C101" s="160"/>
      <c r="D101" s="78">
        <f>D102+D107</f>
        <v>32400</v>
      </c>
      <c r="E101" s="78">
        <f>E102+E107</f>
        <v>26764</v>
      </c>
      <c r="F101" s="134">
        <f>E101/D101*100</f>
        <v>82.60493827160494</v>
      </c>
      <c r="G101" s="78">
        <f>G102+G107</f>
        <v>23000</v>
      </c>
      <c r="H101" s="78">
        <f>H102+H107</f>
        <v>28000</v>
      </c>
      <c r="I101" s="134">
        <f aca="true" t="shared" si="21" ref="I101:I106">H101/G101*100</f>
        <v>121.73913043478262</v>
      </c>
      <c r="J101" s="133">
        <f>H101/E101*100</f>
        <v>104.61814377522045</v>
      </c>
      <c r="K101" s="78">
        <f>K102+K107</f>
        <v>23200</v>
      </c>
      <c r="L101" s="78">
        <f>L102+L107</f>
        <v>24000</v>
      </c>
      <c r="M101" s="78">
        <f>M102+M107</f>
        <v>23200</v>
      </c>
      <c r="N101" s="134">
        <f aca="true" t="shared" si="22" ref="N101:N106">M101/H101*100</f>
        <v>82.85714285714286</v>
      </c>
      <c r="O101" s="134">
        <f aca="true" t="shared" si="23" ref="O101:O106">M101/K101*100</f>
        <v>100</v>
      </c>
      <c r="P101" s="78">
        <f>P102+P107</f>
        <v>24000</v>
      </c>
      <c r="Q101" s="149">
        <f aca="true" t="shared" si="24" ref="Q101:Q106">P101/L101*100</f>
        <v>100</v>
      </c>
    </row>
    <row r="102" spans="1:17" ht="13.5">
      <c r="A102" s="77" t="s">
        <v>10</v>
      </c>
      <c r="B102" s="157" t="s">
        <v>39</v>
      </c>
      <c r="C102" s="158"/>
      <c r="D102" s="79">
        <f>SUM(D103:D106)</f>
        <v>32400</v>
      </c>
      <c r="E102" s="79">
        <f>SUM(E103:E106)</f>
        <v>26764</v>
      </c>
      <c r="F102" s="135">
        <f>E102/D102*100</f>
        <v>82.60493827160494</v>
      </c>
      <c r="G102" s="79">
        <f aca="true" t="shared" si="25" ref="G102:P102">SUM(G103:G106)</f>
        <v>23000</v>
      </c>
      <c r="H102" s="79">
        <f t="shared" si="25"/>
        <v>28000</v>
      </c>
      <c r="I102" s="135">
        <f t="shared" si="21"/>
        <v>121.73913043478262</v>
      </c>
      <c r="J102" s="133">
        <f>H102/E102*100</f>
        <v>104.61814377522045</v>
      </c>
      <c r="K102" s="79">
        <f t="shared" si="25"/>
        <v>23200</v>
      </c>
      <c r="L102" s="79">
        <f t="shared" si="25"/>
        <v>24000</v>
      </c>
      <c r="M102" s="79">
        <f t="shared" si="25"/>
        <v>23200</v>
      </c>
      <c r="N102" s="135">
        <f t="shared" si="22"/>
        <v>82.85714285714286</v>
      </c>
      <c r="O102" s="135">
        <f t="shared" si="23"/>
        <v>100</v>
      </c>
      <c r="P102" s="79">
        <f t="shared" si="25"/>
        <v>24000</v>
      </c>
      <c r="Q102" s="150">
        <f t="shared" si="24"/>
        <v>100</v>
      </c>
    </row>
    <row r="103" spans="1:17" ht="12.75" customHeight="1">
      <c r="A103" s="77"/>
      <c r="B103" s="16"/>
      <c r="C103" s="17" t="s">
        <v>95</v>
      </c>
      <c r="D103" s="81">
        <v>4500</v>
      </c>
      <c r="E103" s="81">
        <v>0</v>
      </c>
      <c r="F103" s="94" t="s">
        <v>24</v>
      </c>
      <c r="G103" s="81">
        <v>4000</v>
      </c>
      <c r="H103" s="81">
        <v>2500</v>
      </c>
      <c r="I103" s="133">
        <f t="shared" si="21"/>
        <v>62.5</v>
      </c>
      <c r="J103" s="94" t="s">
        <v>24</v>
      </c>
      <c r="K103" s="81">
        <v>4000</v>
      </c>
      <c r="L103" s="81">
        <v>4000</v>
      </c>
      <c r="M103" s="81">
        <v>2000</v>
      </c>
      <c r="N103" s="133">
        <f t="shared" si="22"/>
        <v>80</v>
      </c>
      <c r="O103" s="133">
        <f t="shared" si="23"/>
        <v>50</v>
      </c>
      <c r="P103" s="81">
        <v>4000</v>
      </c>
      <c r="Q103" s="136">
        <f t="shared" si="24"/>
        <v>100</v>
      </c>
    </row>
    <row r="104" spans="1:17" ht="13.5">
      <c r="A104" s="77"/>
      <c r="B104" s="16"/>
      <c r="C104" s="17" t="s">
        <v>96</v>
      </c>
      <c r="D104" s="81">
        <v>13500</v>
      </c>
      <c r="E104" s="81">
        <v>12477</v>
      </c>
      <c r="F104" s="133">
        <f>E104/D104*100</f>
        <v>92.42222222222222</v>
      </c>
      <c r="G104" s="81">
        <v>10000</v>
      </c>
      <c r="H104" s="81">
        <v>9500</v>
      </c>
      <c r="I104" s="133">
        <f t="shared" si="21"/>
        <v>95</v>
      </c>
      <c r="J104" s="133">
        <f>H104/E104*100</f>
        <v>76.14009777991504</v>
      </c>
      <c r="K104" s="81">
        <v>7500</v>
      </c>
      <c r="L104" s="81">
        <v>9000</v>
      </c>
      <c r="M104" s="81">
        <v>7500</v>
      </c>
      <c r="N104" s="133">
        <f t="shared" si="22"/>
        <v>78.94736842105263</v>
      </c>
      <c r="O104" s="133">
        <f t="shared" si="23"/>
        <v>100</v>
      </c>
      <c r="P104" s="81">
        <v>10000</v>
      </c>
      <c r="Q104" s="136">
        <f t="shared" si="24"/>
        <v>111.11111111111111</v>
      </c>
    </row>
    <row r="105" spans="1:17" ht="13.5">
      <c r="A105" s="77"/>
      <c r="B105" s="16"/>
      <c r="C105" s="17" t="s">
        <v>97</v>
      </c>
      <c r="D105" s="81">
        <v>12000</v>
      </c>
      <c r="E105" s="81">
        <v>11918</v>
      </c>
      <c r="F105" s="133">
        <f>E105/D105*100</f>
        <v>99.31666666666666</v>
      </c>
      <c r="G105" s="81">
        <v>7000</v>
      </c>
      <c r="H105" s="81">
        <v>10000</v>
      </c>
      <c r="I105" s="133">
        <f t="shared" si="21"/>
        <v>142.85714285714286</v>
      </c>
      <c r="J105" s="133">
        <f>H105/E105*100</f>
        <v>83.90669575432119</v>
      </c>
      <c r="K105" s="81">
        <v>10000</v>
      </c>
      <c r="L105" s="81">
        <v>9000</v>
      </c>
      <c r="M105" s="81">
        <v>10000</v>
      </c>
      <c r="N105" s="133">
        <f t="shared" si="22"/>
        <v>100</v>
      </c>
      <c r="O105" s="133">
        <f t="shared" si="23"/>
        <v>100</v>
      </c>
      <c r="P105" s="81">
        <v>8000</v>
      </c>
      <c r="Q105" s="136">
        <f t="shared" si="24"/>
        <v>88.88888888888889</v>
      </c>
    </row>
    <row r="106" spans="1:17" ht="13.5">
      <c r="A106" s="77"/>
      <c r="B106" s="16"/>
      <c r="C106" s="17" t="s">
        <v>98</v>
      </c>
      <c r="D106" s="81">
        <v>2400</v>
      </c>
      <c r="E106" s="81">
        <v>2369</v>
      </c>
      <c r="F106" s="133">
        <f>E106/D106*100</f>
        <v>98.70833333333333</v>
      </c>
      <c r="G106" s="81">
        <v>2000</v>
      </c>
      <c r="H106" s="81">
        <v>6000</v>
      </c>
      <c r="I106" s="133">
        <f t="shared" si="21"/>
        <v>300</v>
      </c>
      <c r="J106" s="133">
        <f>H106/E106*100</f>
        <v>253.27142254115662</v>
      </c>
      <c r="K106" s="81">
        <v>1700</v>
      </c>
      <c r="L106" s="81">
        <v>2000</v>
      </c>
      <c r="M106" s="81">
        <v>3700</v>
      </c>
      <c r="N106" s="133">
        <f t="shared" si="22"/>
        <v>61.66666666666667</v>
      </c>
      <c r="O106" s="133">
        <f t="shared" si="23"/>
        <v>217.6470588235294</v>
      </c>
      <c r="P106" s="81">
        <v>2000</v>
      </c>
      <c r="Q106" s="136">
        <f t="shared" si="24"/>
        <v>100</v>
      </c>
    </row>
    <row r="107" spans="1:17" ht="13.5">
      <c r="A107" s="77" t="s">
        <v>11</v>
      </c>
      <c r="B107" s="182" t="s">
        <v>40</v>
      </c>
      <c r="C107" s="183"/>
      <c r="D107" s="79">
        <f>D108</f>
        <v>0</v>
      </c>
      <c r="E107" s="79">
        <f>E108</f>
        <v>0</v>
      </c>
      <c r="F107" s="86" t="s">
        <v>24</v>
      </c>
      <c r="G107" s="79">
        <f aca="true" t="shared" si="26" ref="G107:P107">G108</f>
        <v>0</v>
      </c>
      <c r="H107" s="79">
        <f t="shared" si="26"/>
        <v>0</v>
      </c>
      <c r="I107" s="92" t="s">
        <v>24</v>
      </c>
      <c r="J107" s="92" t="s">
        <v>24</v>
      </c>
      <c r="K107" s="79">
        <f t="shared" si="26"/>
        <v>0</v>
      </c>
      <c r="L107" s="79">
        <f t="shared" si="26"/>
        <v>0</v>
      </c>
      <c r="M107" s="79">
        <f t="shared" si="26"/>
        <v>0</v>
      </c>
      <c r="N107" s="154" t="s">
        <v>24</v>
      </c>
      <c r="O107" s="154" t="s">
        <v>24</v>
      </c>
      <c r="P107" s="79">
        <f t="shared" si="26"/>
        <v>0</v>
      </c>
      <c r="Q107" s="92" t="s">
        <v>24</v>
      </c>
    </row>
    <row r="108" spans="1:17" ht="13.5">
      <c r="A108" s="77"/>
      <c r="B108" s="29"/>
      <c r="C108" s="30" t="s">
        <v>99</v>
      </c>
      <c r="D108" s="93">
        <v>0</v>
      </c>
      <c r="E108" s="102">
        <v>0</v>
      </c>
      <c r="F108" s="86" t="s">
        <v>24</v>
      </c>
      <c r="G108" s="103">
        <v>0</v>
      </c>
      <c r="H108" s="103">
        <v>0</v>
      </c>
      <c r="I108" s="92" t="s">
        <v>24</v>
      </c>
      <c r="J108" s="92" t="s">
        <v>24</v>
      </c>
      <c r="K108" s="103">
        <v>0</v>
      </c>
      <c r="L108" s="103">
        <v>0</v>
      </c>
      <c r="M108" s="103">
        <v>0</v>
      </c>
      <c r="N108" s="153" t="s">
        <v>24</v>
      </c>
      <c r="O108" s="153" t="s">
        <v>24</v>
      </c>
      <c r="P108" s="103">
        <v>0</v>
      </c>
      <c r="Q108" s="94" t="s">
        <v>24</v>
      </c>
    </row>
    <row r="109" spans="1:17" ht="13.5">
      <c r="A109" s="108"/>
      <c r="B109" s="177"/>
      <c r="C109" s="32" t="s">
        <v>138</v>
      </c>
      <c r="D109" s="93">
        <v>0</v>
      </c>
      <c r="E109" s="102">
        <v>0</v>
      </c>
      <c r="F109" s="86" t="s">
        <v>24</v>
      </c>
      <c r="G109" s="103">
        <v>0</v>
      </c>
      <c r="H109" s="103">
        <v>0</v>
      </c>
      <c r="I109" s="92" t="s">
        <v>24</v>
      </c>
      <c r="J109" s="92" t="s">
        <v>24</v>
      </c>
      <c r="K109" s="103">
        <v>0</v>
      </c>
      <c r="L109" s="103">
        <v>0</v>
      </c>
      <c r="M109" s="103">
        <v>0</v>
      </c>
      <c r="N109" s="153" t="s">
        <v>24</v>
      </c>
      <c r="O109" s="153" t="s">
        <v>24</v>
      </c>
      <c r="P109" s="103">
        <v>0</v>
      </c>
      <c r="Q109" s="94" t="s">
        <v>24</v>
      </c>
    </row>
    <row r="110" spans="1:17" ht="13.5">
      <c r="A110" s="108"/>
      <c r="B110" s="177"/>
      <c r="C110" s="32" t="s">
        <v>139</v>
      </c>
      <c r="D110" s="93">
        <v>0</v>
      </c>
      <c r="E110" s="102">
        <v>0</v>
      </c>
      <c r="F110" s="86" t="s">
        <v>24</v>
      </c>
      <c r="G110" s="103">
        <v>0</v>
      </c>
      <c r="H110" s="103">
        <v>0</v>
      </c>
      <c r="I110" s="92" t="s">
        <v>24</v>
      </c>
      <c r="J110" s="92" t="s">
        <v>24</v>
      </c>
      <c r="K110" s="103">
        <v>0</v>
      </c>
      <c r="L110" s="103">
        <v>0</v>
      </c>
      <c r="M110" s="103">
        <v>0</v>
      </c>
      <c r="N110" s="153" t="s">
        <v>24</v>
      </c>
      <c r="O110" s="153" t="s">
        <v>24</v>
      </c>
      <c r="P110" s="103">
        <v>0</v>
      </c>
      <c r="Q110" s="94" t="s">
        <v>24</v>
      </c>
    </row>
    <row r="111" spans="1:17" ht="13.5">
      <c r="A111" s="108" t="s">
        <v>55</v>
      </c>
      <c r="B111" s="34" t="s">
        <v>56</v>
      </c>
      <c r="C111" s="32"/>
      <c r="D111" s="112">
        <f>SUM(D112:D115)</f>
        <v>0</v>
      </c>
      <c r="E111" s="112">
        <f>SUM(E112:E115)</f>
        <v>0</v>
      </c>
      <c r="F111" s="86" t="s">
        <v>24</v>
      </c>
      <c r="G111" s="112">
        <f aca="true" t="shared" si="27" ref="G111:P111">SUM(G112:G115)</f>
        <v>0</v>
      </c>
      <c r="H111" s="112">
        <f t="shared" si="27"/>
        <v>0</v>
      </c>
      <c r="I111" s="86" t="s">
        <v>24</v>
      </c>
      <c r="J111" s="94" t="s">
        <v>24</v>
      </c>
      <c r="K111" s="112">
        <f t="shared" si="27"/>
        <v>0</v>
      </c>
      <c r="L111" s="112">
        <f t="shared" si="27"/>
        <v>0</v>
      </c>
      <c r="M111" s="112">
        <f t="shared" si="27"/>
        <v>0</v>
      </c>
      <c r="N111" s="153" t="s">
        <v>24</v>
      </c>
      <c r="O111" s="153" t="s">
        <v>24</v>
      </c>
      <c r="P111" s="112">
        <f t="shared" si="27"/>
        <v>0</v>
      </c>
      <c r="Q111" s="86" t="s">
        <v>24</v>
      </c>
    </row>
    <row r="112" spans="1:17" ht="13.5">
      <c r="A112" s="77"/>
      <c r="B112" s="15" t="s">
        <v>57</v>
      </c>
      <c r="C112" s="14"/>
      <c r="D112" s="93">
        <v>0</v>
      </c>
      <c r="E112" s="93">
        <v>0</v>
      </c>
      <c r="F112" s="86" t="s">
        <v>24</v>
      </c>
      <c r="G112" s="81">
        <f>SUM(G115)</f>
        <v>0</v>
      </c>
      <c r="H112" s="81">
        <f>SUM(H115)</f>
        <v>0</v>
      </c>
      <c r="I112" s="94" t="s">
        <v>24</v>
      </c>
      <c r="J112" s="94" t="s">
        <v>24</v>
      </c>
      <c r="K112" s="81">
        <f>SUM(K115)</f>
        <v>0</v>
      </c>
      <c r="L112" s="81">
        <f>SUM(L115)</f>
        <v>0</v>
      </c>
      <c r="M112" s="81">
        <f>SUM(M115)</f>
        <v>0</v>
      </c>
      <c r="N112" s="153" t="s">
        <v>24</v>
      </c>
      <c r="O112" s="153" t="s">
        <v>24</v>
      </c>
      <c r="P112" s="81">
        <f>SUM(P115)</f>
        <v>0</v>
      </c>
      <c r="Q112" s="94" t="s">
        <v>24</v>
      </c>
    </row>
    <row r="113" spans="1:17" ht="13.5">
      <c r="A113" s="77"/>
      <c r="C113" s="35" t="s">
        <v>140</v>
      </c>
      <c r="D113" s="93">
        <v>0</v>
      </c>
      <c r="E113" s="93">
        <v>0</v>
      </c>
      <c r="F113" s="86" t="s">
        <v>24</v>
      </c>
      <c r="G113" s="77">
        <v>0</v>
      </c>
      <c r="H113" s="77">
        <v>0</v>
      </c>
      <c r="I113" s="94" t="s">
        <v>24</v>
      </c>
      <c r="J113" s="94" t="s">
        <v>24</v>
      </c>
      <c r="K113" s="77">
        <v>0</v>
      </c>
      <c r="L113" s="77">
        <v>0</v>
      </c>
      <c r="M113" s="77">
        <v>0</v>
      </c>
      <c r="N113" s="153" t="s">
        <v>24</v>
      </c>
      <c r="O113" s="153" t="s">
        <v>24</v>
      </c>
      <c r="P113" s="77">
        <v>0</v>
      </c>
      <c r="Q113" s="94" t="s">
        <v>24</v>
      </c>
    </row>
    <row r="114" spans="1:17" ht="13.5">
      <c r="A114" s="77"/>
      <c r="C114" s="35" t="s">
        <v>141</v>
      </c>
      <c r="D114" s="93">
        <v>0</v>
      </c>
      <c r="E114" s="93">
        <v>0</v>
      </c>
      <c r="F114" s="86" t="s">
        <v>24</v>
      </c>
      <c r="G114" s="77">
        <v>0</v>
      </c>
      <c r="H114" s="77">
        <v>0</v>
      </c>
      <c r="I114" s="94" t="s">
        <v>24</v>
      </c>
      <c r="J114" s="94" t="s">
        <v>24</v>
      </c>
      <c r="K114" s="77">
        <v>0</v>
      </c>
      <c r="L114" s="77">
        <v>0</v>
      </c>
      <c r="M114" s="77">
        <v>0</v>
      </c>
      <c r="N114" s="153" t="s">
        <v>24</v>
      </c>
      <c r="O114" s="153" t="s">
        <v>24</v>
      </c>
      <c r="P114" s="77">
        <v>0</v>
      </c>
      <c r="Q114" s="94" t="s">
        <v>24</v>
      </c>
    </row>
    <row r="115" spans="1:17" ht="13.5">
      <c r="A115" s="77"/>
      <c r="B115" s="181" t="s">
        <v>41</v>
      </c>
      <c r="C115" s="181"/>
      <c r="D115" s="81">
        <v>0</v>
      </c>
      <c r="E115" s="81">
        <v>0</v>
      </c>
      <c r="F115" s="86" t="s">
        <v>24</v>
      </c>
      <c r="G115" s="81">
        <v>0</v>
      </c>
      <c r="H115" s="81">
        <v>0</v>
      </c>
      <c r="I115" s="94" t="s">
        <v>24</v>
      </c>
      <c r="J115" s="94" t="s">
        <v>24</v>
      </c>
      <c r="K115" s="81">
        <v>0</v>
      </c>
      <c r="L115" s="81">
        <v>0</v>
      </c>
      <c r="M115" s="81">
        <v>0</v>
      </c>
      <c r="N115" s="153" t="s">
        <v>24</v>
      </c>
      <c r="O115" s="153" t="s">
        <v>24</v>
      </c>
      <c r="P115" s="81">
        <v>0</v>
      </c>
      <c r="Q115" s="94" t="s">
        <v>24</v>
      </c>
    </row>
    <row r="116" spans="1:17" ht="13.5">
      <c r="A116" s="77"/>
      <c r="B116" s="181"/>
      <c r="C116" s="181"/>
      <c r="D116" s="81"/>
      <c r="E116" s="81"/>
      <c r="F116" s="86"/>
      <c r="G116" s="81"/>
      <c r="H116" s="81"/>
      <c r="I116" s="94"/>
      <c r="J116" s="94"/>
      <c r="K116" s="81"/>
      <c r="L116" s="81"/>
      <c r="M116" s="81"/>
      <c r="N116" s="153"/>
      <c r="O116" s="153"/>
      <c r="P116" s="81"/>
      <c r="Q116" s="94"/>
    </row>
    <row r="117" spans="1:17" ht="13.5">
      <c r="A117" s="125" t="s">
        <v>144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</row>
    <row r="118" spans="1:17" ht="13.5">
      <c r="A118" s="88" t="s">
        <v>121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</row>
    <row r="119" spans="1:17" ht="13.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</row>
    <row r="120" spans="1:17" ht="13.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</row>
    <row r="121" spans="1:17" ht="13.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</row>
    <row r="122" spans="1:17" ht="13.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</row>
    <row r="123" spans="1:17" ht="13.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</row>
    <row r="124" spans="1:17" ht="13.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</row>
    <row r="125" spans="1:17" ht="13.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</row>
    <row r="126" spans="1:17" ht="13.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</row>
    <row r="127" spans="1:17" ht="13.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1:17" ht="13.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</row>
    <row r="129" spans="1:17" ht="13.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</row>
    <row r="130" spans="1:17" ht="13.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</row>
    <row r="131" spans="1:17" ht="13.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</row>
    <row r="132" spans="1:17" ht="13.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</row>
    <row r="133" spans="1:17" ht="13.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</row>
  </sheetData>
  <mergeCells count="19">
    <mergeCell ref="B66:C66"/>
    <mergeCell ref="B13:C13"/>
    <mergeCell ref="B16:C16"/>
    <mergeCell ref="B17:C17"/>
    <mergeCell ref="B21:C21"/>
    <mergeCell ref="B58:C59"/>
    <mergeCell ref="B63:C63"/>
    <mergeCell ref="B64:C64"/>
    <mergeCell ref="B65:C65"/>
    <mergeCell ref="B115:C115"/>
    <mergeCell ref="B107:C107"/>
    <mergeCell ref="B116:C116"/>
    <mergeCell ref="B25:C25"/>
    <mergeCell ref="B29:C29"/>
    <mergeCell ref="B35:C35"/>
    <mergeCell ref="B36:C36"/>
    <mergeCell ref="B49:C49"/>
    <mergeCell ref="B50:C50"/>
    <mergeCell ref="B88:C88"/>
  </mergeCells>
  <printOptions horizontalCentered="1"/>
  <pageMargins left="0.1968503937007874" right="0" top="0.3937007874015748" bottom="0.3937007874015748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2005-07-28T09:30:55Z</cp:lastPrinted>
  <dcterms:created xsi:type="dcterms:W3CDTF">2005-01-24T15:47:01Z</dcterms:created>
  <dcterms:modified xsi:type="dcterms:W3CDTF">2005-07-28T09:34:06Z</dcterms:modified>
  <cp:category/>
  <cp:version/>
  <cp:contentType/>
  <cp:contentStatus/>
</cp:coreProperties>
</file>