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<sst xmlns="http://schemas.openxmlformats.org/spreadsheetml/2006/main" count="121" uniqueCount="66">
  <si>
    <t>Príloha č. 3</t>
  </si>
  <si>
    <t>Skutočnosť</t>
  </si>
  <si>
    <t>Rozpočet</t>
  </si>
  <si>
    <t>% plnenia</t>
  </si>
  <si>
    <t>Index</t>
  </si>
  <si>
    <t>Č. r.</t>
  </si>
  <si>
    <t>NÁKLADY (v tis. Sk)</t>
  </si>
  <si>
    <t>na rok 2002</t>
  </si>
  <si>
    <t>za I. polrok 2002</t>
  </si>
  <si>
    <t>I. polrok 2002 /    rozp. 2002</t>
  </si>
  <si>
    <t>I. polrok 2002 / I. polrok 2001</t>
  </si>
  <si>
    <t>1.</t>
  </si>
  <si>
    <t xml:space="preserve">Náklady na finančné činnosti </t>
  </si>
  <si>
    <t>x</t>
  </si>
  <si>
    <t>2.</t>
  </si>
  <si>
    <t xml:space="preserve">Náklady spojené s poisťovacou činnosťou </t>
  </si>
  <si>
    <t>z toho:</t>
  </si>
  <si>
    <t>- náklady na poistné plnenia</t>
  </si>
  <si>
    <t>- ostatné náklady</t>
  </si>
  <si>
    <t>3.</t>
  </si>
  <si>
    <t xml:space="preserve">Všeobecné prevádzkové náklady </t>
  </si>
  <si>
    <t>4.</t>
  </si>
  <si>
    <t xml:space="preserve">Tvorba rezerv a opravných položiek z bankových činností </t>
  </si>
  <si>
    <t>-</t>
  </si>
  <si>
    <t>- tvorba rezerv</t>
  </si>
  <si>
    <t xml:space="preserve">- tvorba opravných položiek </t>
  </si>
  <si>
    <t>5.</t>
  </si>
  <si>
    <t xml:space="preserve">Tvorba rezerv a opravných položiek z poisťovacích činností </t>
  </si>
  <si>
    <t xml:space="preserve">- tvorba rezerv </t>
  </si>
  <si>
    <t>- tvorba opravných položiek</t>
  </si>
  <si>
    <t>6.</t>
  </si>
  <si>
    <t>Tvorba rezerv a opravných položiek z prevádzkovej činnosti</t>
  </si>
  <si>
    <t>7.</t>
  </si>
  <si>
    <t>Ostatné prevádzkové náklady</t>
  </si>
  <si>
    <t>8.</t>
  </si>
  <si>
    <t xml:space="preserve">Mimoriadne náklady </t>
  </si>
  <si>
    <t>9.</t>
  </si>
  <si>
    <t>Náklady spolu bez dane z príjmov</t>
  </si>
  <si>
    <t>Hospodársky výsledok pred zdanením</t>
  </si>
  <si>
    <t>10.</t>
  </si>
  <si>
    <t>Daň z príjmov</t>
  </si>
  <si>
    <t>11.</t>
  </si>
  <si>
    <t>Hospodársky výsledok po zdanení</t>
  </si>
  <si>
    <t>12.</t>
  </si>
  <si>
    <t>NÁKLADY SPOLU</t>
  </si>
  <si>
    <t>VÝNOSY (v tis. Sk)</t>
  </si>
  <si>
    <t>Výnosy z finančných činností</t>
  </si>
  <si>
    <t xml:space="preserve">z toho: </t>
  </si>
  <si>
    <t>- výnosy z bankových (úverových a záručných) aktivít</t>
  </si>
  <si>
    <t xml:space="preserve">  z toho: - výnosy z refinančných úverov</t>
  </si>
  <si>
    <t>- výnosy z účtov v bankách</t>
  </si>
  <si>
    <t>- výnosy z operácií s cennými papiermi (vrátane ŠPP)</t>
  </si>
  <si>
    <t>- ostatné výnosy</t>
  </si>
  <si>
    <t xml:space="preserve">Výnosy spojené s poisťovacou činnosťou </t>
  </si>
  <si>
    <t>- prijaté poistné</t>
  </si>
  <si>
    <t xml:space="preserve">Použitie rezerv a opravných položiek z bankových činností </t>
  </si>
  <si>
    <t>- použitie  rezerv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</si>
  <si>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</si>
  <si>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</si>
  <si>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</si>
  <si>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Použitie rezerv a opravných položiek z prevádzkovej činnosti</t>
  </si>
  <si>
    <t>- použitie rezerv</t>
  </si>
  <si>
    <t>Ostatné prevádzkové výnosy</t>
  </si>
  <si>
    <t>Mimoriadne výnosy</t>
  </si>
  <si>
    <t>VÝNOSY SPOLU</t>
  </si>
  <si>
    <t>Plnenie rozpočtu nákladov a výnosov za I. polrok 2002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</si>
</sst>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"/>
    <numFmt numFmtId="165" formatCode="0.0%"/>
  </numFmts>
  <fonts count="5">
    <font>
      <sz val="12"/>
      <name val="AT*Switzerland"/>
      <family val="0"/>
    </font>
    <font>
      <b/>
      <sz val="14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0"/>
      <name val="AT*Switzerland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Continuous" vertical="center" shrinkToFi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64" fontId="2" fillId="0" borderId="5" xfId="16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9;et%20EX%20SR\2002\ROZPO&#268;ET%202002%20-%20mesa&#269;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2002"/>
      <sheetName val="P-2002"/>
      <sheetName val="N-V 2002"/>
      <sheetName val="PN-2002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B1">
      <selection activeCell="C3" sqref="C3"/>
    </sheetView>
  </sheetViews>
  <sheetFormatPr defaultColWidth="8.796875" defaultRowHeight="15"/>
  <cols>
    <col min="1" max="1" width="3.296875" style="0" customWidth="1"/>
    <col min="2" max="2" width="36.69921875" style="0" customWidth="1"/>
    <col min="3" max="3" width="8.796875" style="0" customWidth="1"/>
    <col min="4" max="4" width="10.09765625" style="0" customWidth="1"/>
    <col min="5" max="5" width="11.3984375" style="0" customWidth="1"/>
    <col min="6" max="6" width="12" style="0" customWidth="1"/>
  </cols>
  <sheetData>
    <row r="1" ht="21" customHeight="1">
      <c r="F1" s="1" t="s">
        <v>0</v>
      </c>
    </row>
    <row r="2" spans="1:6" ht="21" customHeight="1">
      <c r="A2" s="2" t="s">
        <v>65</v>
      </c>
      <c r="B2" s="3"/>
      <c r="C2" s="3"/>
      <c r="D2" s="3"/>
      <c r="E2" s="3"/>
      <c r="F2" s="3"/>
    </row>
    <row r="3" ht="22.5" customHeight="1" thickBot="1"/>
    <row r="4" spans="1:6" ht="18.75" customHeight="1">
      <c r="A4" s="4"/>
      <c r="B4" s="5"/>
      <c r="C4" s="6" t="s">
        <v>2</v>
      </c>
      <c r="D4" s="6" t="s">
        <v>1</v>
      </c>
      <c r="E4" s="6" t="s">
        <v>3</v>
      </c>
      <c r="F4" s="6" t="s">
        <v>4</v>
      </c>
    </row>
    <row r="5" spans="1:6" ht="26.25" customHeight="1" thickBot="1">
      <c r="A5" s="7" t="s">
        <v>5</v>
      </c>
      <c r="B5" s="8" t="s">
        <v>6</v>
      </c>
      <c r="C5" s="9" t="s">
        <v>7</v>
      </c>
      <c r="D5" s="10" t="s">
        <v>8</v>
      </c>
      <c r="E5" s="10" t="s">
        <v>9</v>
      </c>
      <c r="F5" s="10" t="s">
        <v>10</v>
      </c>
    </row>
    <row r="6" spans="1:6" ht="16.5" customHeight="1" thickBot="1">
      <c r="A6" s="11" t="s">
        <v>11</v>
      </c>
      <c r="B6" s="12" t="s">
        <v>12</v>
      </c>
      <c r="C6" s="13">
        <v>2920</v>
      </c>
      <c r="D6" s="13">
        <v>14165</v>
      </c>
      <c r="E6" s="16" t="s">
        <v>13</v>
      </c>
      <c r="F6" s="16" t="s">
        <v>13</v>
      </c>
    </row>
    <row r="7" spans="1:6" ht="16.5" customHeight="1" thickBot="1">
      <c r="A7" s="18" t="s">
        <v>14</v>
      </c>
      <c r="B7" s="19" t="s">
        <v>15</v>
      </c>
      <c r="C7" s="20">
        <v>15500</v>
      </c>
      <c r="D7" s="20">
        <v>11300</v>
      </c>
      <c r="E7" s="17">
        <f>D7/C7</f>
        <v>0.7290322580645161</v>
      </c>
      <c r="F7" s="16" t="s">
        <v>13</v>
      </c>
    </row>
    <row r="8" spans="1:6" ht="16.5" customHeight="1" hidden="1">
      <c r="A8" s="21"/>
      <c r="B8" s="22" t="s">
        <v>16</v>
      </c>
      <c r="C8" s="23"/>
      <c r="D8" s="25"/>
      <c r="E8" s="17" t="e">
        <f>D8/C8</f>
        <v>#DIV/0!</v>
      </c>
      <c r="F8" s="17" t="e">
        <f>D8/#REF!</f>
        <v>#REF!</v>
      </c>
    </row>
    <row r="9" spans="1:6" ht="16.5" customHeight="1" hidden="1">
      <c r="A9" s="21"/>
      <c r="B9" s="27" t="s">
        <v>17</v>
      </c>
      <c r="C9" s="28"/>
      <c r="D9" s="28"/>
      <c r="E9" s="17" t="e">
        <f>D9/C9</f>
        <v>#DIV/0!</v>
      </c>
      <c r="F9" s="17" t="e">
        <f>D9/#REF!</f>
        <v>#REF!</v>
      </c>
    </row>
    <row r="10" spans="1:6" ht="16.5" customHeight="1" hidden="1">
      <c r="A10" s="30"/>
      <c r="B10" s="31" t="s">
        <v>18</v>
      </c>
      <c r="C10" s="32"/>
      <c r="D10" s="32"/>
      <c r="E10" s="17" t="e">
        <f>D10/C10</f>
        <v>#DIV/0!</v>
      </c>
      <c r="F10" s="17" t="e">
        <f>D10/#REF!</f>
        <v>#REF!</v>
      </c>
    </row>
    <row r="11" spans="1:6" ht="16.5" customHeight="1" thickBot="1">
      <c r="A11" s="18" t="s">
        <v>19</v>
      </c>
      <c r="B11" s="19" t="s">
        <v>20</v>
      </c>
      <c r="C11" s="20">
        <v>181591</v>
      </c>
      <c r="D11" s="20">
        <v>68691</v>
      </c>
      <c r="E11" s="17">
        <f>D11/C11</f>
        <v>0.3782731523038036</v>
      </c>
      <c r="F11" s="17">
        <v>0.864</v>
      </c>
    </row>
    <row r="12" spans="1:6" ht="24.75" customHeight="1">
      <c r="A12" s="34" t="s">
        <v>21</v>
      </c>
      <c r="B12" s="35" t="s">
        <v>22</v>
      </c>
      <c r="C12" s="106">
        <f>C14+C15</f>
        <v>78000</v>
      </c>
      <c r="D12" s="106">
        <f>D14+D15</f>
        <v>2767</v>
      </c>
      <c r="E12" s="36">
        <f>D12/C12</f>
        <v>0.03547435897435897</v>
      </c>
      <c r="F12" s="37" t="s">
        <v>23</v>
      </c>
    </row>
    <row r="13" spans="1:6" ht="14.25" customHeight="1">
      <c r="A13" s="38"/>
      <c r="B13" s="39" t="s">
        <v>16</v>
      </c>
      <c r="C13" s="24"/>
      <c r="D13" s="107"/>
      <c r="E13" s="40"/>
      <c r="F13" s="41"/>
    </row>
    <row r="14" spans="1:6" ht="16.5" customHeight="1">
      <c r="A14" s="38"/>
      <c r="B14" s="39" t="s">
        <v>24</v>
      </c>
      <c r="C14" s="25">
        <v>30000</v>
      </c>
      <c r="D14" s="25">
        <v>0</v>
      </c>
      <c r="E14" s="26">
        <f>D14/C14</f>
        <v>0</v>
      </c>
      <c r="F14" s="42" t="s">
        <v>23</v>
      </c>
    </row>
    <row r="15" spans="1:6" ht="16.5" customHeight="1" thickBot="1">
      <c r="A15" s="38"/>
      <c r="B15" s="43" t="s">
        <v>25</v>
      </c>
      <c r="C15" s="44">
        <v>48000</v>
      </c>
      <c r="D15" s="44">
        <v>2767</v>
      </c>
      <c r="E15" s="45">
        <f>D15/C15</f>
        <v>0.057645833333333334</v>
      </c>
      <c r="F15" s="46" t="s">
        <v>23</v>
      </c>
    </row>
    <row r="16" spans="1:6" ht="24" customHeight="1">
      <c r="A16" s="34" t="s">
        <v>26</v>
      </c>
      <c r="B16" s="35" t="s">
        <v>27</v>
      </c>
      <c r="C16" s="47">
        <f>C18+C19</f>
        <v>249600</v>
      </c>
      <c r="D16" s="47">
        <f>D18+D19</f>
        <v>87531</v>
      </c>
      <c r="E16" s="48">
        <f>D16/C16</f>
        <v>0.35068509615384613</v>
      </c>
      <c r="F16" s="49" t="s">
        <v>13</v>
      </c>
    </row>
    <row r="17" spans="1:6" ht="14.25" customHeight="1">
      <c r="A17" s="50"/>
      <c r="B17" s="51" t="s">
        <v>16</v>
      </c>
      <c r="C17" s="24"/>
      <c r="D17" s="107"/>
      <c r="E17" s="40"/>
      <c r="F17" s="40"/>
    </row>
    <row r="18" spans="1:6" ht="16.5" customHeight="1">
      <c r="A18" s="50"/>
      <c r="B18" s="52" t="s">
        <v>28</v>
      </c>
      <c r="C18" s="25">
        <v>248000</v>
      </c>
      <c r="D18" s="25">
        <v>87531</v>
      </c>
      <c r="E18" s="26">
        <f>D18/C18</f>
        <v>0.3529475806451613</v>
      </c>
      <c r="F18" s="42" t="s">
        <v>13</v>
      </c>
    </row>
    <row r="19" spans="1:6" ht="16.5" customHeight="1" thickBot="1">
      <c r="A19" s="53"/>
      <c r="B19" s="54" t="s">
        <v>29</v>
      </c>
      <c r="C19" s="55">
        <v>1600</v>
      </c>
      <c r="D19" s="55">
        <v>0</v>
      </c>
      <c r="E19" s="56">
        <f>D19/C19</f>
        <v>0</v>
      </c>
      <c r="F19" s="56">
        <v>0</v>
      </c>
    </row>
    <row r="20" spans="1:6" ht="24" customHeight="1">
      <c r="A20" s="34" t="s">
        <v>30</v>
      </c>
      <c r="B20" s="58" t="s">
        <v>31</v>
      </c>
      <c r="C20" s="47">
        <f>C22+C23</f>
        <v>500</v>
      </c>
      <c r="D20" s="47">
        <v>0</v>
      </c>
      <c r="E20" s="48">
        <f>D20/C20</f>
        <v>0</v>
      </c>
      <c r="F20" s="49" t="s">
        <v>23</v>
      </c>
    </row>
    <row r="21" spans="1:6" ht="14.25" customHeight="1">
      <c r="A21" s="21"/>
      <c r="B21" s="22" t="s">
        <v>16</v>
      </c>
      <c r="C21" s="23"/>
      <c r="D21" s="25"/>
      <c r="E21" s="26"/>
      <c r="F21" s="42"/>
    </row>
    <row r="22" spans="1:6" ht="16.5" customHeight="1">
      <c r="A22" s="21"/>
      <c r="B22" s="27" t="s">
        <v>24</v>
      </c>
      <c r="C22" s="28">
        <v>0</v>
      </c>
      <c r="D22" s="28">
        <v>0</v>
      </c>
      <c r="E22" s="59" t="s">
        <v>23</v>
      </c>
      <c r="F22" s="59" t="s">
        <v>23</v>
      </c>
    </row>
    <row r="23" spans="1:6" ht="16.5" customHeight="1" thickBot="1">
      <c r="A23" s="30"/>
      <c r="B23" s="31" t="s">
        <v>29</v>
      </c>
      <c r="C23" s="32">
        <v>500</v>
      </c>
      <c r="D23" s="32">
        <v>0</v>
      </c>
      <c r="E23" s="33">
        <f>D23/C23</f>
        <v>0</v>
      </c>
      <c r="F23" s="60" t="s">
        <v>23</v>
      </c>
    </row>
    <row r="24" spans="1:6" ht="16.5" customHeight="1" thickBot="1">
      <c r="A24" s="61" t="s">
        <v>32</v>
      </c>
      <c r="B24" s="62" t="s">
        <v>33</v>
      </c>
      <c r="C24" s="13">
        <v>3170</v>
      </c>
      <c r="D24" s="13">
        <v>8233</v>
      </c>
      <c r="E24" s="16" t="s">
        <v>13</v>
      </c>
      <c r="F24" s="16" t="s">
        <v>13</v>
      </c>
    </row>
    <row r="25" spans="1:6" ht="16.5" customHeight="1" thickBot="1">
      <c r="A25" s="18" t="s">
        <v>34</v>
      </c>
      <c r="B25" s="19" t="s">
        <v>35</v>
      </c>
      <c r="C25" s="20">
        <v>950</v>
      </c>
      <c r="D25" s="20">
        <v>201</v>
      </c>
      <c r="E25" s="17">
        <f>D25/C25</f>
        <v>0.21157894736842106</v>
      </c>
      <c r="F25" s="17">
        <v>0.81</v>
      </c>
    </row>
    <row r="26" spans="1:6" ht="16.5" customHeight="1" thickBot="1">
      <c r="A26" s="63" t="s">
        <v>36</v>
      </c>
      <c r="B26" s="64" t="s">
        <v>37</v>
      </c>
      <c r="C26" s="65">
        <f>C6+C7+C11+C12+C16+C20+C24+C25</f>
        <v>532231</v>
      </c>
      <c r="D26" s="65">
        <f>D6+D7+D11+D12+D16+D20+D24+D25</f>
        <v>192888</v>
      </c>
      <c r="E26" s="66">
        <f>D26/C26</f>
        <v>0.36241406456970754</v>
      </c>
      <c r="F26" s="67" t="s">
        <v>13</v>
      </c>
    </row>
    <row r="27" spans="1:6" ht="16.5" customHeight="1" thickBot="1">
      <c r="A27" s="68"/>
      <c r="B27" s="19" t="s">
        <v>38</v>
      </c>
      <c r="C27" s="20">
        <f>C57-C26</f>
        <v>177655</v>
      </c>
      <c r="D27" s="20">
        <f>D57-D26</f>
        <v>147700</v>
      </c>
      <c r="E27" s="17">
        <f>D27/C27</f>
        <v>0.8313866764234049</v>
      </c>
      <c r="F27" s="17">
        <v>0.929</v>
      </c>
    </row>
    <row r="28" spans="1:6" ht="16.5" customHeight="1" thickBot="1">
      <c r="A28" s="18" t="s">
        <v>39</v>
      </c>
      <c r="B28" s="19" t="s">
        <v>40</v>
      </c>
      <c r="C28" s="70">
        <v>51520</v>
      </c>
      <c r="D28" s="69" t="s">
        <v>23</v>
      </c>
      <c r="E28" s="71" t="s">
        <v>23</v>
      </c>
      <c r="F28" s="71" t="s">
        <v>23</v>
      </c>
    </row>
    <row r="29" spans="1:6" ht="16.5" customHeight="1" thickBot="1">
      <c r="A29" s="18" t="s">
        <v>41</v>
      </c>
      <c r="B29" s="19" t="s">
        <v>42</v>
      </c>
      <c r="C29" s="73">
        <f>C57-C30</f>
        <v>126135</v>
      </c>
      <c r="D29" s="72" t="s">
        <v>23</v>
      </c>
      <c r="E29" s="74" t="s">
        <v>23</v>
      </c>
      <c r="F29" s="74" t="s">
        <v>23</v>
      </c>
    </row>
    <row r="30" spans="1:6" ht="22.5" customHeight="1" thickBot="1">
      <c r="A30" s="63" t="s">
        <v>43</v>
      </c>
      <c r="B30" s="64" t="s">
        <v>44</v>
      </c>
      <c r="C30" s="75">
        <f>C26+C28</f>
        <v>583751</v>
      </c>
      <c r="D30" s="75">
        <f>D26</f>
        <v>192888</v>
      </c>
      <c r="E30" s="76">
        <f>D30/C30</f>
        <v>0.33042855601103893</v>
      </c>
      <c r="F30" s="77" t="s">
        <v>13</v>
      </c>
    </row>
    <row r="31" spans="1:6" ht="22.5" customHeight="1" thickBot="1">
      <c r="A31" s="78" t="s">
        <v>5</v>
      </c>
      <c r="B31" s="79" t="s">
        <v>45</v>
      </c>
      <c r="C31" s="80"/>
      <c r="D31" s="108"/>
      <c r="E31" s="81"/>
      <c r="F31" s="81"/>
    </row>
    <row r="32" spans="1:6" ht="16.5" customHeight="1">
      <c r="A32" s="82" t="s">
        <v>11</v>
      </c>
      <c r="B32" s="83" t="s">
        <v>46</v>
      </c>
      <c r="C32" s="47">
        <f>C34+C36+C37+C38</f>
        <v>352533</v>
      </c>
      <c r="D32" s="47">
        <f>D34+D36+D37+D38</f>
        <v>211974</v>
      </c>
      <c r="E32" s="48">
        <f>D32/C32</f>
        <v>0.6012883900230617</v>
      </c>
      <c r="F32" s="48">
        <v>0.958</v>
      </c>
    </row>
    <row r="33" spans="1:6" ht="14.25" customHeight="1">
      <c r="A33" s="84"/>
      <c r="B33" s="51" t="s">
        <v>47</v>
      </c>
      <c r="C33" s="24"/>
      <c r="D33" s="25"/>
      <c r="E33" s="26"/>
      <c r="F33" s="26"/>
    </row>
    <row r="34" spans="1:6" ht="16.5" customHeight="1">
      <c r="A34" s="84"/>
      <c r="B34" s="22" t="s">
        <v>48</v>
      </c>
      <c r="C34" s="25">
        <v>219063</v>
      </c>
      <c r="D34" s="25">
        <f>109396</f>
        <v>109396</v>
      </c>
      <c r="E34" s="26">
        <f>D34/C34</f>
        <v>0.4993814564759909</v>
      </c>
      <c r="F34" s="26">
        <v>1.238</v>
      </c>
    </row>
    <row r="35" spans="1:6" ht="16.5" customHeight="1">
      <c r="A35" s="84"/>
      <c r="B35" s="27" t="s">
        <v>49</v>
      </c>
      <c r="C35" s="28">
        <v>167900</v>
      </c>
      <c r="D35" s="28">
        <v>78110</v>
      </c>
      <c r="E35" s="29">
        <f>D35/C35</f>
        <v>0.4652173913043478</v>
      </c>
      <c r="F35" s="29">
        <v>1.055</v>
      </c>
    </row>
    <row r="36" spans="1:6" ht="16.5" customHeight="1">
      <c r="A36" s="84"/>
      <c r="B36" s="85" t="s">
        <v>50</v>
      </c>
      <c r="C36" s="86">
        <v>75963</v>
      </c>
      <c r="D36" s="86">
        <v>58308</v>
      </c>
      <c r="E36" s="87">
        <f>D36/C36</f>
        <v>0.7675842186327554</v>
      </c>
      <c r="F36" s="87">
        <v>0.71</v>
      </c>
    </row>
    <row r="37" spans="1:6" ht="16.5" customHeight="1">
      <c r="A37" s="84"/>
      <c r="B37" s="85" t="s">
        <v>51</v>
      </c>
      <c r="C37" s="86">
        <v>57327</v>
      </c>
      <c r="D37" s="86">
        <v>35263</v>
      </c>
      <c r="E37" s="87">
        <f>D37/C37</f>
        <v>0.6151202749140894</v>
      </c>
      <c r="F37" s="87">
        <v>0.712</v>
      </c>
    </row>
    <row r="38" spans="1:6" ht="16.5" customHeight="1" thickBot="1">
      <c r="A38" s="88"/>
      <c r="B38" s="89" t="s">
        <v>52</v>
      </c>
      <c r="C38" s="55">
        <v>180</v>
      </c>
      <c r="D38" s="55">
        <v>9007</v>
      </c>
      <c r="E38" s="57" t="s">
        <v>13</v>
      </c>
      <c r="F38" s="57" t="s">
        <v>13</v>
      </c>
    </row>
    <row r="39" spans="1:6" ht="16.5" customHeight="1" thickBot="1">
      <c r="A39" s="18" t="s">
        <v>14</v>
      </c>
      <c r="B39" s="19" t="s">
        <v>53</v>
      </c>
      <c r="C39" s="20">
        <v>262500</v>
      </c>
      <c r="D39" s="20">
        <v>111423</v>
      </c>
      <c r="E39" s="17">
        <f>D39/C39</f>
        <v>0.4244685714285714</v>
      </c>
      <c r="F39" s="16" t="s">
        <v>13</v>
      </c>
    </row>
    <row r="40" spans="1:6" ht="16.5" customHeight="1" hidden="1">
      <c r="A40" s="21"/>
      <c r="B40" s="22" t="s">
        <v>16</v>
      </c>
      <c r="C40" s="23"/>
      <c r="D40" s="25"/>
      <c r="E40" s="26" t="e">
        <f>D40/C40</f>
        <v>#DIV/0!</v>
      </c>
      <c r="F40" s="26" t="e">
        <f>D40/#REF!</f>
        <v>#REF!</v>
      </c>
    </row>
    <row r="41" spans="1:6" ht="16.5" customHeight="1" hidden="1">
      <c r="A41" s="21"/>
      <c r="B41" s="22" t="s">
        <v>54</v>
      </c>
      <c r="C41" s="25"/>
      <c r="D41" s="25"/>
      <c r="E41" s="26" t="e">
        <f>D41/C41</f>
        <v>#DIV/0!</v>
      </c>
      <c r="F41" s="26" t="e">
        <f>D41/#REF!</f>
        <v>#REF!</v>
      </c>
    </row>
    <row r="42" spans="1:6" ht="16.5" customHeight="1" hidden="1">
      <c r="A42" s="30"/>
      <c r="B42" s="22" t="s">
        <v>52</v>
      </c>
      <c r="C42" s="25"/>
      <c r="D42" s="25"/>
      <c r="E42" s="26" t="e">
        <f>D42/C42</f>
        <v>#DIV/0!</v>
      </c>
      <c r="F42" s="26" t="e">
        <f>D42/#REF!</f>
        <v>#REF!</v>
      </c>
    </row>
    <row r="43" spans="1:6" ht="24.75" customHeight="1">
      <c r="A43" s="90" t="s">
        <v>19</v>
      </c>
      <c r="B43" s="58" t="s">
        <v>55</v>
      </c>
      <c r="C43" s="47">
        <f>C45+C46</f>
        <v>57393</v>
      </c>
      <c r="D43" s="47">
        <f>D45+D46</f>
        <v>7335</v>
      </c>
      <c r="E43" s="48">
        <f>D43/C43</f>
        <v>0.1278030421828446</v>
      </c>
      <c r="F43" s="49" t="s">
        <v>13</v>
      </c>
    </row>
    <row r="44" spans="1:6" ht="14.25" customHeight="1">
      <c r="A44" s="50"/>
      <c r="B44" s="22" t="s">
        <v>16</v>
      </c>
      <c r="C44" s="23"/>
      <c r="D44" s="91"/>
      <c r="E44" s="92"/>
      <c r="F44" s="92"/>
    </row>
    <row r="45" spans="1:6" ht="16.5" customHeight="1">
      <c r="A45" s="50"/>
      <c r="B45" s="94" t="s">
        <v>56</v>
      </c>
      <c r="C45" s="25">
        <v>0</v>
      </c>
      <c r="D45" s="25">
        <v>0</v>
      </c>
      <c r="E45" s="42" t="s">
        <v>23</v>
      </c>
      <c r="F45" s="42" t="s">
        <v>23</v>
      </c>
    </row>
    <row r="46" spans="1:6" ht="16.5" customHeight="1" thickBot="1">
      <c r="A46" s="50"/>
      <c r="B46" s="95" t="s">
        <v>57</v>
      </c>
      <c r="C46" s="55">
        <v>57393</v>
      </c>
      <c r="D46" s="55">
        <v>7335</v>
      </c>
      <c r="E46" s="56">
        <f>D46/C46</f>
        <v>0.1278030421828446</v>
      </c>
      <c r="F46" s="57" t="s">
        <v>13</v>
      </c>
    </row>
    <row r="47" spans="1:6" ht="24" customHeight="1">
      <c r="A47" s="34" t="s">
        <v>21</v>
      </c>
      <c r="B47" s="96" t="s">
        <v>58</v>
      </c>
      <c r="C47" s="91">
        <f>C49+C50</f>
        <v>35700</v>
      </c>
      <c r="D47" s="91">
        <f>D49+D50</f>
        <v>9058</v>
      </c>
      <c r="E47" s="92">
        <f>D47/C47</f>
        <v>0.25372549019607843</v>
      </c>
      <c r="F47" s="92">
        <v>1.382</v>
      </c>
    </row>
    <row r="48" spans="1:6" ht="14.25" customHeight="1">
      <c r="A48" s="50"/>
      <c r="B48" s="39" t="s">
        <v>16</v>
      </c>
      <c r="C48" s="24"/>
      <c r="D48" s="91"/>
      <c r="E48" s="92"/>
      <c r="F48" s="92"/>
    </row>
    <row r="49" spans="1:6" ht="16.5" customHeight="1">
      <c r="A49" s="50"/>
      <c r="B49" s="97" t="s">
        <v>56</v>
      </c>
      <c r="C49" s="25">
        <v>35000</v>
      </c>
      <c r="D49" s="25">
        <v>8973</v>
      </c>
      <c r="E49" s="26">
        <f>D49/C49</f>
        <v>0.2563714285714286</v>
      </c>
      <c r="F49" s="26">
        <v>1.414</v>
      </c>
    </row>
    <row r="50" spans="1:6" ht="16.5" customHeight="1" thickBot="1">
      <c r="A50" s="53"/>
      <c r="B50" s="98" t="s">
        <v>59</v>
      </c>
      <c r="C50" s="55">
        <v>700</v>
      </c>
      <c r="D50" s="55">
        <v>85</v>
      </c>
      <c r="E50" s="56">
        <f>D50/C50</f>
        <v>0.12142857142857143</v>
      </c>
      <c r="F50" s="56">
        <v>0.409</v>
      </c>
    </row>
    <row r="51" spans="1:6" ht="25.5" customHeight="1">
      <c r="A51" s="90" t="s">
        <v>26</v>
      </c>
      <c r="B51" s="96" t="s">
        <v>60</v>
      </c>
      <c r="C51" s="91">
        <f>C53+C54</f>
        <v>0</v>
      </c>
      <c r="D51" s="91">
        <v>0</v>
      </c>
      <c r="E51" s="93" t="s">
        <v>23</v>
      </c>
      <c r="F51" s="93" t="s">
        <v>23</v>
      </c>
    </row>
    <row r="52" spans="1:6" ht="14.25" customHeight="1">
      <c r="A52" s="50"/>
      <c r="B52" s="99" t="s">
        <v>16</v>
      </c>
      <c r="C52" s="100"/>
      <c r="D52" s="25"/>
      <c r="E52" s="42"/>
      <c r="F52" s="42"/>
    </row>
    <row r="53" spans="1:6" ht="16.5" customHeight="1">
      <c r="A53" s="50"/>
      <c r="B53" s="101" t="s">
        <v>61</v>
      </c>
      <c r="C53" s="28">
        <v>0</v>
      </c>
      <c r="D53" s="28">
        <v>0</v>
      </c>
      <c r="E53" s="59" t="s">
        <v>23</v>
      </c>
      <c r="F53" s="59" t="s">
        <v>23</v>
      </c>
    </row>
    <row r="54" spans="1:6" ht="16.5" customHeight="1" thickBot="1">
      <c r="A54" s="53"/>
      <c r="B54" s="102" t="s">
        <v>59</v>
      </c>
      <c r="C54" s="32">
        <v>0</v>
      </c>
      <c r="D54" s="32">
        <v>0</v>
      </c>
      <c r="E54" s="60" t="s">
        <v>23</v>
      </c>
      <c r="F54" s="60" t="s">
        <v>23</v>
      </c>
    </row>
    <row r="55" spans="1:6" ht="16.5" customHeight="1" thickBot="1">
      <c r="A55" s="90" t="s">
        <v>30</v>
      </c>
      <c r="B55" s="103" t="s">
        <v>62</v>
      </c>
      <c r="C55" s="13">
        <v>1500</v>
      </c>
      <c r="D55" s="13">
        <v>689</v>
      </c>
      <c r="E55" s="14">
        <f>D55/C55</f>
        <v>0.4593333333333333</v>
      </c>
      <c r="F55" s="15" t="s">
        <v>13</v>
      </c>
    </row>
    <row r="56" spans="1:6" ht="16.5" customHeight="1" thickBot="1">
      <c r="A56" s="18" t="s">
        <v>32</v>
      </c>
      <c r="B56" s="104" t="s">
        <v>63</v>
      </c>
      <c r="C56" s="91">
        <v>260</v>
      </c>
      <c r="D56" s="91">
        <v>109</v>
      </c>
      <c r="E56" s="92">
        <f>D56/C56</f>
        <v>0.41923076923076924</v>
      </c>
      <c r="F56" s="92">
        <v>0.63</v>
      </c>
    </row>
    <row r="57" spans="1:6" ht="22.5" customHeight="1" thickBot="1">
      <c r="A57" s="63" t="s">
        <v>34</v>
      </c>
      <c r="B57" s="105" t="s">
        <v>64</v>
      </c>
      <c r="C57" s="65">
        <f>C32+C39+C43+C47+C51+C55+C56</f>
        <v>709886</v>
      </c>
      <c r="D57" s="65">
        <f>D32+D39+D43+D47+D51+D55+D56</f>
        <v>340588</v>
      </c>
      <c r="E57" s="66">
        <f>D57/C57</f>
        <v>0.47977844329934666</v>
      </c>
      <c r="F57" s="66">
        <v>1.394</v>
      </c>
    </row>
  </sheetData>
  <printOptions horizontalCentered="1"/>
  <pageMargins left="0.3937007874015748" right="0.3937007874015748" top="0.5905511811023623" bottom="0.5905511811023623" header="0.5118110236220472" footer="0.31496062992125984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cp:lastPrinted>2002-09-18T08:00:25Z</cp:lastPrinted>
  <dcterms:created xsi:type="dcterms:W3CDTF">2002-09-18T07:24:19Z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