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Príloha 2a" sheetId="1" r:id="rId1"/>
  </sheets>
  <definedNames/>
  <calcPr fullCalcOnLoad="1"/>
</workbook>
</file>

<file path=xl/sharedStrings.xml><?xml version="1.0" encoding="utf-8"?>
<sst xmlns="http://schemas.openxmlformats.org/spreadsheetml/2006/main" count="99" uniqueCount="35">
  <si>
    <t>SŠ</t>
  </si>
  <si>
    <t>Tematické inšpekcie</t>
  </si>
  <si>
    <t>Informatívne inšpekcie</t>
  </si>
  <si>
    <t>Čiastkové inšpekcie</t>
  </si>
  <si>
    <t>spolu</t>
  </si>
  <si>
    <t>inšpekcie</t>
  </si>
  <si>
    <t>G-8</t>
  </si>
  <si>
    <t>G-4</t>
  </si>
  <si>
    <t>G</t>
  </si>
  <si>
    <t>SOŠ</t>
  </si>
  <si>
    <t>SOU,U</t>
  </si>
  <si>
    <t xml:space="preserve"> </t>
  </si>
  <si>
    <t>Komplexné</t>
  </si>
  <si>
    <t>Typ školy</t>
  </si>
  <si>
    <t>ZŠ</t>
  </si>
  <si>
    <t>ŠZ</t>
  </si>
  <si>
    <t>MŠ</t>
  </si>
  <si>
    <t>DM</t>
  </si>
  <si>
    <t>CVČ</t>
  </si>
  <si>
    <t>JŠ</t>
  </si>
  <si>
    <t>ZUŠ</t>
  </si>
  <si>
    <t>štátne</t>
  </si>
  <si>
    <t>cirkevné</t>
  </si>
  <si>
    <t>súkromné</t>
  </si>
  <si>
    <t>celkom</t>
  </si>
  <si>
    <t>počet</t>
  </si>
  <si>
    <t>%</t>
  </si>
  <si>
    <t>Spolu za SR</t>
  </si>
  <si>
    <t>ŠŠ</t>
  </si>
  <si>
    <t>ŠZŠ</t>
  </si>
  <si>
    <t>ŠSŠ</t>
  </si>
  <si>
    <t>ŠVZ</t>
  </si>
  <si>
    <t>Počet</t>
  </si>
  <si>
    <t>inšpekcií</t>
  </si>
  <si>
    <t>G8+G4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</si>
</sst>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</numFmts>
  <fonts count="15">
    <font>
      <sz val="10"/>
      <name val="Arial CE"/>
      <family val="0"/>
    </font>
    <font>
      <b/>
      <sz val="8"/>
      <name val="Arial CE"/>
      <family val="2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Arial CE"/>
      <family val="2"/>
    </font>
    <font>
      <b/>
      <i/>
      <sz val="8"/>
      <name val="Times New Roman CE"/>
      <family val="1"/>
    </font>
    <font>
      <b/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 CE"/>
      <family val="1"/>
    </font>
    <font>
      <b/>
      <sz val="12"/>
      <name val="Times New Roman"/>
      <family val="1"/>
    </font>
    <font>
      <sz val="7"/>
      <name val="Times New Roman CE"/>
      <family val="1"/>
    </font>
    <font>
      <i/>
      <sz val="7"/>
      <name val="Times New Roman CE"/>
      <family val="1"/>
    </font>
    <font>
      <b/>
      <i/>
      <sz val="7"/>
      <name val="Arial CE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2" fontId="6" fillId="2" borderId="2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2" fontId="6" fillId="2" borderId="34" xfId="0" applyNumberFormat="1" applyFont="1" applyFill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2" fontId="5" fillId="0" borderId="7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2" fontId="9" fillId="2" borderId="73" xfId="0" applyNumberFormat="1" applyFont="1" applyFill="1" applyBorder="1" applyAlignment="1">
      <alignment horizontal="center" vertical="center"/>
    </xf>
    <xf numFmtId="2" fontId="9" fillId="2" borderId="74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1</xdr:row>
      <xdr:rowOff>9525</xdr:rowOff>
    </xdr:from>
    <xdr:ext cx="4248150" cy="438150"/>
    <xdr:sp>
      <xdr:nvSpPr>
        <xdr:cNvPr id="1" name="TextBox 5"/>
        <xdr:cNvSpPr txBox="1">
          <a:spLocks noChangeArrowheads="1"/>
        </xdr:cNvSpPr>
      </xdr:nvSpPr>
      <xdr:spPr>
        <a:xfrm>
          <a:off x="857250" y="171450"/>
          <a:ext cx="42481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Štatistický prehľad vykonaných inšpekcií 
v školách a školských zariadeniach v SR, šk. r. 2000/2001</a:t>
          </a:r>
        </a:p>
      </xdr:txBody>
    </xdr:sp>
    <xdr:clientData/>
  </xdr:oneCellAnchor>
  <xdr:twoCellAnchor>
    <xdr:from>
      <xdr:col>10</xdr:col>
      <xdr:colOff>76200</xdr:colOff>
      <xdr:row>0</xdr:row>
      <xdr:rowOff>19050</xdr:rowOff>
    </xdr:from>
    <xdr:to>
      <xdr:col>11</xdr:col>
      <xdr:colOff>428625</xdr:colOff>
      <xdr:row>1</xdr:row>
      <xdr:rowOff>28575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324475" y="19050"/>
          <a:ext cx="828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Príloha 2a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"/>
  <sheetViews>
    <sheetView tabSelected="1" workbookViewId="0" topLeftCell="A57">
      <selection activeCell="M25" sqref="M25"/>
    </sheetView>
  </sheetViews>
  <sheetFormatPr defaultColWidth="9.00390625" defaultRowHeight="12.75"/>
  <cols>
    <col min="1" max="1" width="6.875" style="0" customWidth="1"/>
    <col min="3" max="3" width="6.25390625" style="0" customWidth="1"/>
    <col min="4" max="4" width="7.00390625" style="0" customWidth="1"/>
    <col min="5" max="5" width="6.25390625" style="0" customWidth="1"/>
    <col min="6" max="6" width="7.00390625" style="0" customWidth="1"/>
    <col min="7" max="7" width="6.25390625" style="0" customWidth="1"/>
    <col min="8" max="8" width="7.00390625" style="0" customWidth="1"/>
    <col min="9" max="9" width="6.25390625" style="0" customWidth="1"/>
    <col min="10" max="10" width="7.00390625" style="0" customWidth="1"/>
    <col min="11" max="12" width="6.25390625" style="0" customWidth="1"/>
  </cols>
  <sheetData>
    <row r="2" ht="12.75">
      <c r="K2" s="57"/>
    </row>
    <row r="3" ht="12.75">
      <c r="K3" s="57"/>
    </row>
    <row r="4" ht="13.5" thickBot="1"/>
    <row r="5" spans="1:12" ht="10.5" customHeight="1">
      <c r="A5" s="148" t="s">
        <v>13</v>
      </c>
      <c r="B5" s="149"/>
      <c r="C5" s="167" t="s">
        <v>12</v>
      </c>
      <c r="D5" s="168"/>
      <c r="E5" s="167" t="s">
        <v>1</v>
      </c>
      <c r="F5" s="168"/>
      <c r="G5" s="167" t="s">
        <v>2</v>
      </c>
      <c r="H5" s="168"/>
      <c r="I5" s="167" t="s">
        <v>3</v>
      </c>
      <c r="J5" s="168"/>
      <c r="K5" s="165" t="s">
        <v>32</v>
      </c>
      <c r="L5" s="166"/>
    </row>
    <row r="6" spans="1:12" ht="10.5" customHeight="1">
      <c r="A6" s="150"/>
      <c r="B6" s="151"/>
      <c r="C6" s="169" t="s">
        <v>5</v>
      </c>
      <c r="D6" s="170"/>
      <c r="E6" s="173"/>
      <c r="F6" s="174"/>
      <c r="G6" s="173"/>
      <c r="H6" s="174"/>
      <c r="I6" s="173"/>
      <c r="J6" s="175"/>
      <c r="K6" s="171" t="s">
        <v>33</v>
      </c>
      <c r="L6" s="172"/>
    </row>
    <row r="7" spans="1:12" ht="10.5" customHeight="1" thickBot="1">
      <c r="A7" s="152"/>
      <c r="B7" s="153"/>
      <c r="C7" s="59" t="s">
        <v>25</v>
      </c>
      <c r="D7" s="58" t="s">
        <v>26</v>
      </c>
      <c r="E7" s="60" t="s">
        <v>25</v>
      </c>
      <c r="F7" s="61" t="s">
        <v>26</v>
      </c>
      <c r="G7" s="60" t="s">
        <v>25</v>
      </c>
      <c r="H7" s="61" t="s">
        <v>26</v>
      </c>
      <c r="I7" s="63" t="s">
        <v>25</v>
      </c>
      <c r="J7" s="64" t="s">
        <v>26</v>
      </c>
      <c r="K7" s="160" t="s">
        <v>24</v>
      </c>
      <c r="L7" s="161"/>
    </row>
    <row r="8" spans="1:12" ht="6" customHeight="1">
      <c r="A8" s="132" t="s">
        <v>14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6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</row>
    <row r="10" spans="1:12" ht="9.75" customHeight="1">
      <c r="A10" s="97" t="s">
        <v>14</v>
      </c>
      <c r="B10" s="36" t="s">
        <v>21</v>
      </c>
      <c r="C10" s="1">
        <v>141</v>
      </c>
      <c r="D10" s="2">
        <f>C10*100/$K$10</f>
        <v>23.5</v>
      </c>
      <c r="E10" s="3">
        <v>292</v>
      </c>
      <c r="F10" s="2">
        <f>E10*100/$K$10</f>
        <v>48.666666666666664</v>
      </c>
      <c r="G10" s="39">
        <v>71</v>
      </c>
      <c r="H10" s="2">
        <f>G10*100/$K$10</f>
        <v>11.833333333333334</v>
      </c>
      <c r="I10" s="40">
        <v>96</v>
      </c>
      <c r="J10" s="2">
        <f>I10*100/$K$10</f>
        <v>16</v>
      </c>
      <c r="K10" s="126">
        <f>C10+E10+G10+I10</f>
        <v>600</v>
      </c>
      <c r="L10" s="127"/>
    </row>
    <row r="11" spans="1:12" ht="9.75" customHeight="1">
      <c r="A11" s="98"/>
      <c r="B11" s="37" t="s">
        <v>22</v>
      </c>
      <c r="C11" s="4">
        <v>6</v>
      </c>
      <c r="D11" s="2">
        <f>C11*100/$K$11</f>
        <v>20.689655172413794</v>
      </c>
      <c r="E11" s="5">
        <v>18</v>
      </c>
      <c r="F11" s="2">
        <f>E11*100/$K$11</f>
        <v>62.06896551724138</v>
      </c>
      <c r="G11" s="17">
        <v>2</v>
      </c>
      <c r="H11" s="2">
        <f>G11*100/$K$11</f>
        <v>6.896551724137931</v>
      </c>
      <c r="I11" s="41">
        <v>3</v>
      </c>
      <c r="J11" s="2">
        <f>I11*100/$K$11</f>
        <v>10.344827586206897</v>
      </c>
      <c r="K11" s="126">
        <f>C11+E11+G11+I11</f>
        <v>29</v>
      </c>
      <c r="L11" s="127"/>
    </row>
    <row r="12" spans="1:12" ht="9.75" customHeight="1" thickBot="1">
      <c r="A12" s="135"/>
      <c r="B12" s="47" t="s">
        <v>23</v>
      </c>
      <c r="C12" s="6">
        <v>0</v>
      </c>
      <c r="D12" s="7">
        <v>0</v>
      </c>
      <c r="E12" s="8">
        <v>0</v>
      </c>
      <c r="F12" s="7">
        <v>0</v>
      </c>
      <c r="G12" s="42">
        <v>0</v>
      </c>
      <c r="H12" s="7">
        <v>0</v>
      </c>
      <c r="I12" s="43">
        <v>0</v>
      </c>
      <c r="J12" s="7">
        <v>0</v>
      </c>
      <c r="K12" s="128">
        <f>C12+E12+G12+I12</f>
        <v>0</v>
      </c>
      <c r="L12" s="129"/>
    </row>
    <row r="13" spans="1:12" ht="12" customHeight="1" thickBot="1">
      <c r="A13" s="48" t="s">
        <v>14</v>
      </c>
      <c r="B13" s="49" t="s">
        <v>24</v>
      </c>
      <c r="C13" s="50">
        <f>C10+C11+C12</f>
        <v>147</v>
      </c>
      <c r="D13" s="51">
        <f>C13*100/$K$13</f>
        <v>23.370429252782195</v>
      </c>
      <c r="E13" s="52">
        <f>E10+E11+E12</f>
        <v>310</v>
      </c>
      <c r="F13" s="51">
        <f>E13*100/$K$13</f>
        <v>49.2845786963434</v>
      </c>
      <c r="G13" s="52">
        <f>G10+G11+G12</f>
        <v>73</v>
      </c>
      <c r="H13" s="51">
        <f>G13*100/$K$13</f>
        <v>11.605723370429253</v>
      </c>
      <c r="I13" s="52">
        <f>I10+I11+I12</f>
        <v>99</v>
      </c>
      <c r="J13" s="51">
        <f>I13*100/$K$13</f>
        <v>15.739268680445152</v>
      </c>
      <c r="K13" s="130">
        <f>C13+E13+G13+I13</f>
        <v>629</v>
      </c>
      <c r="L13" s="131"/>
    </row>
    <row r="14" spans="1:12" ht="6" customHeight="1">
      <c r="A14" s="132" t="s">
        <v>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</row>
    <row r="15" spans="1:12" ht="6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</row>
    <row r="16" spans="1:12" ht="9.75" customHeight="1">
      <c r="A16" s="97" t="s">
        <v>8</v>
      </c>
      <c r="B16" s="46" t="s">
        <v>6</v>
      </c>
      <c r="C16" s="136"/>
      <c r="D16" s="137"/>
      <c r="E16" s="137"/>
      <c r="F16" s="137"/>
      <c r="G16" s="137"/>
      <c r="H16" s="137"/>
      <c r="I16" s="137"/>
      <c r="J16" s="137"/>
      <c r="K16" s="137"/>
      <c r="L16" s="138"/>
    </row>
    <row r="17" spans="1:12" ht="9.75" customHeight="1">
      <c r="A17" s="98"/>
      <c r="B17" s="37" t="s">
        <v>21</v>
      </c>
      <c r="C17" s="9">
        <v>9</v>
      </c>
      <c r="D17" s="2">
        <f>C17*100/$K$17</f>
        <v>8.256880733944953</v>
      </c>
      <c r="E17" s="9">
        <v>65</v>
      </c>
      <c r="F17" s="2">
        <f>E17*100/$K$17</f>
        <v>59.63302752293578</v>
      </c>
      <c r="G17" s="9">
        <v>32</v>
      </c>
      <c r="H17" s="2">
        <f>G17*100/$K$17</f>
        <v>29.357798165137616</v>
      </c>
      <c r="I17" s="9">
        <v>3</v>
      </c>
      <c r="J17" s="2">
        <f>I17*100/$K$17</f>
        <v>2.7522935779816513</v>
      </c>
      <c r="K17" s="126">
        <f>C17+E17+G17+I17</f>
        <v>109</v>
      </c>
      <c r="L17" s="127"/>
    </row>
    <row r="18" spans="1:12" ht="9.75" customHeight="1">
      <c r="A18" s="98"/>
      <c r="B18" s="37" t="s">
        <v>22</v>
      </c>
      <c r="C18" s="9">
        <v>1</v>
      </c>
      <c r="D18" s="2">
        <f>C18*100/$K$18</f>
        <v>4</v>
      </c>
      <c r="E18" s="9">
        <v>14</v>
      </c>
      <c r="F18" s="2">
        <f>E18*100/$K$18</f>
        <v>56</v>
      </c>
      <c r="G18" s="9">
        <v>4</v>
      </c>
      <c r="H18" s="2">
        <f>G18*100/$K$18</f>
        <v>16</v>
      </c>
      <c r="I18" s="9">
        <v>6</v>
      </c>
      <c r="J18" s="2">
        <f>I18*100/$K$18</f>
        <v>24</v>
      </c>
      <c r="K18" s="126">
        <f>C18+E18+G18+I18</f>
        <v>25</v>
      </c>
      <c r="L18" s="127"/>
    </row>
    <row r="19" spans="1:12" ht="9.75" customHeight="1">
      <c r="A19" s="98"/>
      <c r="B19" s="37" t="s">
        <v>23</v>
      </c>
      <c r="C19" s="9">
        <v>1</v>
      </c>
      <c r="D19" s="10">
        <f>C19*100/$K$19</f>
        <v>9.090909090909092</v>
      </c>
      <c r="E19" s="9">
        <v>6</v>
      </c>
      <c r="F19" s="10">
        <f>E19*100/$K$19</f>
        <v>54.54545454545455</v>
      </c>
      <c r="G19" s="9">
        <v>2</v>
      </c>
      <c r="H19" s="10">
        <f>G19*100/$K$19</f>
        <v>18.181818181818183</v>
      </c>
      <c r="I19" s="9">
        <v>2</v>
      </c>
      <c r="J19" s="10">
        <f>I19*100/$K$19</f>
        <v>18.181818181818183</v>
      </c>
      <c r="K19" s="126">
        <f>C19+E19+G19+I19</f>
        <v>11</v>
      </c>
      <c r="L19" s="127"/>
    </row>
    <row r="20" spans="1:12" ht="10.5" customHeight="1" thickBot="1">
      <c r="A20" s="98"/>
      <c r="B20" s="75" t="s">
        <v>4</v>
      </c>
      <c r="C20" s="76">
        <f>C17+C18+C19</f>
        <v>11</v>
      </c>
      <c r="D20" s="77">
        <f>C20*100/$K$20</f>
        <v>7.586206896551724</v>
      </c>
      <c r="E20" s="76">
        <f>E17+E18+E19</f>
        <v>85</v>
      </c>
      <c r="F20" s="77">
        <f>E20*100/$K$20</f>
        <v>58.62068965517241</v>
      </c>
      <c r="G20" s="76">
        <f>G17+G18+G19</f>
        <v>38</v>
      </c>
      <c r="H20" s="77">
        <f>G20*100/$K$20</f>
        <v>26.20689655172414</v>
      </c>
      <c r="I20" s="76">
        <f>I17+I18+I19</f>
        <v>11</v>
      </c>
      <c r="J20" s="77">
        <f>I20*100/$K$20</f>
        <v>7.586206896551724</v>
      </c>
      <c r="K20" s="122">
        <f>C20+E20+G20+I20</f>
        <v>145</v>
      </c>
      <c r="L20" s="123"/>
    </row>
    <row r="21" spans="1:12" ht="9.75" customHeight="1" thickTop="1">
      <c r="A21" s="98"/>
      <c r="B21" s="46" t="s">
        <v>7</v>
      </c>
      <c r="C21" s="154"/>
      <c r="D21" s="155"/>
      <c r="E21" s="155"/>
      <c r="F21" s="155"/>
      <c r="G21" s="155"/>
      <c r="H21" s="155"/>
      <c r="I21" s="155"/>
      <c r="J21" s="155"/>
      <c r="K21" s="155"/>
      <c r="L21" s="156"/>
    </row>
    <row r="22" spans="1:12" ht="9.75" customHeight="1">
      <c r="A22" s="98"/>
      <c r="B22" s="37" t="s">
        <v>21</v>
      </c>
      <c r="C22" s="9">
        <v>0</v>
      </c>
      <c r="D22" s="10">
        <v>0</v>
      </c>
      <c r="E22" s="9">
        <v>23</v>
      </c>
      <c r="F22" s="10">
        <f>E22*100/$K$22</f>
        <v>21.904761904761905</v>
      </c>
      <c r="G22" s="9">
        <v>77</v>
      </c>
      <c r="H22" s="10">
        <f>G22*100/$K$22</f>
        <v>73.33333333333333</v>
      </c>
      <c r="I22" s="9">
        <v>5</v>
      </c>
      <c r="J22" s="10">
        <f>I22*100/$K$22</f>
        <v>4.761904761904762</v>
      </c>
      <c r="K22" s="126">
        <f aca="true" t="shared" si="0" ref="K22:K35">C22+E22+G22+I22</f>
        <v>105</v>
      </c>
      <c r="L22" s="127"/>
    </row>
    <row r="23" spans="1:12" ht="9.75" customHeight="1">
      <c r="A23" s="98"/>
      <c r="B23" s="37" t="s">
        <v>22</v>
      </c>
      <c r="C23" s="9">
        <v>0</v>
      </c>
      <c r="D23" s="10">
        <v>0</v>
      </c>
      <c r="E23" s="9">
        <v>3</v>
      </c>
      <c r="F23" s="10">
        <f>E23*100/$K$23</f>
        <v>21.428571428571427</v>
      </c>
      <c r="G23" s="9">
        <v>7</v>
      </c>
      <c r="H23" s="10">
        <f>G23*100/$K$23</f>
        <v>50</v>
      </c>
      <c r="I23" s="9">
        <v>4</v>
      </c>
      <c r="J23" s="10">
        <f>I23*100/$K$23</f>
        <v>28.571428571428573</v>
      </c>
      <c r="K23" s="126">
        <f t="shared" si="0"/>
        <v>14</v>
      </c>
      <c r="L23" s="127"/>
    </row>
    <row r="24" spans="1:12" ht="9.75" customHeight="1">
      <c r="A24" s="98"/>
      <c r="B24" s="37" t="s">
        <v>23</v>
      </c>
      <c r="C24" s="9">
        <v>0</v>
      </c>
      <c r="D24" s="10">
        <v>0</v>
      </c>
      <c r="E24" s="9">
        <v>0</v>
      </c>
      <c r="F24" s="10">
        <f>E24*100/$K$24</f>
        <v>0</v>
      </c>
      <c r="G24" s="9">
        <v>1</v>
      </c>
      <c r="H24" s="10">
        <f>G24*100/$K$24</f>
        <v>33.333333333333336</v>
      </c>
      <c r="I24" s="9">
        <v>2</v>
      </c>
      <c r="J24" s="10">
        <f>I24*100/$K$24</f>
        <v>66.66666666666667</v>
      </c>
      <c r="K24" s="126">
        <f t="shared" si="0"/>
        <v>3</v>
      </c>
      <c r="L24" s="127"/>
    </row>
    <row r="25" spans="1:14" ht="10.5" customHeight="1">
      <c r="A25" s="99"/>
      <c r="B25" s="78" t="s">
        <v>4</v>
      </c>
      <c r="C25" s="71">
        <f>C22+C23+C24</f>
        <v>0</v>
      </c>
      <c r="D25" s="79">
        <v>0</v>
      </c>
      <c r="E25" s="71">
        <f>E22+E23+E24</f>
        <v>26</v>
      </c>
      <c r="F25" s="79">
        <f>E25*100/$K$25</f>
        <v>21.311475409836067</v>
      </c>
      <c r="G25" s="71">
        <f>G22+G23+G24</f>
        <v>85</v>
      </c>
      <c r="H25" s="79">
        <f>G25*100/$K$25</f>
        <v>69.67213114754098</v>
      </c>
      <c r="I25" s="71">
        <f>I22+I23+I24</f>
        <v>11</v>
      </c>
      <c r="J25" s="79">
        <f>I25*100/$K$25</f>
        <v>9.01639344262295</v>
      </c>
      <c r="K25" s="126">
        <f t="shared" si="0"/>
        <v>122</v>
      </c>
      <c r="L25" s="127"/>
      <c r="N25" t="s">
        <v>11</v>
      </c>
    </row>
    <row r="26" spans="1:12" ht="10.5" customHeight="1" thickBot="1">
      <c r="A26" s="72" t="s">
        <v>34</v>
      </c>
      <c r="B26" s="184" t="s">
        <v>4</v>
      </c>
      <c r="C26" s="80">
        <f>C20+C25</f>
        <v>11</v>
      </c>
      <c r="D26" s="81">
        <f>C26*100/$K$26</f>
        <v>4.119850187265918</v>
      </c>
      <c r="E26" s="80">
        <f>E20+E25</f>
        <v>111</v>
      </c>
      <c r="F26" s="81">
        <f>E26*100/$K$26</f>
        <v>41.57303370786517</v>
      </c>
      <c r="G26" s="80">
        <f>G20+G25</f>
        <v>123</v>
      </c>
      <c r="H26" s="81">
        <f>G26*100/$K$26</f>
        <v>46.06741573033708</v>
      </c>
      <c r="I26" s="80">
        <f>I20+I25</f>
        <v>22</v>
      </c>
      <c r="J26" s="81">
        <f>I26*100/$K$26</f>
        <v>8.239700374531836</v>
      </c>
      <c r="K26" s="142">
        <f t="shared" si="0"/>
        <v>267</v>
      </c>
      <c r="L26" s="143"/>
    </row>
    <row r="27" spans="1:12" ht="9.75" customHeight="1" thickTop="1">
      <c r="A27" s="139" t="s">
        <v>9</v>
      </c>
      <c r="B27" s="68" t="s">
        <v>21</v>
      </c>
      <c r="C27" s="69">
        <v>12</v>
      </c>
      <c r="D27" s="70">
        <f>C27*100/$K$27</f>
        <v>7.2727272727272725</v>
      </c>
      <c r="E27" s="69">
        <v>27</v>
      </c>
      <c r="F27" s="70">
        <f>E27*100/$K$27</f>
        <v>16.363636363636363</v>
      </c>
      <c r="G27" s="69">
        <v>121</v>
      </c>
      <c r="H27" s="70">
        <f>G27*100/$K$27</f>
        <v>73.33333333333333</v>
      </c>
      <c r="I27" s="69">
        <v>5</v>
      </c>
      <c r="J27" s="70">
        <f>I27*100/$K$27</f>
        <v>3.0303030303030303</v>
      </c>
      <c r="K27" s="144">
        <f t="shared" si="0"/>
        <v>165</v>
      </c>
      <c r="L27" s="145"/>
    </row>
    <row r="28" spans="1:12" ht="9.75" customHeight="1">
      <c r="A28" s="140"/>
      <c r="B28" s="65" t="s">
        <v>22</v>
      </c>
      <c r="C28" s="66">
        <v>0</v>
      </c>
      <c r="D28" s="67">
        <f>C28*100/$K$28</f>
        <v>0</v>
      </c>
      <c r="E28" s="66">
        <v>2</v>
      </c>
      <c r="F28" s="67">
        <f>E28*100/$K$28</f>
        <v>66.66666666666667</v>
      </c>
      <c r="G28" s="66">
        <v>1</v>
      </c>
      <c r="H28" s="67">
        <f>G28*100/$K$28</f>
        <v>33.333333333333336</v>
      </c>
      <c r="I28" s="66">
        <v>0</v>
      </c>
      <c r="J28" s="67">
        <f>I28*100/$K$28</f>
        <v>0</v>
      </c>
      <c r="K28" s="146">
        <f t="shared" si="0"/>
        <v>3</v>
      </c>
      <c r="L28" s="147"/>
    </row>
    <row r="29" spans="1:12" ht="9.75" customHeight="1">
      <c r="A29" s="140"/>
      <c r="B29" s="65" t="s">
        <v>23</v>
      </c>
      <c r="C29" s="66">
        <v>1</v>
      </c>
      <c r="D29" s="67">
        <f>C29*100/$K$29</f>
        <v>7.142857142857143</v>
      </c>
      <c r="E29" s="66">
        <v>0</v>
      </c>
      <c r="F29" s="67">
        <f>E29*100/$K$29</f>
        <v>0</v>
      </c>
      <c r="G29" s="66">
        <v>7</v>
      </c>
      <c r="H29" s="67">
        <f>G29*100/$K$29</f>
        <v>50</v>
      </c>
      <c r="I29" s="66">
        <v>6</v>
      </c>
      <c r="J29" s="67">
        <f>I29*100/$K$29</f>
        <v>42.857142857142854</v>
      </c>
      <c r="K29" s="146">
        <f t="shared" si="0"/>
        <v>14</v>
      </c>
      <c r="L29" s="147"/>
    </row>
    <row r="30" spans="1:12" ht="10.5" customHeight="1" thickBot="1">
      <c r="A30" s="141"/>
      <c r="B30" s="82" t="s">
        <v>4</v>
      </c>
      <c r="C30" s="83">
        <f>C27+C28+C29</f>
        <v>13</v>
      </c>
      <c r="D30" s="84">
        <f>C30*100/$K$30</f>
        <v>7.142857142857143</v>
      </c>
      <c r="E30" s="83">
        <f>E27+E28+E29</f>
        <v>29</v>
      </c>
      <c r="F30" s="84">
        <f>E30*100/$K$30</f>
        <v>15.934065934065934</v>
      </c>
      <c r="G30" s="83">
        <f>G27+G28+G29</f>
        <v>129</v>
      </c>
      <c r="H30" s="84">
        <f>G30*100/$K$30</f>
        <v>70.87912087912088</v>
      </c>
      <c r="I30" s="83">
        <f>I27+I28+I29</f>
        <v>11</v>
      </c>
      <c r="J30" s="84">
        <f>I30*100/$K$30</f>
        <v>6.043956043956044</v>
      </c>
      <c r="K30" s="122">
        <f t="shared" si="0"/>
        <v>182</v>
      </c>
      <c r="L30" s="123"/>
    </row>
    <row r="31" spans="1:12" ht="9.75" customHeight="1" thickTop="1">
      <c r="A31" s="162" t="s">
        <v>10</v>
      </c>
      <c r="B31" s="36" t="s">
        <v>21</v>
      </c>
      <c r="C31" s="11">
        <v>10</v>
      </c>
      <c r="D31" s="12">
        <f>C31*100/$K$31</f>
        <v>7.299270072992701</v>
      </c>
      <c r="E31" s="11">
        <v>46</v>
      </c>
      <c r="F31" s="12">
        <f>E31*100/$K$31</f>
        <v>33.57664233576642</v>
      </c>
      <c r="G31" s="11">
        <v>75</v>
      </c>
      <c r="H31" s="12">
        <f>G31*100/$K$31</f>
        <v>54.74452554744526</v>
      </c>
      <c r="I31" s="11">
        <v>6</v>
      </c>
      <c r="J31" s="12">
        <f>I31*100/$K$31</f>
        <v>4.37956204379562</v>
      </c>
      <c r="K31" s="124">
        <f t="shared" si="0"/>
        <v>137</v>
      </c>
      <c r="L31" s="125"/>
    </row>
    <row r="32" spans="1:12" ht="9.75" customHeight="1">
      <c r="A32" s="98"/>
      <c r="B32" s="20" t="s">
        <v>22</v>
      </c>
      <c r="C32" s="4">
        <v>1</v>
      </c>
      <c r="D32" s="13">
        <f>C32*100/$K$32</f>
        <v>25</v>
      </c>
      <c r="E32" s="4">
        <v>0</v>
      </c>
      <c r="F32" s="13">
        <f>E32*100/$K$32</f>
        <v>0</v>
      </c>
      <c r="G32" s="4">
        <v>2</v>
      </c>
      <c r="H32" s="13">
        <f>G32*100/$K$32</f>
        <v>50</v>
      </c>
      <c r="I32" s="4">
        <v>1</v>
      </c>
      <c r="J32" s="13">
        <f>I32*100/$K$32</f>
        <v>25</v>
      </c>
      <c r="K32" s="126">
        <f t="shared" si="0"/>
        <v>4</v>
      </c>
      <c r="L32" s="127"/>
    </row>
    <row r="33" spans="1:12" ht="9.75" customHeight="1">
      <c r="A33" s="98"/>
      <c r="B33" s="20" t="s">
        <v>23</v>
      </c>
      <c r="C33" s="4">
        <v>0</v>
      </c>
      <c r="D33" s="13">
        <f>C33*100/$K$33</f>
        <v>0</v>
      </c>
      <c r="E33" s="4">
        <v>0</v>
      </c>
      <c r="F33" s="13">
        <f>E33*100/$K$33</f>
        <v>0</v>
      </c>
      <c r="G33" s="4">
        <v>0</v>
      </c>
      <c r="H33" s="13">
        <f>G33*100/$K$33</f>
        <v>0</v>
      </c>
      <c r="I33" s="4">
        <v>4</v>
      </c>
      <c r="J33" s="13">
        <f>I33*100/$K$33</f>
        <v>100</v>
      </c>
      <c r="K33" s="126">
        <f t="shared" si="0"/>
        <v>4</v>
      </c>
      <c r="L33" s="127"/>
    </row>
    <row r="34" spans="1:12" ht="10.5" customHeight="1" thickBot="1">
      <c r="A34" s="98"/>
      <c r="B34" s="85" t="s">
        <v>4</v>
      </c>
      <c r="C34" s="86">
        <f>C33+C32+C31</f>
        <v>11</v>
      </c>
      <c r="D34" s="87">
        <f>C34*100/$K$34</f>
        <v>7.586206896551724</v>
      </c>
      <c r="E34" s="86">
        <f>E33+E32+E31</f>
        <v>46</v>
      </c>
      <c r="F34" s="87">
        <f>E34*100/$K$34</f>
        <v>31.724137931034484</v>
      </c>
      <c r="G34" s="86">
        <f>G33+G32+G31</f>
        <v>77</v>
      </c>
      <c r="H34" s="87">
        <f>G34*100/$K$34</f>
        <v>53.10344827586207</v>
      </c>
      <c r="I34" s="86">
        <f>I33+I32+I31</f>
        <v>11</v>
      </c>
      <c r="J34" s="87">
        <f>I34*100/$K$34</f>
        <v>7.586206896551724</v>
      </c>
      <c r="K34" s="118">
        <f t="shared" si="0"/>
        <v>145</v>
      </c>
      <c r="L34" s="119"/>
    </row>
    <row r="35" spans="1:12" ht="10.5" customHeight="1" thickBot="1">
      <c r="A35" s="54" t="s">
        <v>0</v>
      </c>
      <c r="B35" s="53" t="s">
        <v>24</v>
      </c>
      <c r="C35" s="54">
        <f>C26+C30+C34</f>
        <v>35</v>
      </c>
      <c r="D35" s="55">
        <f>C35*100/$K$35</f>
        <v>5.892255892255892</v>
      </c>
      <c r="E35" s="54">
        <f>E26+E30+E34</f>
        <v>186</v>
      </c>
      <c r="F35" s="55">
        <f>E35*100/$K$35</f>
        <v>31.31313131313131</v>
      </c>
      <c r="G35" s="54">
        <f>G26+G30+G34</f>
        <v>329</v>
      </c>
      <c r="H35" s="55">
        <f>G35*100/$K$35</f>
        <v>55.387205387205384</v>
      </c>
      <c r="I35" s="54">
        <f>I26+I30+I34</f>
        <v>44</v>
      </c>
      <c r="J35" s="55">
        <f>I35*100/$K$35</f>
        <v>7.407407407407407</v>
      </c>
      <c r="K35" s="120">
        <f t="shared" si="0"/>
        <v>594</v>
      </c>
      <c r="L35" s="121"/>
    </row>
    <row r="36" spans="1:12" ht="6" customHeight="1">
      <c r="A36" s="100" t="s">
        <v>15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2" ht="6" customHeigh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5"/>
    </row>
    <row r="38" spans="1:12" ht="9.75" customHeight="1">
      <c r="A38" s="97" t="s">
        <v>16</v>
      </c>
      <c r="B38" s="19" t="s">
        <v>21</v>
      </c>
      <c r="C38" s="14">
        <v>126</v>
      </c>
      <c r="D38" s="15">
        <f>C38*100/$K$38</f>
        <v>45.48736462093863</v>
      </c>
      <c r="E38" s="16">
        <v>101</v>
      </c>
      <c r="F38" s="15">
        <f>E38*100/$K$38</f>
        <v>36.462093862815884</v>
      </c>
      <c r="G38" s="18">
        <v>13</v>
      </c>
      <c r="H38" s="15">
        <f>G38*100/$K$38</f>
        <v>4.693140794223827</v>
      </c>
      <c r="I38" s="16">
        <v>37</v>
      </c>
      <c r="J38" s="15">
        <f>I38*100/$K$38</f>
        <v>13.35740072202166</v>
      </c>
      <c r="K38" s="73">
        <f aca="true" t="shared" si="1" ref="K38:K54">I38+G38+E38+C38</f>
        <v>277</v>
      </c>
      <c r="L38" s="111"/>
    </row>
    <row r="39" spans="1:12" ht="9.75" customHeight="1">
      <c r="A39" s="98"/>
      <c r="B39" s="20" t="s">
        <v>22</v>
      </c>
      <c r="C39" s="4">
        <v>1</v>
      </c>
      <c r="D39" s="13">
        <f>C39*100/$K$39</f>
        <v>25</v>
      </c>
      <c r="E39" s="17">
        <v>2</v>
      </c>
      <c r="F39" s="13">
        <f>E39*100/$K$39</f>
        <v>50</v>
      </c>
      <c r="G39" s="17">
        <v>0</v>
      </c>
      <c r="H39" s="13">
        <f>G39*100/$K$39</f>
        <v>0</v>
      </c>
      <c r="I39" s="17">
        <v>1</v>
      </c>
      <c r="J39" s="13">
        <f>I39*100/$K$39</f>
        <v>25</v>
      </c>
      <c r="K39" s="73">
        <f t="shared" si="1"/>
        <v>4</v>
      </c>
      <c r="L39" s="111"/>
    </row>
    <row r="40" spans="1:12" ht="9.75" customHeight="1">
      <c r="A40" s="98"/>
      <c r="B40" s="20" t="s">
        <v>23</v>
      </c>
      <c r="C40" s="4">
        <v>1</v>
      </c>
      <c r="D40" s="13">
        <f>C40*100/$K$40</f>
        <v>25</v>
      </c>
      <c r="E40" s="16">
        <v>1</v>
      </c>
      <c r="F40" s="13">
        <f>E40*100/$K$40</f>
        <v>25</v>
      </c>
      <c r="G40" s="18">
        <v>1</v>
      </c>
      <c r="H40" s="13">
        <f>G40*100/$K$40</f>
        <v>25</v>
      </c>
      <c r="I40" s="16">
        <v>1</v>
      </c>
      <c r="J40" s="13">
        <f>I40*100/$K$40</f>
        <v>25</v>
      </c>
      <c r="K40" s="73">
        <f t="shared" si="1"/>
        <v>4</v>
      </c>
      <c r="L40" s="111"/>
    </row>
    <row r="41" spans="1:12" ht="10.5" customHeight="1" thickBot="1">
      <c r="A41" s="163"/>
      <c r="B41" s="82" t="s">
        <v>4</v>
      </c>
      <c r="C41" s="83">
        <f>C38+C39+C40</f>
        <v>128</v>
      </c>
      <c r="D41" s="84">
        <f>C41*100/$K$41</f>
        <v>44.91228070175438</v>
      </c>
      <c r="E41" s="83">
        <f>E38+E39+E40</f>
        <v>104</v>
      </c>
      <c r="F41" s="84">
        <f>E41*100/$K$41</f>
        <v>36.49122807017544</v>
      </c>
      <c r="G41" s="83">
        <f>G38+G39+G40</f>
        <v>14</v>
      </c>
      <c r="H41" s="84">
        <f>G41*100/$K$41</f>
        <v>4.912280701754386</v>
      </c>
      <c r="I41" s="83">
        <f>I38+I39+I40</f>
        <v>39</v>
      </c>
      <c r="J41" s="84">
        <f>I41*100/$K$41</f>
        <v>13.68421052631579</v>
      </c>
      <c r="K41" s="114">
        <f t="shared" si="1"/>
        <v>285</v>
      </c>
      <c r="L41" s="115"/>
    </row>
    <row r="42" spans="1:12" ht="9.75" customHeight="1" thickTop="1">
      <c r="A42" s="162" t="s">
        <v>17</v>
      </c>
      <c r="B42" s="36" t="s">
        <v>21</v>
      </c>
      <c r="C42" s="21">
        <v>0</v>
      </c>
      <c r="D42" s="22">
        <v>0</v>
      </c>
      <c r="E42" s="23">
        <v>0</v>
      </c>
      <c r="F42" s="22">
        <v>0</v>
      </c>
      <c r="G42" s="23">
        <v>0</v>
      </c>
      <c r="H42" s="24">
        <v>0</v>
      </c>
      <c r="I42" s="23">
        <v>0</v>
      </c>
      <c r="J42" s="25">
        <v>0</v>
      </c>
      <c r="K42" s="116">
        <f t="shared" si="1"/>
        <v>0</v>
      </c>
      <c r="L42" s="117"/>
    </row>
    <row r="43" spans="1:12" ht="9.75" customHeight="1">
      <c r="A43" s="98"/>
      <c r="B43" s="37" t="s">
        <v>22</v>
      </c>
      <c r="C43" s="4">
        <v>0</v>
      </c>
      <c r="D43" s="10">
        <v>0</v>
      </c>
      <c r="E43" s="17">
        <v>0</v>
      </c>
      <c r="F43" s="10">
        <v>0</v>
      </c>
      <c r="G43" s="17">
        <v>0</v>
      </c>
      <c r="H43" s="13">
        <v>0</v>
      </c>
      <c r="I43" s="17">
        <v>0</v>
      </c>
      <c r="J43" s="26">
        <v>0</v>
      </c>
      <c r="K43" s="73">
        <f t="shared" si="1"/>
        <v>0</v>
      </c>
      <c r="L43" s="111"/>
    </row>
    <row r="44" spans="1:12" ht="9.75" customHeight="1">
      <c r="A44" s="98"/>
      <c r="B44" s="37" t="s">
        <v>23</v>
      </c>
      <c r="C44" s="14">
        <v>0</v>
      </c>
      <c r="D44" s="27">
        <v>0</v>
      </c>
      <c r="E44" s="18">
        <v>0</v>
      </c>
      <c r="F44" s="27">
        <v>0</v>
      </c>
      <c r="G44" s="18">
        <v>0</v>
      </c>
      <c r="H44" s="15">
        <v>0</v>
      </c>
      <c r="I44" s="18">
        <v>0</v>
      </c>
      <c r="J44" s="28">
        <v>0</v>
      </c>
      <c r="K44" s="73">
        <f t="shared" si="1"/>
        <v>0</v>
      </c>
      <c r="L44" s="111"/>
    </row>
    <row r="45" spans="1:12" ht="10.5" customHeight="1" thickBot="1">
      <c r="A45" s="163"/>
      <c r="B45" s="82" t="s">
        <v>4</v>
      </c>
      <c r="C45" s="83">
        <f aca="true" t="shared" si="2" ref="C45:J45">C42+C43+C44</f>
        <v>0</v>
      </c>
      <c r="D45" s="88">
        <f t="shared" si="2"/>
        <v>0</v>
      </c>
      <c r="E45" s="83">
        <f t="shared" si="2"/>
        <v>0</v>
      </c>
      <c r="F45" s="88">
        <f t="shared" si="2"/>
        <v>0</v>
      </c>
      <c r="G45" s="83">
        <f t="shared" si="2"/>
        <v>0</v>
      </c>
      <c r="H45" s="84">
        <f t="shared" si="2"/>
        <v>0</v>
      </c>
      <c r="I45" s="83">
        <f t="shared" si="2"/>
        <v>0</v>
      </c>
      <c r="J45" s="89">
        <f t="shared" si="2"/>
        <v>0</v>
      </c>
      <c r="K45" s="114">
        <f t="shared" si="1"/>
        <v>0</v>
      </c>
      <c r="L45" s="115"/>
    </row>
    <row r="46" spans="1:12" ht="9.75" customHeight="1" thickTop="1">
      <c r="A46" s="162" t="s">
        <v>18</v>
      </c>
      <c r="B46" s="36" t="s">
        <v>21</v>
      </c>
      <c r="C46" s="21">
        <v>17</v>
      </c>
      <c r="D46" s="12">
        <f>C46*100/$K$46</f>
        <v>85</v>
      </c>
      <c r="E46" s="23">
        <v>0</v>
      </c>
      <c r="F46" s="29">
        <v>0</v>
      </c>
      <c r="G46" s="23">
        <v>0</v>
      </c>
      <c r="H46" s="29">
        <v>0</v>
      </c>
      <c r="I46" s="16">
        <v>3</v>
      </c>
      <c r="J46" s="12">
        <f>I46*100/$K$46</f>
        <v>15</v>
      </c>
      <c r="K46" s="116">
        <f t="shared" si="1"/>
        <v>20</v>
      </c>
      <c r="L46" s="117"/>
    </row>
    <row r="47" spans="1:12" ht="9.75" customHeight="1">
      <c r="A47" s="98"/>
      <c r="B47" s="37" t="s">
        <v>22</v>
      </c>
      <c r="C47" s="4">
        <v>0</v>
      </c>
      <c r="D47" s="13">
        <v>0</v>
      </c>
      <c r="E47" s="17">
        <v>0</v>
      </c>
      <c r="F47" s="30">
        <v>0</v>
      </c>
      <c r="G47" s="17">
        <v>0</v>
      </c>
      <c r="H47" s="30">
        <v>0</v>
      </c>
      <c r="I47" s="41">
        <v>0</v>
      </c>
      <c r="J47" s="44">
        <v>0</v>
      </c>
      <c r="K47" s="73">
        <f t="shared" si="1"/>
        <v>0</v>
      </c>
      <c r="L47" s="111"/>
    </row>
    <row r="48" spans="1:12" ht="9.75" customHeight="1">
      <c r="A48" s="98"/>
      <c r="B48" s="37" t="s">
        <v>23</v>
      </c>
      <c r="C48" s="14">
        <v>0</v>
      </c>
      <c r="D48" s="13">
        <f>C48*100/$K$33</f>
        <v>0</v>
      </c>
      <c r="E48" s="18">
        <v>0</v>
      </c>
      <c r="F48" s="31">
        <v>0</v>
      </c>
      <c r="G48" s="18">
        <v>0</v>
      </c>
      <c r="H48" s="31">
        <v>0</v>
      </c>
      <c r="I48" s="16">
        <v>0</v>
      </c>
      <c r="J48" s="30">
        <v>0</v>
      </c>
      <c r="K48" s="73">
        <f t="shared" si="1"/>
        <v>0</v>
      </c>
      <c r="L48" s="111"/>
    </row>
    <row r="49" spans="1:12" ht="10.5" customHeight="1" thickBot="1">
      <c r="A49" s="163"/>
      <c r="B49" s="82" t="s">
        <v>4</v>
      </c>
      <c r="C49" s="83">
        <f>C46+C47+C48</f>
        <v>17</v>
      </c>
      <c r="D49" s="84">
        <f>C49*100/$K$49</f>
        <v>85</v>
      </c>
      <c r="E49" s="83">
        <f>E46+E47+E48</f>
        <v>0</v>
      </c>
      <c r="F49" s="84">
        <v>0</v>
      </c>
      <c r="G49" s="83">
        <f>G46+G47+G48</f>
        <v>0</v>
      </c>
      <c r="H49" s="84">
        <v>0</v>
      </c>
      <c r="I49" s="83">
        <f>I46+I47+I48</f>
        <v>3</v>
      </c>
      <c r="J49" s="88">
        <f>I49*100/$K$46</f>
        <v>15</v>
      </c>
      <c r="K49" s="114">
        <f t="shared" si="1"/>
        <v>20</v>
      </c>
      <c r="L49" s="115"/>
    </row>
    <row r="50" spans="1:12" ht="10.5" customHeight="1" thickTop="1">
      <c r="A50" s="164" t="s">
        <v>19</v>
      </c>
      <c r="B50" s="36" t="s">
        <v>21</v>
      </c>
      <c r="C50" s="21">
        <v>0</v>
      </c>
      <c r="D50" s="12">
        <f>C50*100/$K$50</f>
        <v>0</v>
      </c>
      <c r="E50" s="18">
        <v>7</v>
      </c>
      <c r="F50" s="12">
        <f>E50*100/$K$50</f>
        <v>87.5</v>
      </c>
      <c r="G50" s="18">
        <v>0</v>
      </c>
      <c r="H50" s="31">
        <v>0</v>
      </c>
      <c r="I50" s="16">
        <v>1</v>
      </c>
      <c r="J50" s="45">
        <f>I50*100/$K$50</f>
        <v>12.5</v>
      </c>
      <c r="K50" s="116">
        <f t="shared" si="1"/>
        <v>8</v>
      </c>
      <c r="L50" s="117"/>
    </row>
    <row r="51" spans="1:12" ht="10.5" customHeight="1">
      <c r="A51" s="158"/>
      <c r="B51" s="37" t="s">
        <v>22</v>
      </c>
      <c r="C51" s="4">
        <v>0</v>
      </c>
      <c r="D51" s="13">
        <v>0</v>
      </c>
      <c r="E51" s="17">
        <v>0</v>
      </c>
      <c r="F51" s="30">
        <v>0</v>
      </c>
      <c r="G51" s="17">
        <v>0</v>
      </c>
      <c r="H51" s="30">
        <v>0</v>
      </c>
      <c r="I51" s="41">
        <v>0</v>
      </c>
      <c r="J51" s="44">
        <v>0</v>
      </c>
      <c r="K51" s="73">
        <f t="shared" si="1"/>
        <v>0</v>
      </c>
      <c r="L51" s="111"/>
    </row>
    <row r="52" spans="1:12" ht="10.5" customHeight="1">
      <c r="A52" s="158"/>
      <c r="B52" s="37" t="s">
        <v>23</v>
      </c>
      <c r="C52" s="14">
        <v>0</v>
      </c>
      <c r="D52" s="13">
        <f>C52*100/$K$33</f>
        <v>0</v>
      </c>
      <c r="E52" s="18">
        <v>2</v>
      </c>
      <c r="F52" s="31">
        <f>E52*100/$K$52</f>
        <v>100</v>
      </c>
      <c r="G52" s="18">
        <v>0</v>
      </c>
      <c r="H52" s="31">
        <v>0</v>
      </c>
      <c r="I52" s="16">
        <v>0</v>
      </c>
      <c r="J52" s="45">
        <v>0</v>
      </c>
      <c r="K52" s="73">
        <f t="shared" si="1"/>
        <v>2</v>
      </c>
      <c r="L52" s="111"/>
    </row>
    <row r="53" spans="1:12" ht="10.5" customHeight="1" thickBot="1">
      <c r="A53" s="158"/>
      <c r="B53" s="85" t="s">
        <v>4</v>
      </c>
      <c r="C53" s="86">
        <f>C50+C51+C52</f>
        <v>0</v>
      </c>
      <c r="D53" s="87">
        <f>C53*100/$K$49</f>
        <v>0</v>
      </c>
      <c r="E53" s="86">
        <f>E50+E51+E52</f>
        <v>9</v>
      </c>
      <c r="F53" s="87">
        <f>E53*100/$K$53</f>
        <v>90</v>
      </c>
      <c r="G53" s="86">
        <f>G50+G51+G52</f>
        <v>0</v>
      </c>
      <c r="H53" s="87">
        <v>0</v>
      </c>
      <c r="I53" s="86">
        <f>I50+I51+I52</f>
        <v>1</v>
      </c>
      <c r="J53" s="87">
        <f>I53*100/$K$53</f>
        <v>10</v>
      </c>
      <c r="K53" s="106">
        <f t="shared" si="1"/>
        <v>10</v>
      </c>
      <c r="L53" s="107"/>
    </row>
    <row r="54" spans="1:12" ht="10.5" customHeight="1" thickBot="1">
      <c r="A54" s="54" t="s">
        <v>15</v>
      </c>
      <c r="B54" s="53" t="s">
        <v>24</v>
      </c>
      <c r="C54" s="54">
        <f>C41+C45+C49+C53</f>
        <v>145</v>
      </c>
      <c r="D54" s="55">
        <f>C54*100/$K$54</f>
        <v>46.03174603174603</v>
      </c>
      <c r="E54" s="54">
        <f>E41+E45+E49+E53</f>
        <v>113</v>
      </c>
      <c r="F54" s="55">
        <f>E54*100/$K$54</f>
        <v>35.87301587301587</v>
      </c>
      <c r="G54" s="54">
        <f>G41+G45+G49+G53</f>
        <v>14</v>
      </c>
      <c r="H54" s="55">
        <f>G54*100/$K$54</f>
        <v>4.444444444444445</v>
      </c>
      <c r="I54" s="54">
        <f>I41+I45+I49+I53</f>
        <v>43</v>
      </c>
      <c r="J54" s="55">
        <f>I54*100/$K$54</f>
        <v>13.65079365079365</v>
      </c>
      <c r="K54" s="108">
        <f t="shared" si="1"/>
        <v>315</v>
      </c>
      <c r="L54" s="109"/>
    </row>
    <row r="55" spans="1:12" ht="6" customHeight="1">
      <c r="A55" s="100" t="s">
        <v>28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</row>
    <row r="56" spans="1:12" ht="6" customHeight="1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5"/>
    </row>
    <row r="57" spans="1:12" ht="9.75" customHeight="1">
      <c r="A57" s="157" t="s">
        <v>29</v>
      </c>
      <c r="B57" s="37" t="s">
        <v>21</v>
      </c>
      <c r="C57" s="34">
        <v>12</v>
      </c>
      <c r="D57" s="35">
        <f>C57*100/$K$57</f>
        <v>63.1578947368421</v>
      </c>
      <c r="E57" s="34">
        <v>0</v>
      </c>
      <c r="F57" s="35">
        <v>0</v>
      </c>
      <c r="G57" s="34">
        <v>7</v>
      </c>
      <c r="H57" s="35">
        <f>G57*100/$K$57</f>
        <v>36.8421052631579</v>
      </c>
      <c r="I57" s="34">
        <v>0</v>
      </c>
      <c r="J57" s="35">
        <v>0</v>
      </c>
      <c r="K57" s="73">
        <f aca="true" t="shared" si="3" ref="K57:K73">I57+G57+E57+C57</f>
        <v>19</v>
      </c>
      <c r="L57" s="111"/>
    </row>
    <row r="58" spans="1:12" ht="9.75" customHeight="1">
      <c r="A58" s="158"/>
      <c r="B58" s="37" t="s">
        <v>22</v>
      </c>
      <c r="C58" s="34">
        <v>0</v>
      </c>
      <c r="D58" s="35">
        <f>C58*100/$K$58</f>
        <v>0</v>
      </c>
      <c r="E58" s="34">
        <v>0</v>
      </c>
      <c r="F58" s="35">
        <v>0</v>
      </c>
      <c r="G58" s="34">
        <v>1</v>
      </c>
      <c r="H58" s="35">
        <f>G58*100/$K$58</f>
        <v>100</v>
      </c>
      <c r="I58" s="34">
        <v>0</v>
      </c>
      <c r="J58" s="35">
        <v>0</v>
      </c>
      <c r="K58" s="73">
        <f t="shared" si="3"/>
        <v>1</v>
      </c>
      <c r="L58" s="111"/>
    </row>
    <row r="59" spans="1:12" ht="9.75" customHeight="1">
      <c r="A59" s="158"/>
      <c r="B59" s="37" t="s">
        <v>23</v>
      </c>
      <c r="C59" s="34">
        <v>0</v>
      </c>
      <c r="D59" s="35">
        <v>0</v>
      </c>
      <c r="E59" s="34">
        <v>0</v>
      </c>
      <c r="F59" s="35">
        <v>0</v>
      </c>
      <c r="G59" s="34">
        <v>0</v>
      </c>
      <c r="H59" s="35">
        <v>0</v>
      </c>
      <c r="I59" s="34">
        <v>0</v>
      </c>
      <c r="J59" s="35">
        <v>0</v>
      </c>
      <c r="K59" s="73">
        <f t="shared" si="3"/>
        <v>0</v>
      </c>
      <c r="L59" s="111"/>
    </row>
    <row r="60" spans="1:12" ht="10.5" customHeight="1" thickBot="1">
      <c r="A60" s="159"/>
      <c r="B60" s="82" t="s">
        <v>4</v>
      </c>
      <c r="C60" s="83">
        <f>SUM(C57:C59)</f>
        <v>12</v>
      </c>
      <c r="D60" s="88">
        <f>C60*100/$K$60</f>
        <v>60</v>
      </c>
      <c r="E60" s="90">
        <v>0</v>
      </c>
      <c r="F60" s="88">
        <v>0</v>
      </c>
      <c r="G60" s="90">
        <f>SUM(G57:G59)</f>
        <v>8</v>
      </c>
      <c r="H60" s="88">
        <f>G60*100/$K$60</f>
        <v>40</v>
      </c>
      <c r="I60" s="90">
        <v>0</v>
      </c>
      <c r="J60" s="88">
        <v>0</v>
      </c>
      <c r="K60" s="114">
        <f t="shared" si="3"/>
        <v>20</v>
      </c>
      <c r="L60" s="115"/>
    </row>
    <row r="61" spans="1:12" ht="9.75" customHeight="1" thickTop="1">
      <c r="A61" s="158" t="s">
        <v>30</v>
      </c>
      <c r="B61" s="37" t="s">
        <v>21</v>
      </c>
      <c r="C61" s="34">
        <v>0</v>
      </c>
      <c r="D61" s="38">
        <v>0</v>
      </c>
      <c r="E61" s="34">
        <v>0</v>
      </c>
      <c r="F61" s="35">
        <v>0</v>
      </c>
      <c r="G61" s="34">
        <v>3</v>
      </c>
      <c r="H61" s="35">
        <f>G61*100/$K$61</f>
        <v>100</v>
      </c>
      <c r="I61" s="34">
        <v>0</v>
      </c>
      <c r="J61" s="35">
        <v>0</v>
      </c>
      <c r="K61" s="116">
        <f t="shared" si="3"/>
        <v>3</v>
      </c>
      <c r="L61" s="117"/>
    </row>
    <row r="62" spans="1:12" ht="9.75" customHeight="1">
      <c r="A62" s="158"/>
      <c r="B62" s="37" t="s">
        <v>22</v>
      </c>
      <c r="C62" s="34">
        <v>0</v>
      </c>
      <c r="D62" s="35">
        <v>0</v>
      </c>
      <c r="E62" s="34">
        <v>0</v>
      </c>
      <c r="F62" s="35">
        <v>0</v>
      </c>
      <c r="G62" s="34">
        <v>2</v>
      </c>
      <c r="H62" s="35">
        <f>G62*100/$K$62</f>
        <v>100</v>
      </c>
      <c r="I62" s="34">
        <v>0</v>
      </c>
      <c r="J62" s="35">
        <v>0</v>
      </c>
      <c r="K62" s="73">
        <f t="shared" si="3"/>
        <v>2</v>
      </c>
      <c r="L62" s="111"/>
    </row>
    <row r="63" spans="1:12" ht="9.75" customHeight="1">
      <c r="A63" s="158"/>
      <c r="B63" s="37" t="s">
        <v>23</v>
      </c>
      <c r="C63" s="34">
        <v>0</v>
      </c>
      <c r="D63" s="35">
        <v>0</v>
      </c>
      <c r="E63" s="34">
        <v>0</v>
      </c>
      <c r="F63" s="35">
        <v>0</v>
      </c>
      <c r="G63" s="34">
        <v>0</v>
      </c>
      <c r="H63" s="35">
        <v>0</v>
      </c>
      <c r="I63" s="34">
        <v>0</v>
      </c>
      <c r="J63" s="35">
        <v>0</v>
      </c>
      <c r="K63" s="73">
        <f t="shared" si="3"/>
        <v>0</v>
      </c>
      <c r="L63" s="111"/>
    </row>
    <row r="64" spans="1:12" ht="10.5" customHeight="1" thickBot="1">
      <c r="A64" s="159"/>
      <c r="B64" s="82" t="s">
        <v>4</v>
      </c>
      <c r="C64" s="83">
        <f>SUM(C61:C63)</f>
        <v>0</v>
      </c>
      <c r="D64" s="88">
        <v>0</v>
      </c>
      <c r="E64" s="90">
        <v>0</v>
      </c>
      <c r="F64" s="88">
        <v>0</v>
      </c>
      <c r="G64" s="90">
        <f>SUM(G61:G63)</f>
        <v>5</v>
      </c>
      <c r="H64" s="88">
        <f>G64*100/$K$64</f>
        <v>100</v>
      </c>
      <c r="I64" s="90">
        <v>0</v>
      </c>
      <c r="J64" s="88">
        <v>0</v>
      </c>
      <c r="K64" s="114">
        <f t="shared" si="3"/>
        <v>5</v>
      </c>
      <c r="L64" s="115"/>
    </row>
    <row r="65" spans="1:12" ht="9.75" customHeight="1" thickTop="1">
      <c r="A65" s="158" t="s">
        <v>31</v>
      </c>
      <c r="B65" s="37" t="s">
        <v>21</v>
      </c>
      <c r="C65" s="34">
        <v>1</v>
      </c>
      <c r="D65" s="35">
        <f>C65*100/$K$65</f>
        <v>33.333333333333336</v>
      </c>
      <c r="E65" s="34">
        <v>0</v>
      </c>
      <c r="F65" s="35">
        <v>0</v>
      </c>
      <c r="G65" s="34">
        <v>2</v>
      </c>
      <c r="H65" s="35">
        <f>G65*100/$K$65</f>
        <v>66.66666666666667</v>
      </c>
      <c r="I65" s="34">
        <v>0</v>
      </c>
      <c r="J65" s="35">
        <v>0</v>
      </c>
      <c r="K65" s="116">
        <f t="shared" si="3"/>
        <v>3</v>
      </c>
      <c r="L65" s="117"/>
    </row>
    <row r="66" spans="1:12" ht="9.75" customHeight="1">
      <c r="A66" s="158"/>
      <c r="B66" s="37" t="s">
        <v>22</v>
      </c>
      <c r="C66" s="34">
        <v>0</v>
      </c>
      <c r="D66" s="35">
        <v>0</v>
      </c>
      <c r="E66" s="34">
        <v>0</v>
      </c>
      <c r="F66" s="35">
        <v>0</v>
      </c>
      <c r="G66" s="34">
        <v>0</v>
      </c>
      <c r="H66" s="35">
        <v>0</v>
      </c>
      <c r="I66" s="34">
        <v>0</v>
      </c>
      <c r="J66" s="35">
        <v>0</v>
      </c>
      <c r="K66" s="73">
        <f t="shared" si="3"/>
        <v>0</v>
      </c>
      <c r="L66" s="111"/>
    </row>
    <row r="67" spans="1:12" ht="9.75" customHeight="1">
      <c r="A67" s="158"/>
      <c r="B67" s="37" t="s">
        <v>23</v>
      </c>
      <c r="C67" s="34">
        <v>0</v>
      </c>
      <c r="D67" s="35">
        <v>0</v>
      </c>
      <c r="E67" s="34">
        <v>0</v>
      </c>
      <c r="F67" s="35">
        <v>0</v>
      </c>
      <c r="G67" s="34">
        <v>0</v>
      </c>
      <c r="H67" s="35">
        <v>0</v>
      </c>
      <c r="I67" s="34">
        <v>0</v>
      </c>
      <c r="J67" s="35">
        <v>0</v>
      </c>
      <c r="K67" s="73">
        <f t="shared" si="3"/>
        <v>0</v>
      </c>
      <c r="L67" s="111"/>
    </row>
    <row r="68" spans="1:12" ht="10.5" customHeight="1" thickBot="1">
      <c r="A68" s="158"/>
      <c r="B68" s="85" t="s">
        <v>4</v>
      </c>
      <c r="C68" s="86">
        <f>SUM(C65:C67)</f>
        <v>1</v>
      </c>
      <c r="D68" s="91">
        <f>C68*100/$K$68</f>
        <v>33.333333333333336</v>
      </c>
      <c r="E68" s="92">
        <v>0</v>
      </c>
      <c r="F68" s="91">
        <v>0</v>
      </c>
      <c r="G68" s="92">
        <f>SUM(G65:G67)</f>
        <v>2</v>
      </c>
      <c r="H68" s="91">
        <f>G68*100/$K$68</f>
        <v>66.66666666666667</v>
      </c>
      <c r="I68" s="92">
        <f>SUM(I65:I67)</f>
        <v>0</v>
      </c>
      <c r="J68" s="91">
        <v>0</v>
      </c>
      <c r="K68" s="106">
        <f t="shared" si="3"/>
        <v>3</v>
      </c>
      <c r="L68" s="107"/>
    </row>
    <row r="69" spans="1:12" ht="10.5" customHeight="1" thickBot="1">
      <c r="A69" s="54" t="s">
        <v>28</v>
      </c>
      <c r="B69" s="53" t="s">
        <v>24</v>
      </c>
      <c r="C69" s="54">
        <f>C56+C60+C64+C68</f>
        <v>13</v>
      </c>
      <c r="D69" s="56">
        <f>C69*100/$K$69</f>
        <v>46.42857142857143</v>
      </c>
      <c r="E69" s="54">
        <f>E56+E60+E64+E68</f>
        <v>0</v>
      </c>
      <c r="F69" s="55">
        <v>0</v>
      </c>
      <c r="G69" s="54">
        <f>G56+G60+G64+G68</f>
        <v>15</v>
      </c>
      <c r="H69" s="56">
        <f>G69*100/$K$69</f>
        <v>53.57142857142857</v>
      </c>
      <c r="I69" s="54">
        <f>I56+I60+I64+I68</f>
        <v>0</v>
      </c>
      <c r="J69" s="55">
        <v>0</v>
      </c>
      <c r="K69" s="108">
        <f t="shared" si="3"/>
        <v>28</v>
      </c>
      <c r="L69" s="109"/>
    </row>
    <row r="70" spans="1:12" ht="9.75" customHeight="1">
      <c r="A70" s="98" t="s">
        <v>20</v>
      </c>
      <c r="B70" s="36" t="s">
        <v>21</v>
      </c>
      <c r="C70" s="33">
        <v>5</v>
      </c>
      <c r="D70" s="32">
        <f>C70*100/$K$70</f>
        <v>16.129032258064516</v>
      </c>
      <c r="E70" s="18">
        <v>18</v>
      </c>
      <c r="F70" s="32">
        <f>E70*100/$K$70</f>
        <v>58.064516129032256</v>
      </c>
      <c r="G70" s="18">
        <v>4</v>
      </c>
      <c r="H70" s="32">
        <f>G70*100/$K$70</f>
        <v>12.903225806451612</v>
      </c>
      <c r="I70" s="18">
        <v>4</v>
      </c>
      <c r="J70" s="32">
        <f>I70*100/$K$70</f>
        <v>12.903225806451612</v>
      </c>
      <c r="K70" s="110">
        <f t="shared" si="3"/>
        <v>31</v>
      </c>
      <c r="L70" s="74"/>
    </row>
    <row r="71" spans="1:12" ht="9.75" customHeight="1">
      <c r="A71" s="98"/>
      <c r="B71" s="37" t="s">
        <v>22</v>
      </c>
      <c r="C71" s="4">
        <v>0</v>
      </c>
      <c r="D71" s="13">
        <f>C71*100/$K$71</f>
        <v>0</v>
      </c>
      <c r="E71" s="17">
        <v>1</v>
      </c>
      <c r="F71" s="13">
        <f>E71*100/$K$71</f>
        <v>100</v>
      </c>
      <c r="G71" s="17">
        <v>0</v>
      </c>
      <c r="H71" s="13">
        <f>G71*100/$K$71</f>
        <v>0</v>
      </c>
      <c r="I71" s="17">
        <v>0</v>
      </c>
      <c r="J71" s="13">
        <f>I71*100/$K$71</f>
        <v>0</v>
      </c>
      <c r="K71" s="73">
        <f t="shared" si="3"/>
        <v>1</v>
      </c>
      <c r="L71" s="111"/>
    </row>
    <row r="72" spans="1:12" ht="9.75" customHeight="1" thickBot="1">
      <c r="A72" s="98"/>
      <c r="B72" s="47" t="s">
        <v>23</v>
      </c>
      <c r="C72" s="33">
        <v>2</v>
      </c>
      <c r="D72" s="32">
        <f>C72*100/$K$72</f>
        <v>100</v>
      </c>
      <c r="E72" s="18">
        <v>0</v>
      </c>
      <c r="F72" s="32">
        <f>E72*100/$K$72</f>
        <v>0</v>
      </c>
      <c r="G72" s="18">
        <v>0</v>
      </c>
      <c r="H72" s="32">
        <f>G72*100/$K$72</f>
        <v>0</v>
      </c>
      <c r="I72" s="18">
        <v>0</v>
      </c>
      <c r="J72" s="32">
        <f>I72*100/$K$72</f>
        <v>0</v>
      </c>
      <c r="K72" s="112">
        <f t="shared" si="3"/>
        <v>2</v>
      </c>
      <c r="L72" s="113"/>
    </row>
    <row r="73" spans="1:12" ht="10.5" customHeight="1" thickBot="1">
      <c r="A73" s="62" t="s">
        <v>20</v>
      </c>
      <c r="B73" s="53" t="s">
        <v>24</v>
      </c>
      <c r="C73" s="54">
        <f>C70+C71+C72</f>
        <v>7</v>
      </c>
      <c r="D73" s="55">
        <f>C73*100/$K$73</f>
        <v>20.58823529411765</v>
      </c>
      <c r="E73" s="54">
        <f>E70+E71+E72</f>
        <v>19</v>
      </c>
      <c r="F73" s="55">
        <f>E73*100/$K$73</f>
        <v>55.88235294117647</v>
      </c>
      <c r="G73" s="54">
        <f>G70+G71+G72</f>
        <v>4</v>
      </c>
      <c r="H73" s="55">
        <f>G73*100/$K$73</f>
        <v>11.764705882352942</v>
      </c>
      <c r="I73" s="54">
        <f>I70+I71+I72</f>
        <v>4</v>
      </c>
      <c r="J73" s="55">
        <f>I73*100/$K$73</f>
        <v>11.764705882352942</v>
      </c>
      <c r="K73" s="108">
        <f t="shared" si="3"/>
        <v>34</v>
      </c>
      <c r="L73" s="109"/>
    </row>
    <row r="74" spans="1:12" ht="6.75" customHeight="1">
      <c r="A74" s="176" t="s">
        <v>27</v>
      </c>
      <c r="B74" s="177"/>
      <c r="C74" s="180">
        <f>C73+C69+C54+C35+C13</f>
        <v>347</v>
      </c>
      <c r="D74" s="182">
        <f>C74*100/$K$74</f>
        <v>21.6875</v>
      </c>
      <c r="E74" s="180">
        <f>E73+E69+E54+E35+E13</f>
        <v>628</v>
      </c>
      <c r="F74" s="182">
        <f>E74*100/$K$74</f>
        <v>39.25</v>
      </c>
      <c r="G74" s="180">
        <f>G73+G69+G54+G35+G13</f>
        <v>435</v>
      </c>
      <c r="H74" s="182">
        <f>G74*100/$K$74</f>
        <v>27.1875</v>
      </c>
      <c r="I74" s="180">
        <f>I73+I69+I54+I35+I13</f>
        <v>190</v>
      </c>
      <c r="J74" s="182">
        <f>I74*100/$K$74</f>
        <v>11.875</v>
      </c>
      <c r="K74" s="93">
        <f>K73+K69+K54+K35+K13</f>
        <v>1600</v>
      </c>
      <c r="L74" s="94"/>
    </row>
    <row r="75" spans="1:12" ht="6.75" customHeight="1" thickBot="1">
      <c r="A75" s="178"/>
      <c r="B75" s="179"/>
      <c r="C75" s="181"/>
      <c r="D75" s="183"/>
      <c r="E75" s="181"/>
      <c r="F75" s="183"/>
      <c r="G75" s="181"/>
      <c r="H75" s="183"/>
      <c r="I75" s="181"/>
      <c r="J75" s="183"/>
      <c r="K75" s="95"/>
      <c r="L75" s="96"/>
    </row>
  </sheetData>
  <mergeCells count="93">
    <mergeCell ref="J74:J75"/>
    <mergeCell ref="I74:I75"/>
    <mergeCell ref="D74:D75"/>
    <mergeCell ref="F74:F75"/>
    <mergeCell ref="H74:H75"/>
    <mergeCell ref="A74:B75"/>
    <mergeCell ref="C74:C75"/>
    <mergeCell ref="E74:E75"/>
    <mergeCell ref="G74:G75"/>
    <mergeCell ref="K5:L5"/>
    <mergeCell ref="C5:D5"/>
    <mergeCell ref="C6:D6"/>
    <mergeCell ref="K6:L6"/>
    <mergeCell ref="E5:F6"/>
    <mergeCell ref="G5:H6"/>
    <mergeCell ref="I5:J6"/>
    <mergeCell ref="A38:A41"/>
    <mergeCell ref="A70:A72"/>
    <mergeCell ref="A46:A49"/>
    <mergeCell ref="A50:A53"/>
    <mergeCell ref="A42:A45"/>
    <mergeCell ref="A61:A64"/>
    <mergeCell ref="A65:A68"/>
    <mergeCell ref="A5:B7"/>
    <mergeCell ref="C21:L21"/>
    <mergeCell ref="A57:A60"/>
    <mergeCell ref="K58:L58"/>
    <mergeCell ref="K59:L59"/>
    <mergeCell ref="K60:L60"/>
    <mergeCell ref="K7:L7"/>
    <mergeCell ref="K10:L10"/>
    <mergeCell ref="K11:L11"/>
    <mergeCell ref="A31:A34"/>
    <mergeCell ref="K20:L20"/>
    <mergeCell ref="K22:L22"/>
    <mergeCell ref="K23:L23"/>
    <mergeCell ref="A27:A30"/>
    <mergeCell ref="K24:L24"/>
    <mergeCell ref="K25:L25"/>
    <mergeCell ref="K26:L26"/>
    <mergeCell ref="K27:L27"/>
    <mergeCell ref="K28:L28"/>
    <mergeCell ref="K29:L29"/>
    <mergeCell ref="C16:L16"/>
    <mergeCell ref="K17:L17"/>
    <mergeCell ref="K18:L18"/>
    <mergeCell ref="K19:L19"/>
    <mergeCell ref="K12:L12"/>
    <mergeCell ref="K13:L13"/>
    <mergeCell ref="A14:L15"/>
    <mergeCell ref="A8:L9"/>
    <mergeCell ref="A10:A12"/>
    <mergeCell ref="K30:L30"/>
    <mergeCell ref="K31:L31"/>
    <mergeCell ref="K32:L32"/>
    <mergeCell ref="K33:L33"/>
    <mergeCell ref="K34:L34"/>
    <mergeCell ref="K35:L35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4:L54"/>
    <mergeCell ref="K57:L57"/>
    <mergeCell ref="K64:L64"/>
    <mergeCell ref="K65:L65"/>
    <mergeCell ref="K61:L61"/>
    <mergeCell ref="K62:L62"/>
    <mergeCell ref="K72:L72"/>
    <mergeCell ref="K67:L67"/>
    <mergeCell ref="K63:L63"/>
    <mergeCell ref="K73:L73"/>
    <mergeCell ref="K66:L66"/>
    <mergeCell ref="K74:L75"/>
    <mergeCell ref="A16:A25"/>
    <mergeCell ref="A36:L37"/>
    <mergeCell ref="A55:L56"/>
    <mergeCell ref="K68:L68"/>
    <mergeCell ref="K69:L69"/>
    <mergeCell ref="K70:L70"/>
    <mergeCell ref="K71:L71"/>
    <mergeCell ref="K52:L52"/>
    <mergeCell ref="K53:L53"/>
  </mergeCells>
  <printOptions horizontalCentered="1" verticalCentered="1"/>
  <pageMargins left="0.984251968503937" right="0.7874015748031497" top="0.7874015748031497" bottom="0.7874015748031497" header="0.5118110236220472" footer="0.5118110236220472"/>
  <pageSetup firstPageNumber="3" useFirstPageNumber="1" horizontalDpi="300" verticalDpi="300" orientation="portrait" paperSize="9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Kozáková</dc:creator>
  <cp:keywords/>
  <dc:description/>
  <cp:lastModifiedBy>Iveta Kozáková</cp:lastModifiedBy>
  <cp:lastPrinted>2001-10-31T08:58:37Z</cp:lastPrinted>
  <dcterms:created xsi:type="dcterms:W3CDTF">2001-10-03T09:18:22Z</dcterms:created>
  <dcterms:modified xsi:type="dcterms:W3CDTF">2001-11-14T13:07:22Z</dcterms:modified>
  <cp:category/>
  <cp:version/>
  <cp:contentType/>
  <cp:contentStatus/>
</cp:coreProperties>
</file>