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tab1.-ČRpoľpriem" sheetId="1" r:id="rId1"/>
    <sheet name="tab2-SRpoľpr" sheetId="2" r:id="rId2"/>
    <sheet name="tab3-CrSR-USD" sheetId="3" r:id="rId3"/>
  </sheets>
  <definedNames>
    <definedName name="_xlnm.Print_Area" localSheetId="0">'tab1.-ČRpoľpriem'!#REF!</definedName>
    <definedName name="_xlnm.Print_Area" localSheetId="1">'tab2-SRpoľpr'!#REF!</definedName>
  </definedNames>
  <calcPr fullCalcOnLoad="1"/>
</workbook>
</file>

<file path=xl/sharedStrings.xml><?xml version="1.0" encoding="utf-8"?>
<sst xmlns="http://schemas.openxmlformats.org/spreadsheetml/2006/main" count="251" uniqueCount="66">
  <si>
    <t xml:space="preserve">Zahraničný obchod Českej republiky </t>
  </si>
  <si>
    <t>krajina pôvodu/určenia</t>
  </si>
  <si>
    <t>DOVOZ SPOLU</t>
  </si>
  <si>
    <t>v tom:</t>
  </si>
  <si>
    <t>priemysel</t>
  </si>
  <si>
    <t>z toho:</t>
  </si>
  <si>
    <t xml:space="preserve">        priemysel</t>
  </si>
  <si>
    <t>Prípadné rozdiely vznikajú zaokrúhľovaním absolútneho čísla.</t>
  </si>
  <si>
    <t>VÝVOZ  SPOLU</t>
  </si>
  <si>
    <t>OBRAT  SPOLU</t>
  </si>
  <si>
    <t>SALDO  SPOLU</t>
  </si>
  <si>
    <t>INDEX</t>
  </si>
  <si>
    <t xml:space="preserve">2 0 0 0 </t>
  </si>
  <si>
    <r>
      <t>poľnohospodárstvo</t>
    </r>
    <r>
      <rPr>
        <sz val="10"/>
        <rFont val="Arial CE"/>
        <family val="2"/>
      </rPr>
      <t>*/</t>
    </r>
  </si>
  <si>
    <r>
      <t xml:space="preserve">        poľnohospodárstvo</t>
    </r>
    <r>
      <rPr>
        <sz val="10"/>
        <rFont val="Arial CE"/>
        <family val="2"/>
      </rPr>
      <t>*/</t>
    </r>
  </si>
  <si>
    <t>Ukazovateľ</t>
  </si>
  <si>
    <t>dovoz zo SR</t>
  </si>
  <si>
    <t xml:space="preserve">         priemysel</t>
  </si>
  <si>
    <r>
      <t xml:space="preserve">         poľnohospodárstvo</t>
    </r>
    <r>
      <rPr>
        <sz val="10"/>
        <rFont val="Arial CE"/>
        <family val="2"/>
      </rPr>
      <t>*/</t>
    </r>
  </si>
  <si>
    <t>obrat so SR</t>
  </si>
  <si>
    <t>saldo so SR</t>
  </si>
  <si>
    <t xml:space="preserve">v mld Kč </t>
  </si>
  <si>
    <t xml:space="preserve">     Štruktúra v %</t>
  </si>
  <si>
    <t xml:space="preserve">                      vo FOB/FOB (bežné ceny)</t>
  </si>
  <si>
    <t xml:space="preserve"> vo FOB/FOB (bežné ceny)</t>
  </si>
  <si>
    <t>vývoz do SR</t>
  </si>
  <si>
    <t>Zdroj údajov: ČŠÚ</t>
  </si>
  <si>
    <t>vývoz do ČR</t>
  </si>
  <si>
    <t>dovoz z ČR</t>
  </si>
  <si>
    <t>obrat s ČR</t>
  </si>
  <si>
    <t>saldo s ČR</t>
  </si>
  <si>
    <t>Zahraničný obchod ČR a SR</t>
  </si>
  <si>
    <t xml:space="preserve">Česká republika </t>
  </si>
  <si>
    <t xml:space="preserve">Slovenská republika </t>
  </si>
  <si>
    <t>v mil. USD</t>
  </si>
  <si>
    <t>devíza stred USD</t>
  </si>
  <si>
    <t xml:space="preserve">    ČR</t>
  </si>
  <si>
    <t xml:space="preserve">    SR</t>
  </si>
  <si>
    <r>
      <t>poľnohospodárstvo</t>
    </r>
    <r>
      <rPr>
        <sz val="9"/>
        <rFont val="Arial CE"/>
        <family val="2"/>
      </rPr>
      <t>*/</t>
    </r>
  </si>
  <si>
    <r>
      <t xml:space="preserve">        poľnohospodárstvo</t>
    </r>
    <r>
      <rPr>
        <sz val="9"/>
        <rFont val="Arial CE"/>
        <family val="2"/>
      </rPr>
      <t>*/</t>
    </r>
  </si>
  <si>
    <r>
      <t xml:space="preserve">         poľnohospodárstvo</t>
    </r>
    <r>
      <rPr>
        <sz val="9"/>
        <rFont val="Arial CE"/>
        <family val="2"/>
      </rPr>
      <t>*/</t>
    </r>
  </si>
  <si>
    <t xml:space="preserve">Zahraničný obchod Slovenskej republiky </t>
  </si>
  <si>
    <t xml:space="preserve">                     vo FOB/FOB (bežné ceny)</t>
  </si>
  <si>
    <t>Zdroj údajov: ŠÚ SR</t>
  </si>
  <si>
    <t>v mld Sk</t>
  </si>
  <si>
    <t xml:space="preserve">v mld Sk </t>
  </si>
  <si>
    <t xml:space="preserve">Stály sekretariát Rady colnej únie </t>
  </si>
  <si>
    <t>Zdroj údajov: ČŠÚ, ŠÚ SR</t>
  </si>
  <si>
    <t>vývoz do SR/ČR</t>
  </si>
  <si>
    <t>dovoz zo SR/ČR</t>
  </si>
  <si>
    <t>obrat so SR/ČR</t>
  </si>
  <si>
    <t>saldo so SR/ČR</t>
  </si>
  <si>
    <t>SR</t>
  </si>
  <si>
    <t>CR</t>
  </si>
  <si>
    <t>ROK 2000</t>
  </si>
  <si>
    <t>*/  triedy 0,1,4 SITC</t>
  </si>
  <si>
    <t>2 0 0 1</t>
  </si>
  <si>
    <t>v rokoch  2000 a 2001</t>
  </si>
  <si>
    <t>2001/2000</t>
  </si>
  <si>
    <t xml:space="preserve">2 0 0 1 </t>
  </si>
  <si>
    <t>v roku   2000 a  2001</t>
  </si>
  <si>
    <t>ROK 2001</t>
  </si>
  <si>
    <t>Tab.č. 1</t>
  </si>
  <si>
    <t>Bratislava, 8.2. 2002</t>
  </si>
  <si>
    <t>Tab.č. 2</t>
  </si>
  <si>
    <t>Tab.č. 3</t>
  </si>
</sst>
</file>

<file path=xl/styles.xml><?xml version="1.0" encoding="utf-8"?>
<styleSheet xmlns="http://schemas.openxmlformats.org/spreadsheetml/2006/main">
  <numFmts count="4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,"/>
    <numFmt numFmtId="173" formatCode="0.000"/>
    <numFmt numFmtId="174" formatCode="#,##0,,"/>
    <numFmt numFmtId="175" formatCode="0.00,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0.000000"/>
    <numFmt numFmtId="187" formatCode="#\ ##0"/>
    <numFmt numFmtId="188" formatCode="#,000"/>
    <numFmt numFmtId="189" formatCode="0,\O\O"/>
    <numFmt numFmtId="190" formatCode="#"/>
    <numFmt numFmtId="191" formatCode="#,##0,,,"/>
    <numFmt numFmtId="192" formatCode="#,##0,,,,"/>
    <numFmt numFmtId="193" formatCode="0.00000"/>
    <numFmt numFmtId="194" formatCode="#,##0.0,"/>
    <numFmt numFmtId="195" formatCode="#,##0.00,"/>
    <numFmt numFmtId="196" formatCode="#,##0.000,"/>
    <numFmt numFmtId="197" formatCode="#,##0.0"/>
    <numFmt numFmtId="198" formatCode="0.0000000"/>
    <numFmt numFmtId="199" formatCode="0.0,"/>
    <numFmt numFmtId="200" formatCode="#,##0.0,,"/>
    <numFmt numFmtId="201" formatCode="#,##0.000"/>
    <numFmt numFmtId="202" formatCode="0,000.0,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9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i/>
      <sz val="11"/>
      <color indexed="10"/>
      <name val="Arial CE"/>
      <family val="2"/>
    </font>
    <font>
      <sz val="12"/>
      <color indexed="10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u val="single"/>
      <sz val="12"/>
      <name val="Arial CE"/>
      <family val="2"/>
    </font>
    <font>
      <u val="single"/>
      <sz val="12"/>
      <color indexed="10"/>
      <name val="Arial CE"/>
      <family val="2"/>
    </font>
    <font>
      <b/>
      <sz val="9"/>
      <name val="Arial CE"/>
      <family val="2"/>
    </font>
    <font>
      <sz val="12"/>
      <color indexed="12"/>
      <name val="Arial CE"/>
      <family val="2"/>
    </font>
    <font>
      <sz val="12"/>
      <color indexed="14"/>
      <name val="Arial CE"/>
      <family val="2"/>
    </font>
    <font>
      <i/>
      <sz val="11"/>
      <color indexed="12"/>
      <name val="Arial CE"/>
      <family val="2"/>
    </font>
    <font>
      <i/>
      <sz val="11"/>
      <color indexed="14"/>
      <name val="Arial CE"/>
      <family val="2"/>
    </font>
    <font>
      <b/>
      <sz val="8"/>
      <name val="Arial CE"/>
      <family val="2"/>
    </font>
    <font>
      <u val="single"/>
      <sz val="10"/>
      <name val="Arial CE"/>
      <family val="2"/>
    </font>
    <font>
      <b/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2" fontId="12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13" fillId="0" borderId="3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/>
    </xf>
    <xf numFmtId="0" fontId="14" fillId="0" borderId="0" xfId="0" applyFont="1" applyAlignment="1">
      <alignment/>
    </xf>
    <xf numFmtId="0" fontId="9" fillId="0" borderId="3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Alignment="1">
      <alignment horizontal="left"/>
    </xf>
    <xf numFmtId="172" fontId="0" fillId="0" borderId="0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Border="1" applyAlignment="1">
      <alignment/>
    </xf>
    <xf numFmtId="0" fontId="14" fillId="0" borderId="3" xfId="0" applyFont="1" applyBorder="1" applyAlignment="1">
      <alignment/>
    </xf>
    <xf numFmtId="172" fontId="5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Alignment="1">
      <alignment horizontal="centerContinuous"/>
    </xf>
    <xf numFmtId="3" fontId="18" fillId="0" borderId="6" xfId="0" applyNumberFormat="1" applyFont="1" applyFill="1" applyBorder="1" applyAlignment="1">
      <alignment/>
    </xf>
    <xf numFmtId="3" fontId="18" fillId="0" borderId="2" xfId="0" applyNumberFormat="1" applyFont="1" applyFill="1" applyBorder="1" applyAlignment="1">
      <alignment vertical="center"/>
    </xf>
    <xf numFmtId="3" fontId="25" fillId="0" borderId="2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18" fillId="0" borderId="2" xfId="0" applyNumberFormat="1" applyFont="1" applyFill="1" applyBorder="1" applyAlignment="1">
      <alignment/>
    </xf>
    <xf numFmtId="0" fontId="18" fillId="0" borderId="1" xfId="0" applyFont="1" applyFill="1" applyBorder="1" applyAlignment="1">
      <alignment/>
    </xf>
    <xf numFmtId="3" fontId="18" fillId="0" borderId="5" xfId="0" applyNumberFormat="1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horizontal="center" vertical="top"/>
    </xf>
    <xf numFmtId="49" fontId="8" fillId="2" borderId="5" xfId="0" applyNumberFormat="1" applyFont="1" applyFill="1" applyBorder="1" applyAlignment="1">
      <alignment horizontal="center" vertical="top"/>
    </xf>
    <xf numFmtId="49" fontId="8" fillId="2" borderId="3" xfId="0" applyNumberFormat="1" applyFont="1" applyFill="1" applyBorder="1" applyAlignment="1">
      <alignment horizontal="center" vertical="top"/>
    </xf>
    <xf numFmtId="49" fontId="9" fillId="2" borderId="7" xfId="0" applyNumberFormat="1" applyFont="1" applyFill="1" applyBorder="1" applyAlignment="1">
      <alignment horizontal="center" vertical="top"/>
    </xf>
    <xf numFmtId="0" fontId="18" fillId="3" borderId="8" xfId="0" applyFont="1" applyFill="1" applyBorder="1" applyAlignment="1">
      <alignment horizontal="center"/>
    </xf>
    <xf numFmtId="49" fontId="18" fillId="2" borderId="2" xfId="0" applyNumberFormat="1" applyFont="1" applyFill="1" applyBorder="1" applyAlignment="1">
      <alignment horizontal="center" vertical="top"/>
    </xf>
    <xf numFmtId="49" fontId="18" fillId="2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9" fillId="0" borderId="3" xfId="0" applyFont="1" applyBorder="1" applyAlignment="1">
      <alignment horizontal="left"/>
    </xf>
    <xf numFmtId="197" fontId="0" fillId="0" borderId="4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197" fontId="0" fillId="0" borderId="0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97" fontId="0" fillId="0" borderId="0" xfId="0" applyNumberFormat="1" applyFont="1" applyFill="1" applyBorder="1" applyAlignment="1">
      <alignment horizontal="center"/>
    </xf>
    <xf numFmtId="19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200" fontId="0" fillId="0" borderId="4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/>
    </xf>
    <xf numFmtId="200" fontId="0" fillId="0" borderId="0" xfId="0" applyNumberFormat="1" applyFont="1" applyFill="1" applyBorder="1" applyAlignment="1">
      <alignment horizontal="center" vertical="center"/>
    </xf>
    <xf numFmtId="200" fontId="0" fillId="0" borderId="0" xfId="0" applyNumberFormat="1" applyFont="1" applyFill="1" applyBorder="1" applyAlignment="1">
      <alignment horizontal="center"/>
    </xf>
    <xf numFmtId="200" fontId="0" fillId="0" borderId="1" xfId="0" applyNumberFormat="1" applyFont="1" applyFill="1" applyBorder="1" applyAlignment="1">
      <alignment horizontal="center"/>
    </xf>
    <xf numFmtId="200" fontId="2" fillId="0" borderId="1" xfId="0" applyNumberFormat="1" applyFont="1" applyFill="1" applyBorder="1" applyAlignment="1">
      <alignment horizontal="center"/>
    </xf>
    <xf numFmtId="200" fontId="0" fillId="0" borderId="3" xfId="0" applyNumberFormat="1" applyFont="1" applyFill="1" applyBorder="1" applyAlignment="1">
      <alignment horizontal="center"/>
    </xf>
    <xf numFmtId="194" fontId="0" fillId="0" borderId="4" xfId="0" applyNumberFormat="1" applyFont="1" applyFill="1" applyBorder="1" applyAlignment="1">
      <alignment horizontal="center" vertical="center"/>
    </xf>
    <xf numFmtId="197" fontId="0" fillId="0" borderId="8" xfId="0" applyNumberFormat="1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194" fontId="0" fillId="0" borderId="0" xfId="0" applyNumberFormat="1" applyFont="1" applyFill="1" applyBorder="1" applyAlignment="1">
      <alignment horizontal="center" vertical="center"/>
    </xf>
    <xf numFmtId="197" fontId="0" fillId="0" borderId="9" xfId="0" applyNumberFormat="1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center"/>
    </xf>
    <xf numFmtId="194" fontId="0" fillId="0" borderId="3" xfId="0" applyNumberFormat="1" applyFont="1" applyFill="1" applyBorder="1" applyAlignment="1">
      <alignment horizontal="center" vertical="center"/>
    </xf>
    <xf numFmtId="197" fontId="0" fillId="0" borderId="3" xfId="0" applyNumberFormat="1" applyFont="1" applyFill="1" applyBorder="1" applyAlignment="1">
      <alignment horizontal="center" vertical="center"/>
    </xf>
    <xf numFmtId="197" fontId="0" fillId="0" borderId="7" xfId="0" applyNumberFormat="1" applyFont="1" applyFill="1" applyBorder="1" applyAlignment="1">
      <alignment horizontal="center" vertical="center"/>
    </xf>
    <xf numFmtId="194" fontId="5" fillId="0" borderId="1" xfId="0" applyNumberFormat="1" applyFont="1" applyFill="1" applyBorder="1" applyAlignment="1">
      <alignment horizontal="center"/>
    </xf>
    <xf numFmtId="19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94" fontId="5" fillId="0" borderId="0" xfId="0" applyNumberFormat="1" applyFont="1" applyFill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197" fontId="0" fillId="0" borderId="9" xfId="0" applyNumberFormat="1" applyFont="1" applyFill="1" applyBorder="1" applyAlignment="1">
      <alignment horizontal="center"/>
    </xf>
    <xf numFmtId="194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94" fontId="0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49" fontId="14" fillId="2" borderId="0" xfId="0" applyNumberFormat="1" applyFont="1" applyFill="1" applyBorder="1" applyAlignment="1">
      <alignment horizontal="center" vertical="top"/>
    </xf>
    <xf numFmtId="49" fontId="9" fillId="2" borderId="0" xfId="0" applyNumberFormat="1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4" xfId="0" applyFont="1" applyFill="1" applyBorder="1" applyAlignment="1" quotePrefix="1">
      <alignment horizontal="center" vertical="center"/>
    </xf>
    <xf numFmtId="0" fontId="0" fillId="4" borderId="8" xfId="0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49" fontId="14" fillId="2" borderId="2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left"/>
    </xf>
    <xf numFmtId="201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2" fillId="0" borderId="0" xfId="0" applyNumberFormat="1" applyFont="1" applyFill="1" applyBorder="1" applyAlignment="1">
      <alignment horizont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/>
    </xf>
    <xf numFmtId="202" fontId="0" fillId="0" borderId="1" xfId="0" applyNumberFormat="1" applyFont="1" applyFill="1" applyBorder="1" applyAlignment="1">
      <alignment horizontal="center"/>
    </xf>
    <xf numFmtId="202" fontId="2" fillId="0" borderId="1" xfId="0" applyNumberFormat="1" applyFont="1" applyFill="1" applyBorder="1" applyAlignment="1">
      <alignment horizontal="center"/>
    </xf>
    <xf numFmtId="194" fontId="0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4" borderId="2" xfId="0" applyFont="1" applyFill="1" applyBorder="1" applyAlignment="1">
      <alignment horizontal="left" vertical="top"/>
    </xf>
    <xf numFmtId="0" fontId="14" fillId="4" borderId="0" xfId="0" applyFont="1" applyFill="1" applyBorder="1" applyAlignment="1" quotePrefix="1">
      <alignment horizontal="left" vertical="top"/>
    </xf>
    <xf numFmtId="0" fontId="14" fillId="4" borderId="9" xfId="0" applyFont="1" applyFill="1" applyBorder="1" applyAlignment="1" quotePrefix="1">
      <alignment horizontal="left" vertical="top"/>
    </xf>
    <xf numFmtId="0" fontId="14" fillId="4" borderId="2" xfId="0" applyFont="1" applyFill="1" applyBorder="1" applyAlignment="1">
      <alignment horizontal="center" vertical="top"/>
    </xf>
    <xf numFmtId="0" fontId="14" fillId="4" borderId="0" xfId="0" applyFont="1" applyFill="1" applyBorder="1" applyAlignment="1" quotePrefix="1">
      <alignment horizontal="center" vertical="top"/>
    </xf>
    <xf numFmtId="0" fontId="14" fillId="4" borderId="9" xfId="0" applyFont="1" applyFill="1" applyBorder="1" applyAlignment="1" quotePrefix="1">
      <alignment horizontal="center" vertical="top"/>
    </xf>
    <xf numFmtId="0" fontId="0" fillId="4" borderId="2" xfId="0" applyFont="1" applyFill="1" applyBorder="1" applyAlignment="1">
      <alignment horizontal="center" vertical="center"/>
    </xf>
    <xf numFmtId="0" fontId="0" fillId="4" borderId="0" xfId="0" applyFont="1" applyFill="1" applyBorder="1" applyAlignment="1" quotePrefix="1">
      <alignment horizontal="center" vertical="center"/>
    </xf>
    <xf numFmtId="0" fontId="0" fillId="4" borderId="9" xfId="0" applyFont="1" applyFill="1" applyBorder="1" applyAlignment="1" quotePrefix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center"/>
    </xf>
    <xf numFmtId="49" fontId="18" fillId="2" borderId="8" xfId="0" applyNumberFormat="1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8</xdr:col>
      <xdr:colOff>0</xdr:colOff>
      <xdr:row>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1257300"/>
          <a:ext cx="63817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7753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439150" y="0"/>
          <a:ext cx="6172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7753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439150" y="0"/>
          <a:ext cx="6172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7753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439150" y="0"/>
          <a:ext cx="6172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7753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152400</xdr:rowOff>
    </xdr:from>
    <xdr:to>
      <xdr:col>8</xdr:col>
      <xdr:colOff>0</xdr:colOff>
      <xdr:row>9</xdr:row>
      <xdr:rowOff>9525</xdr:rowOff>
    </xdr:to>
    <xdr:sp>
      <xdr:nvSpPr>
        <xdr:cNvPr id="8" name="Rectangle 8"/>
        <xdr:cNvSpPr>
          <a:spLocks/>
        </xdr:cNvSpPr>
      </xdr:nvSpPr>
      <xdr:spPr>
        <a:xfrm>
          <a:off x="0" y="1257300"/>
          <a:ext cx="63817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152400</xdr:rowOff>
    </xdr:from>
    <xdr:to>
      <xdr:col>8</xdr:col>
      <xdr:colOff>0</xdr:colOff>
      <xdr:row>9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0" y="1257300"/>
          <a:ext cx="63817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152400</xdr:rowOff>
    </xdr:from>
    <xdr:to>
      <xdr:col>8</xdr:col>
      <xdr:colOff>0</xdr:colOff>
      <xdr:row>9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0" y="1257300"/>
          <a:ext cx="63817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657225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885825"/>
          <a:ext cx="8401050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75" zoomScaleNormal="75" workbookViewId="0" topLeftCell="A1">
      <selection activeCell="J38" sqref="J38"/>
    </sheetView>
  </sheetViews>
  <sheetFormatPr defaultColWidth="9.00390625" defaultRowHeight="12.75"/>
  <cols>
    <col min="2" max="2" width="15.75390625" style="0" customWidth="1"/>
    <col min="3" max="3" width="2.375" style="0" customWidth="1"/>
    <col min="4" max="4" width="12.125" style="0" customWidth="1"/>
    <col min="5" max="5" width="14.00390625" style="0" customWidth="1"/>
    <col min="6" max="7" width="9.75390625" style="0" customWidth="1"/>
    <col min="8" max="8" width="11.00390625" style="0" customWidth="1"/>
  </cols>
  <sheetData>
    <row r="1" ht="12.75">
      <c r="A1" s="35" t="s">
        <v>46</v>
      </c>
    </row>
    <row r="2" spans="1:8" ht="14.25">
      <c r="A2" s="1"/>
      <c r="H2" s="83" t="s">
        <v>62</v>
      </c>
    </row>
    <row r="4" spans="1:8" ht="15.75" customHeight="1">
      <c r="A4" s="162" t="s">
        <v>0</v>
      </c>
      <c r="B4" s="162"/>
      <c r="C4" s="162"/>
      <c r="D4" s="162"/>
      <c r="E4" s="162"/>
      <c r="F4" s="162"/>
      <c r="G4" s="162"/>
      <c r="H4" s="162"/>
    </row>
    <row r="5" spans="1:8" ht="15.75" customHeight="1">
      <c r="A5" s="162" t="s">
        <v>57</v>
      </c>
      <c r="B5" s="162"/>
      <c r="C5" s="162"/>
      <c r="D5" s="162"/>
      <c r="E5" s="162"/>
      <c r="F5" s="162"/>
      <c r="G5" s="162"/>
      <c r="H5" s="162"/>
    </row>
    <row r="6" spans="1:8" ht="15.75">
      <c r="A6" s="36"/>
      <c r="B6" s="36"/>
      <c r="C6" s="36"/>
      <c r="D6" s="36"/>
      <c r="E6" s="36"/>
      <c r="F6" s="36"/>
      <c r="G6" s="36"/>
      <c r="H6" s="36"/>
    </row>
    <row r="7" spans="4:7" ht="12.75">
      <c r="D7" s="14"/>
      <c r="E7" s="14"/>
      <c r="F7" s="34" t="s">
        <v>23</v>
      </c>
      <c r="G7" s="34" t="s">
        <v>24</v>
      </c>
    </row>
    <row r="8" spans="1:8" ht="12.75">
      <c r="A8" s="140" t="s">
        <v>15</v>
      </c>
      <c r="B8" s="141"/>
      <c r="C8" s="142"/>
      <c r="D8" s="82" t="s">
        <v>12</v>
      </c>
      <c r="E8" s="82" t="s">
        <v>56</v>
      </c>
      <c r="F8" s="161" t="s">
        <v>22</v>
      </c>
      <c r="G8" s="161"/>
      <c r="H8" s="80" t="s">
        <v>11</v>
      </c>
    </row>
    <row r="9" spans="1:8" ht="12.75">
      <c r="A9" s="163" t="s">
        <v>1</v>
      </c>
      <c r="B9" s="164"/>
      <c r="C9" s="165"/>
      <c r="D9" s="137" t="s">
        <v>21</v>
      </c>
      <c r="E9" s="137" t="s">
        <v>21</v>
      </c>
      <c r="F9" s="138" t="s">
        <v>12</v>
      </c>
      <c r="G9" s="138" t="s">
        <v>56</v>
      </c>
      <c r="H9" s="139" t="s">
        <v>58</v>
      </c>
    </row>
    <row r="10" spans="1:8" ht="15">
      <c r="A10" s="143"/>
      <c r="B10" s="143"/>
      <c r="C10" s="143"/>
      <c r="D10" s="9"/>
      <c r="E10" s="9"/>
      <c r="F10" s="9"/>
      <c r="G10" s="9"/>
      <c r="H10" s="9"/>
    </row>
    <row r="11" spans="1:8" ht="12.75">
      <c r="A11" s="38" t="s">
        <v>8</v>
      </c>
      <c r="B11" s="39"/>
      <c r="C11" s="40"/>
      <c r="D11" s="107">
        <v>1121099000</v>
      </c>
      <c r="E11" s="107">
        <v>1268522000</v>
      </c>
      <c r="F11" s="85">
        <v>100</v>
      </c>
      <c r="G11" s="85">
        <v>100</v>
      </c>
      <c r="H11" s="86">
        <f>E11/D11*100</f>
        <v>113.14986455255067</v>
      </c>
    </row>
    <row r="12" spans="1:8" ht="12.75">
      <c r="A12" s="6" t="s">
        <v>3</v>
      </c>
      <c r="B12" s="41"/>
      <c r="C12" s="42"/>
      <c r="D12" s="87"/>
      <c r="E12" s="87"/>
      <c r="F12" s="88"/>
      <c r="G12" s="88"/>
      <c r="H12" s="89"/>
    </row>
    <row r="13" spans="1:8" ht="12.75">
      <c r="A13" s="30" t="s">
        <v>4</v>
      </c>
      <c r="B13" s="26"/>
      <c r="C13" s="3"/>
      <c r="D13" s="109">
        <f>D11-D14</f>
        <v>1078451000</v>
      </c>
      <c r="E13" s="109">
        <f>E11-E14</f>
        <v>1223893000</v>
      </c>
      <c r="F13" s="90">
        <f>D13/D11*100</f>
        <v>96.19587565415722</v>
      </c>
      <c r="G13" s="90">
        <f>E13/E11*100</f>
        <v>96.4818111156133</v>
      </c>
      <c r="H13" s="91">
        <f>E13/D13*100</f>
        <v>113.48619455125916</v>
      </c>
    </row>
    <row r="14" spans="1:8" ht="12.75">
      <c r="A14" s="30" t="s">
        <v>13</v>
      </c>
      <c r="B14" s="43"/>
      <c r="C14" s="3"/>
      <c r="D14" s="110">
        <v>42648000</v>
      </c>
      <c r="E14" s="110">
        <v>44629000</v>
      </c>
      <c r="F14" s="90">
        <f>D14/D11*100</f>
        <v>3.8041243458427845</v>
      </c>
      <c r="G14" s="90">
        <f>E14/E11*100</f>
        <v>3.5181888843867117</v>
      </c>
      <c r="H14" s="91">
        <f>E14/D14*100</f>
        <v>104.64500093791034</v>
      </c>
    </row>
    <row r="15" spans="1:8" ht="12.75">
      <c r="A15" s="6" t="s">
        <v>5</v>
      </c>
      <c r="B15" s="10"/>
      <c r="C15" s="10"/>
      <c r="D15" s="110"/>
      <c r="E15" s="110"/>
      <c r="F15" s="93"/>
      <c r="G15" s="93"/>
      <c r="H15" s="94"/>
    </row>
    <row r="16" spans="1:8" ht="12.75">
      <c r="A16" s="48" t="s">
        <v>25</v>
      </c>
      <c r="B16" s="26"/>
      <c r="C16" s="3"/>
      <c r="D16" s="109">
        <v>86056000</v>
      </c>
      <c r="E16" s="109">
        <v>102002000</v>
      </c>
      <c r="F16" s="90">
        <f>D16/D11*100</f>
        <v>7.676039314993591</v>
      </c>
      <c r="G16" s="90">
        <f>E16/E11*100</f>
        <v>8.041011507880826</v>
      </c>
      <c r="H16" s="91">
        <f>E16/D16*100</f>
        <v>118.5297945523845</v>
      </c>
    </row>
    <row r="17" spans="1:8" ht="12.75">
      <c r="A17" s="30" t="s">
        <v>6</v>
      </c>
      <c r="B17" s="43"/>
      <c r="C17" s="3"/>
      <c r="D17" s="109">
        <f>D16-D18</f>
        <v>75858000</v>
      </c>
      <c r="E17" s="109">
        <f>E16-E18</f>
        <v>89938000</v>
      </c>
      <c r="F17" s="90">
        <f>D17/D11*100</f>
        <v>6.766396188026214</v>
      </c>
      <c r="G17" s="90">
        <f>E17/E11*100</f>
        <v>7.089983461067289</v>
      </c>
      <c r="H17" s="91">
        <f>E17/D17*100</f>
        <v>118.56099554430645</v>
      </c>
    </row>
    <row r="18" spans="1:8" ht="12.75">
      <c r="A18" s="30" t="s">
        <v>14</v>
      </c>
      <c r="B18" s="43"/>
      <c r="C18" s="3"/>
      <c r="D18" s="110">
        <v>10198000</v>
      </c>
      <c r="E18" s="110">
        <v>12064000</v>
      </c>
      <c r="F18" s="90">
        <f>D18/D11*100</f>
        <v>0.9096431269673775</v>
      </c>
      <c r="G18" s="90">
        <f>E18/E11*100</f>
        <v>0.9510280468135358</v>
      </c>
      <c r="H18" s="91">
        <f>E18/D18*100</f>
        <v>118.29770543243774</v>
      </c>
    </row>
    <row r="19" spans="1:8" ht="15">
      <c r="A19" s="2"/>
      <c r="B19" s="2"/>
      <c r="C19" s="2"/>
      <c r="D19" s="95"/>
      <c r="E19" s="95"/>
      <c r="F19" s="96"/>
      <c r="G19" s="96"/>
      <c r="H19" s="96"/>
    </row>
    <row r="20" spans="1:8" ht="15">
      <c r="A20" s="25" t="s">
        <v>2</v>
      </c>
      <c r="B20" s="11"/>
      <c r="C20" s="3"/>
      <c r="D20" s="110">
        <v>1241924000</v>
      </c>
      <c r="E20" s="110">
        <v>1387507000</v>
      </c>
      <c r="F20" s="90">
        <v>100</v>
      </c>
      <c r="G20" s="90">
        <v>100</v>
      </c>
      <c r="H20" s="91">
        <f>E20/D20*100</f>
        <v>111.72237592638518</v>
      </c>
    </row>
    <row r="21" spans="1:8" ht="15">
      <c r="A21" s="44" t="s">
        <v>3</v>
      </c>
      <c r="B21" s="11"/>
      <c r="C21" s="3"/>
      <c r="D21" s="110"/>
      <c r="E21" s="110"/>
      <c r="F21" s="93"/>
      <c r="G21" s="93"/>
      <c r="H21" s="91"/>
    </row>
    <row r="22" spans="1:8" ht="15">
      <c r="A22" s="30" t="s">
        <v>4</v>
      </c>
      <c r="B22" s="11"/>
      <c r="C22" s="3"/>
      <c r="D22" s="109">
        <f>D20-D23</f>
        <v>1181700000</v>
      </c>
      <c r="E22" s="109">
        <f>E20-E23</f>
        <v>1323403000</v>
      </c>
      <c r="F22" s="90">
        <f>D22/D20*100</f>
        <v>95.1507499653763</v>
      </c>
      <c r="G22" s="90">
        <f>E22/E20*100</f>
        <v>95.37991520042782</v>
      </c>
      <c r="H22" s="91">
        <f>E22/D22*100</f>
        <v>111.99145299145299</v>
      </c>
    </row>
    <row r="23" spans="1:8" ht="12.75">
      <c r="A23" s="30" t="s">
        <v>13</v>
      </c>
      <c r="B23" s="43"/>
      <c r="C23" s="3"/>
      <c r="D23" s="109">
        <v>60224000</v>
      </c>
      <c r="E23" s="109">
        <v>64104000</v>
      </c>
      <c r="F23" s="90">
        <f>D23/D20*100</f>
        <v>4.849250034623697</v>
      </c>
      <c r="G23" s="90">
        <f>E23/E20*100</f>
        <v>4.620084799572182</v>
      </c>
      <c r="H23" s="91">
        <f>E23/D23*100</f>
        <v>106.44261424017003</v>
      </c>
    </row>
    <row r="24" spans="1:8" ht="15">
      <c r="A24" s="32" t="s">
        <v>5</v>
      </c>
      <c r="B24" s="9"/>
      <c r="C24" s="10"/>
      <c r="D24" s="110"/>
      <c r="E24" s="110"/>
      <c r="F24" s="97"/>
      <c r="G24" s="97"/>
      <c r="H24" s="98"/>
    </row>
    <row r="25" spans="1:8" ht="12.75">
      <c r="A25" s="48" t="s">
        <v>16</v>
      </c>
      <c r="B25" s="26"/>
      <c r="C25" s="3"/>
      <c r="D25" s="110">
        <v>74582000</v>
      </c>
      <c r="E25" s="110">
        <v>74618000</v>
      </c>
      <c r="F25" s="99">
        <f>D25/D20*100</f>
        <v>6.005359426180668</v>
      </c>
      <c r="G25" s="99">
        <f>E25/E20*100</f>
        <v>5.377846742394813</v>
      </c>
      <c r="H25" s="91">
        <f>E25/D25*100</f>
        <v>100.04826901933444</v>
      </c>
    </row>
    <row r="26" spans="1:8" ht="12.75">
      <c r="A26" s="30" t="s">
        <v>17</v>
      </c>
      <c r="B26" s="26"/>
      <c r="C26" s="3"/>
      <c r="D26" s="109">
        <f>D25-D27</f>
        <v>68862000</v>
      </c>
      <c r="E26" s="109">
        <f>E25-E27</f>
        <v>68397000</v>
      </c>
      <c r="F26" s="90">
        <f>D26/D20*100</f>
        <v>5.544783738779507</v>
      </c>
      <c r="G26" s="90">
        <f>E26/E20*100</f>
        <v>4.929488644021256</v>
      </c>
      <c r="H26" s="91">
        <f>E26/D26*100</f>
        <v>99.3247364293805</v>
      </c>
    </row>
    <row r="27" spans="1:8" ht="12.75">
      <c r="A27" s="30" t="s">
        <v>18</v>
      </c>
      <c r="B27" s="43"/>
      <c r="C27" s="3"/>
      <c r="D27" s="110">
        <v>5720000</v>
      </c>
      <c r="E27" s="110">
        <v>6221000</v>
      </c>
      <c r="F27" s="99">
        <f>D27/D20*100</f>
        <v>0.4605756874011614</v>
      </c>
      <c r="G27" s="99">
        <f>E27/E20*100</f>
        <v>0.4483580983735577</v>
      </c>
      <c r="H27" s="91">
        <f>E27/D27*100</f>
        <v>108.75874125874125</v>
      </c>
    </row>
    <row r="28" spans="1:8" ht="12.75">
      <c r="A28" s="45"/>
      <c r="B28" s="46"/>
      <c r="C28" s="47"/>
      <c r="D28" s="100"/>
      <c r="E28" s="100"/>
      <c r="F28" s="101"/>
      <c r="G28" s="101"/>
      <c r="H28" s="101"/>
    </row>
    <row r="29" spans="1:8" ht="15">
      <c r="A29" s="25" t="s">
        <v>9</v>
      </c>
      <c r="B29" s="9"/>
      <c r="C29" s="10"/>
      <c r="D29" s="110">
        <f>D11+D20</f>
        <v>2363023000</v>
      </c>
      <c r="E29" s="110">
        <f>E11+E20</f>
        <v>2656029000</v>
      </c>
      <c r="F29" s="90">
        <v>100</v>
      </c>
      <c r="G29" s="90">
        <v>100</v>
      </c>
      <c r="H29" s="91">
        <f>E29/D29*100</f>
        <v>112.39962539509771</v>
      </c>
    </row>
    <row r="30" spans="1:8" ht="15">
      <c r="A30" s="44" t="s">
        <v>3</v>
      </c>
      <c r="B30" s="9"/>
      <c r="C30" s="10"/>
      <c r="D30" s="110"/>
      <c r="E30" s="110"/>
      <c r="F30" s="102"/>
      <c r="G30" s="102"/>
      <c r="H30" s="103"/>
    </row>
    <row r="31" spans="1:8" ht="15">
      <c r="A31" s="30" t="s">
        <v>4</v>
      </c>
      <c r="B31" s="9"/>
      <c r="C31" s="10"/>
      <c r="D31" s="110">
        <f>D13+D22</f>
        <v>2260151000</v>
      </c>
      <c r="E31" s="110">
        <f>E13+E22</f>
        <v>2547296000</v>
      </c>
      <c r="F31" s="99">
        <f>D31/D29*100</f>
        <v>95.64659336790204</v>
      </c>
      <c r="G31" s="99">
        <f>E31/E29*100</f>
        <v>95.90618174726255</v>
      </c>
      <c r="H31" s="91">
        <f>E31/D31*100</f>
        <v>112.70468212079636</v>
      </c>
    </row>
    <row r="32" spans="1:8" ht="15">
      <c r="A32" s="30" t="s">
        <v>13</v>
      </c>
      <c r="B32" s="9"/>
      <c r="C32" s="10"/>
      <c r="D32" s="110">
        <f>D14+D23</f>
        <v>102872000</v>
      </c>
      <c r="E32" s="110">
        <f>E14+E23</f>
        <v>108733000</v>
      </c>
      <c r="F32" s="99">
        <f>D32/D29*100</f>
        <v>4.353406632097952</v>
      </c>
      <c r="G32" s="99">
        <f>E32/E29*100</f>
        <v>4.093818252737451</v>
      </c>
      <c r="H32" s="91">
        <f>E32/D32*100</f>
        <v>105.69737149078466</v>
      </c>
    </row>
    <row r="33" spans="1:8" ht="15">
      <c r="A33" s="32" t="s">
        <v>5</v>
      </c>
      <c r="B33" s="9"/>
      <c r="C33" s="10"/>
      <c r="D33" s="110"/>
      <c r="E33" s="110"/>
      <c r="F33" s="99"/>
      <c r="G33" s="99"/>
      <c r="H33" s="103"/>
    </row>
    <row r="34" spans="1:8" ht="15">
      <c r="A34" s="48" t="s">
        <v>19</v>
      </c>
      <c r="B34" s="9"/>
      <c r="C34" s="10"/>
      <c r="D34" s="110">
        <f aca="true" t="shared" si="0" ref="D34:E36">D16+D25</f>
        <v>160638000</v>
      </c>
      <c r="E34" s="110">
        <f t="shared" si="0"/>
        <v>176620000</v>
      </c>
      <c r="F34" s="99">
        <f>D34/D29*100</f>
        <v>6.797987154589694</v>
      </c>
      <c r="G34" s="99">
        <f>E34/E29*100</f>
        <v>6.649776790840763</v>
      </c>
      <c r="H34" s="91">
        <f>E34/D34*100</f>
        <v>109.94907805127056</v>
      </c>
    </row>
    <row r="35" spans="1:8" ht="15">
      <c r="A35" s="30" t="s">
        <v>17</v>
      </c>
      <c r="B35" s="9"/>
      <c r="C35" s="10"/>
      <c r="D35" s="110">
        <f t="shared" si="0"/>
        <v>144720000</v>
      </c>
      <c r="E35" s="110">
        <f t="shared" si="0"/>
        <v>158335000</v>
      </c>
      <c r="F35" s="99">
        <f>D35/D29*100</f>
        <v>6.124358501800448</v>
      </c>
      <c r="G35" s="99">
        <f>E35/E29*100</f>
        <v>5.961343042564671</v>
      </c>
      <c r="H35" s="91">
        <f>E35/D35*100</f>
        <v>109.40782200110559</v>
      </c>
    </row>
    <row r="36" spans="1:8" ht="15">
      <c r="A36" s="30" t="s">
        <v>18</v>
      </c>
      <c r="B36" s="9"/>
      <c r="C36" s="10"/>
      <c r="D36" s="110">
        <f t="shared" si="0"/>
        <v>15918000</v>
      </c>
      <c r="E36" s="110">
        <f t="shared" si="0"/>
        <v>18285000</v>
      </c>
      <c r="F36" s="99">
        <f>D36/D29*100</f>
        <v>0.673628652789245</v>
      </c>
      <c r="G36" s="99">
        <f>E36/E29*100</f>
        <v>0.6884337482760918</v>
      </c>
      <c r="H36" s="91">
        <f>E36/D36*100</f>
        <v>114.8699585375047</v>
      </c>
    </row>
    <row r="37" spans="1:8" ht="15">
      <c r="A37" s="4"/>
      <c r="B37" s="2"/>
      <c r="C37" s="4"/>
      <c r="D37" s="111"/>
      <c r="E37" s="111"/>
      <c r="F37" s="104"/>
      <c r="G37" s="104"/>
      <c r="H37" s="104"/>
    </row>
    <row r="38" spans="1:8" ht="15">
      <c r="A38" s="25" t="s">
        <v>10</v>
      </c>
      <c r="B38" s="9"/>
      <c r="C38" s="10"/>
      <c r="D38" s="110">
        <f>D11-D20</f>
        <v>-120825000</v>
      </c>
      <c r="E38" s="110">
        <f>E11-E20</f>
        <v>-118985000</v>
      </c>
      <c r="F38" s="102"/>
      <c r="G38" s="102"/>
      <c r="H38" s="103"/>
    </row>
    <row r="39" spans="1:8" ht="15">
      <c r="A39" s="44" t="s">
        <v>3</v>
      </c>
      <c r="B39" s="9"/>
      <c r="C39" s="10"/>
      <c r="D39" s="110"/>
      <c r="E39" s="110"/>
      <c r="F39" s="102"/>
      <c r="G39" s="102"/>
      <c r="H39" s="103"/>
    </row>
    <row r="40" spans="1:8" ht="15">
      <c r="A40" s="30" t="s">
        <v>4</v>
      </c>
      <c r="B40" s="9"/>
      <c r="C40" s="10"/>
      <c r="D40" s="110">
        <f>D13-D22</f>
        <v>-103249000</v>
      </c>
      <c r="E40" s="110">
        <f>E13-E22</f>
        <v>-99510000</v>
      </c>
      <c r="F40" s="102"/>
      <c r="G40" s="102"/>
      <c r="H40" s="103"/>
    </row>
    <row r="41" spans="1:8" ht="15">
      <c r="A41" s="30" t="s">
        <v>13</v>
      </c>
      <c r="B41" s="9"/>
      <c r="C41" s="10"/>
      <c r="D41" s="110">
        <f>D14-D23</f>
        <v>-17576000</v>
      </c>
      <c r="E41" s="110">
        <f>E14-E23</f>
        <v>-19475000</v>
      </c>
      <c r="F41" s="102"/>
      <c r="G41" s="102"/>
      <c r="H41" s="103"/>
    </row>
    <row r="42" spans="1:8" ht="15">
      <c r="A42" s="32" t="s">
        <v>5</v>
      </c>
      <c r="B42" s="9"/>
      <c r="C42" s="10"/>
      <c r="D42" s="110"/>
      <c r="E42" s="110"/>
      <c r="F42" s="102"/>
      <c r="G42" s="102"/>
      <c r="H42" s="103"/>
    </row>
    <row r="43" spans="1:8" ht="15">
      <c r="A43" s="48" t="s">
        <v>20</v>
      </c>
      <c r="B43" s="9"/>
      <c r="C43" s="10"/>
      <c r="D43" s="110">
        <f aca="true" t="shared" si="1" ref="D43:E45">D16-D25</f>
        <v>11474000</v>
      </c>
      <c r="E43" s="110">
        <f t="shared" si="1"/>
        <v>27384000</v>
      </c>
      <c r="F43" s="102"/>
      <c r="G43" s="102"/>
      <c r="H43" s="103"/>
    </row>
    <row r="44" spans="1:8" ht="15">
      <c r="A44" s="30" t="s">
        <v>17</v>
      </c>
      <c r="B44" s="9"/>
      <c r="C44" s="10"/>
      <c r="D44" s="110">
        <f t="shared" si="1"/>
        <v>6996000</v>
      </c>
      <c r="E44" s="110">
        <f t="shared" si="1"/>
        <v>21541000</v>
      </c>
      <c r="F44" s="102"/>
      <c r="G44" s="102"/>
      <c r="H44" s="103"/>
    </row>
    <row r="45" spans="1:8" ht="15">
      <c r="A45" s="31" t="s">
        <v>18</v>
      </c>
      <c r="B45" s="23"/>
      <c r="C45" s="22"/>
      <c r="D45" s="113">
        <f t="shared" si="1"/>
        <v>4478000</v>
      </c>
      <c r="E45" s="113">
        <f t="shared" si="1"/>
        <v>5843000</v>
      </c>
      <c r="F45" s="105"/>
      <c r="G45" s="105"/>
      <c r="H45" s="106"/>
    </row>
    <row r="46" spans="1:8" ht="15">
      <c r="A46" s="27"/>
      <c r="B46" s="9"/>
      <c r="C46" s="10"/>
      <c r="D46" s="37"/>
      <c r="E46" s="37"/>
      <c r="F46" s="11"/>
      <c r="G46" s="11"/>
      <c r="H46" s="11"/>
    </row>
    <row r="47" spans="1:8" ht="15">
      <c r="A47" s="33" t="s">
        <v>55</v>
      </c>
      <c r="B47" s="9"/>
      <c r="C47" s="10"/>
      <c r="D47" s="12"/>
      <c r="E47" s="12"/>
      <c r="F47" s="12"/>
      <c r="G47" s="12"/>
      <c r="H47" s="12"/>
    </row>
    <row r="48" spans="1:8" ht="15">
      <c r="A48" s="33"/>
      <c r="B48" s="9"/>
      <c r="C48" s="10"/>
      <c r="D48" s="12"/>
      <c r="E48" s="12"/>
      <c r="F48" s="12"/>
      <c r="G48" s="12"/>
      <c r="H48" s="12"/>
    </row>
    <row r="49" spans="1:8" ht="15">
      <c r="A49" s="54"/>
      <c r="B49" s="23"/>
      <c r="C49" s="22"/>
      <c r="D49" s="24"/>
      <c r="E49" s="24"/>
      <c r="F49" s="24"/>
      <c r="G49" s="24"/>
      <c r="H49" s="24"/>
    </row>
    <row r="50" spans="1:8" ht="15">
      <c r="A50" s="28" t="s">
        <v>7</v>
      </c>
      <c r="B50" s="49"/>
      <c r="C50" s="50"/>
      <c r="D50" s="51"/>
      <c r="E50" s="51"/>
      <c r="F50" s="12"/>
      <c r="G50" s="12"/>
      <c r="H50" s="12"/>
    </row>
    <row r="51" ht="12.75">
      <c r="A51" s="52" t="s">
        <v>26</v>
      </c>
    </row>
    <row r="52" spans="1:8" ht="12.75">
      <c r="A52" s="53" t="s">
        <v>63</v>
      </c>
      <c r="B52" s="13"/>
      <c r="C52" s="13"/>
      <c r="D52" s="13"/>
      <c r="E52" s="13"/>
      <c r="F52" s="13"/>
      <c r="G52" s="13"/>
      <c r="H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</sheetData>
  <mergeCells count="4">
    <mergeCell ref="F8:G8"/>
    <mergeCell ref="A4:H4"/>
    <mergeCell ref="A5:H5"/>
    <mergeCell ref="A9:C9"/>
  </mergeCells>
  <printOptions horizontalCentered="1"/>
  <pageMargins left="0.13" right="0.35433070866141736" top="0.5905511811023623" bottom="0.62992125984251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zoomScale="75" zoomScaleNormal="75" workbookViewId="0" topLeftCell="A1">
      <selection activeCell="H3" sqref="H3"/>
    </sheetView>
  </sheetViews>
  <sheetFormatPr defaultColWidth="9.00390625" defaultRowHeight="12.75"/>
  <cols>
    <col min="2" max="2" width="15.75390625" style="0" customWidth="1"/>
    <col min="3" max="3" width="2.375" style="0" customWidth="1"/>
    <col min="4" max="4" width="12.125" style="0" customWidth="1"/>
    <col min="5" max="5" width="14.00390625" style="0" customWidth="1"/>
    <col min="6" max="7" width="9.75390625" style="0" customWidth="1"/>
    <col min="8" max="8" width="11.00390625" style="0" customWidth="1"/>
  </cols>
  <sheetData>
    <row r="1" ht="12.75">
      <c r="A1" s="35" t="s">
        <v>46</v>
      </c>
    </row>
    <row r="2" spans="1:8" ht="14.25">
      <c r="A2" s="1"/>
      <c r="H2" s="83" t="s">
        <v>64</v>
      </c>
    </row>
    <row r="4" spans="1:8" ht="15.75" customHeight="1">
      <c r="A4" s="162" t="s">
        <v>41</v>
      </c>
      <c r="B4" s="162"/>
      <c r="C4" s="162"/>
      <c r="D4" s="162"/>
      <c r="E4" s="162"/>
      <c r="F4" s="162"/>
      <c r="G4" s="162"/>
      <c r="H4" s="162"/>
    </row>
    <row r="5" spans="1:8" ht="15.75" customHeight="1">
      <c r="A5" s="162" t="s">
        <v>57</v>
      </c>
      <c r="B5" s="162"/>
      <c r="C5" s="162"/>
      <c r="D5" s="162"/>
      <c r="E5" s="162"/>
      <c r="F5" s="162"/>
      <c r="G5" s="162"/>
      <c r="H5" s="162"/>
    </row>
    <row r="6" spans="1:8" ht="15.75">
      <c r="A6" s="36"/>
      <c r="B6" s="36"/>
      <c r="C6" s="36"/>
      <c r="D6" s="36"/>
      <c r="E6" s="36"/>
      <c r="F6" s="36"/>
      <c r="G6" s="36"/>
      <c r="H6" s="36"/>
    </row>
    <row r="7" spans="4:7" ht="12.75">
      <c r="D7" s="14"/>
      <c r="E7" s="14"/>
      <c r="F7" s="34" t="s">
        <v>23</v>
      </c>
      <c r="G7" s="34" t="s">
        <v>24</v>
      </c>
    </row>
    <row r="8" spans="1:8" ht="12.75">
      <c r="A8" s="140" t="s">
        <v>15</v>
      </c>
      <c r="B8" s="141"/>
      <c r="C8" s="142"/>
      <c r="D8" s="82" t="s">
        <v>12</v>
      </c>
      <c r="E8" s="82" t="s">
        <v>56</v>
      </c>
      <c r="F8" s="161" t="s">
        <v>22</v>
      </c>
      <c r="G8" s="161"/>
      <c r="H8" s="80" t="s">
        <v>11</v>
      </c>
    </row>
    <row r="9" spans="1:8" ht="12.75">
      <c r="A9" s="166" t="s">
        <v>1</v>
      </c>
      <c r="B9" s="167"/>
      <c r="C9" s="168"/>
      <c r="D9" s="144" t="s">
        <v>44</v>
      </c>
      <c r="E9" s="137" t="s">
        <v>45</v>
      </c>
      <c r="F9" s="138" t="s">
        <v>12</v>
      </c>
      <c r="G9" s="138" t="s">
        <v>59</v>
      </c>
      <c r="H9" s="139" t="s">
        <v>58</v>
      </c>
    </row>
    <row r="10" spans="1:8" ht="15">
      <c r="A10" s="143"/>
      <c r="B10" s="143"/>
      <c r="C10" s="143"/>
      <c r="D10" s="9"/>
      <c r="E10" s="9"/>
      <c r="F10" s="9"/>
      <c r="G10" s="9"/>
      <c r="H10" s="9"/>
    </row>
    <row r="11" spans="1:19" ht="15.75">
      <c r="A11" s="38" t="s">
        <v>8</v>
      </c>
      <c r="B11" s="39"/>
      <c r="C11" s="40"/>
      <c r="D11" s="107">
        <v>548527202</v>
      </c>
      <c r="E11" s="107">
        <v>610692987</v>
      </c>
      <c r="F11" s="85">
        <v>100</v>
      </c>
      <c r="G11" s="85">
        <v>100</v>
      </c>
      <c r="H11" s="86">
        <f>E11/D11*100</f>
        <v>111.33321825669458</v>
      </c>
      <c r="J11" s="58"/>
      <c r="K11" s="11"/>
      <c r="L11" s="3"/>
      <c r="M11" s="55"/>
      <c r="N11" s="55"/>
      <c r="O11" s="55"/>
      <c r="P11" s="55"/>
      <c r="Q11" s="59"/>
      <c r="R11" s="60"/>
      <c r="S11" s="17"/>
    </row>
    <row r="12" spans="1:19" ht="15">
      <c r="A12" s="6" t="s">
        <v>3</v>
      </c>
      <c r="B12" s="41"/>
      <c r="C12" s="42"/>
      <c r="D12" s="108"/>
      <c r="E12" s="108"/>
      <c r="F12" s="88"/>
      <c r="G12" s="88"/>
      <c r="H12" s="89"/>
      <c r="J12" s="18"/>
      <c r="K12" s="7"/>
      <c r="L12" s="5"/>
      <c r="M12" s="15"/>
      <c r="N12" s="15"/>
      <c r="O12" s="15"/>
      <c r="P12" s="15"/>
      <c r="Q12" s="61"/>
      <c r="R12" s="62"/>
      <c r="S12" s="17"/>
    </row>
    <row r="13" spans="1:19" ht="15.75">
      <c r="A13" s="30" t="s">
        <v>4</v>
      </c>
      <c r="B13" s="26"/>
      <c r="C13" s="3"/>
      <c r="D13" s="109">
        <f>D11-D14</f>
        <v>531617329</v>
      </c>
      <c r="E13" s="109">
        <f>E11-E14</f>
        <v>590475558</v>
      </c>
      <c r="F13" s="90">
        <f>D13/D11*100</f>
        <v>96.91722253001412</v>
      </c>
      <c r="G13" s="90">
        <f>E13/E11*100</f>
        <v>96.6894283329964</v>
      </c>
      <c r="H13" s="91">
        <f>E13/D13*100</f>
        <v>111.0715407096897</v>
      </c>
      <c r="J13" s="19"/>
      <c r="K13" s="11"/>
      <c r="L13" s="3"/>
      <c r="M13" s="55"/>
      <c r="N13" s="55"/>
      <c r="O13" s="55"/>
      <c r="P13" s="55"/>
      <c r="Q13" s="59"/>
      <c r="R13" s="60"/>
      <c r="S13" s="17"/>
    </row>
    <row r="14" spans="1:19" ht="15">
      <c r="A14" s="30" t="s">
        <v>13</v>
      </c>
      <c r="B14" s="43"/>
      <c r="C14" s="3"/>
      <c r="D14" s="109">
        <v>16909873</v>
      </c>
      <c r="E14" s="109">
        <v>20217429</v>
      </c>
      <c r="F14" s="90">
        <f>D14/D11*100</f>
        <v>3.082777469985891</v>
      </c>
      <c r="G14" s="90">
        <f>E14/E11*100</f>
        <v>3.3105716670036034</v>
      </c>
      <c r="H14" s="91">
        <f>E14/D14*100</f>
        <v>119.55991035532911</v>
      </c>
      <c r="J14" s="63"/>
      <c r="K14" s="57"/>
      <c r="L14" s="5"/>
      <c r="M14" s="56"/>
      <c r="N14" s="56"/>
      <c r="O14" s="56"/>
      <c r="P14" s="56"/>
      <c r="Q14" s="64"/>
      <c r="R14" s="65"/>
      <c r="S14" s="17"/>
    </row>
    <row r="15" spans="1:19" ht="15.75">
      <c r="A15" s="6" t="s">
        <v>5</v>
      </c>
      <c r="B15" s="10"/>
      <c r="C15" s="10"/>
      <c r="D15" s="110"/>
      <c r="E15" s="110"/>
      <c r="F15" s="93"/>
      <c r="G15" s="93"/>
      <c r="H15" s="94"/>
      <c r="J15" s="19"/>
      <c r="K15" s="20"/>
      <c r="L15" s="3"/>
      <c r="M15" s="55"/>
      <c r="N15" s="55"/>
      <c r="O15" s="55"/>
      <c r="P15" s="55"/>
      <c r="Q15" s="59"/>
      <c r="R15" s="60"/>
      <c r="S15" s="17"/>
    </row>
    <row r="16" spans="1:19" ht="14.25">
      <c r="A16" s="48" t="s">
        <v>27</v>
      </c>
      <c r="B16" s="26"/>
      <c r="C16" s="3"/>
      <c r="D16" s="109">
        <v>95414455</v>
      </c>
      <c r="E16" s="109">
        <v>101536996</v>
      </c>
      <c r="F16" s="90">
        <f>D16/D11*100</f>
        <v>17.394662407280215</v>
      </c>
      <c r="G16" s="90">
        <f>E16/E11*100</f>
        <v>16.626520716865542</v>
      </c>
      <c r="H16" s="91">
        <f>E16/D16*100</f>
        <v>106.4167855908206</v>
      </c>
      <c r="J16" s="8"/>
      <c r="K16" s="20"/>
      <c r="L16" s="5"/>
      <c r="M16" s="15"/>
      <c r="N16" s="15"/>
      <c r="O16" s="15"/>
      <c r="P16" s="15"/>
      <c r="Q16" s="15"/>
      <c r="R16" s="15"/>
      <c r="S16" s="17"/>
    </row>
    <row r="17" spans="1:19" ht="15">
      <c r="A17" s="30" t="s">
        <v>6</v>
      </c>
      <c r="B17" s="43"/>
      <c r="C17" s="3"/>
      <c r="D17" s="109">
        <f>D16-D18</f>
        <v>88327997</v>
      </c>
      <c r="E17" s="109">
        <f>E16-E18</f>
        <v>93136089</v>
      </c>
      <c r="F17" s="90">
        <f>D17/D11*100</f>
        <v>16.102756012453874</v>
      </c>
      <c r="G17" s="90">
        <f>E17/E11*100</f>
        <v>15.25088563036012</v>
      </c>
      <c r="H17" s="91">
        <f>E17/D17*100</f>
        <v>105.44345186498457</v>
      </c>
      <c r="J17" s="18"/>
      <c r="K17" s="9"/>
      <c r="L17" s="10"/>
      <c r="M17" s="9"/>
      <c r="N17" s="9"/>
      <c r="O17" s="9"/>
      <c r="P17" s="9"/>
      <c r="Q17" s="9"/>
      <c r="R17" s="9"/>
      <c r="S17" s="17"/>
    </row>
    <row r="18" spans="1:19" ht="15.75">
      <c r="A18" s="30" t="s">
        <v>14</v>
      </c>
      <c r="B18" s="43"/>
      <c r="C18" s="3"/>
      <c r="D18" s="109">
        <v>7086458</v>
      </c>
      <c r="E18" s="109">
        <v>8400907</v>
      </c>
      <c r="F18" s="90">
        <f>D18/D11*100</f>
        <v>1.291906394826341</v>
      </c>
      <c r="G18" s="90">
        <f>E18/E11*100</f>
        <v>1.3756350865054228</v>
      </c>
      <c r="H18" s="91">
        <f>E18/D18*100</f>
        <v>118.54874466200181</v>
      </c>
      <c r="J18" s="58"/>
      <c r="K18" s="11"/>
      <c r="L18" s="3"/>
      <c r="M18" s="55"/>
      <c r="N18" s="55"/>
      <c r="O18" s="55"/>
      <c r="P18" s="55"/>
      <c r="Q18" s="59"/>
      <c r="R18" s="60"/>
      <c r="S18" s="17"/>
    </row>
    <row r="19" spans="1:19" ht="15">
      <c r="A19" s="2"/>
      <c r="B19" s="2"/>
      <c r="C19" s="2"/>
      <c r="D19" s="111"/>
      <c r="E19" s="111"/>
      <c r="F19" s="96"/>
      <c r="G19" s="96"/>
      <c r="H19" s="96"/>
      <c r="J19" s="18"/>
      <c r="K19" s="7"/>
      <c r="L19" s="5"/>
      <c r="M19" s="15"/>
      <c r="N19" s="15"/>
      <c r="O19" s="15"/>
      <c r="P19" s="15"/>
      <c r="Q19" s="15"/>
      <c r="R19" s="15"/>
      <c r="S19" s="17"/>
    </row>
    <row r="20" spans="1:19" ht="15">
      <c r="A20" s="25" t="s">
        <v>2</v>
      </c>
      <c r="B20" s="11"/>
      <c r="C20" s="3"/>
      <c r="D20" s="109">
        <v>590274611</v>
      </c>
      <c r="E20" s="109">
        <v>713898159</v>
      </c>
      <c r="F20" s="90">
        <v>100</v>
      </c>
      <c r="G20" s="90">
        <v>100</v>
      </c>
      <c r="H20" s="91">
        <f>E20/D20*100</f>
        <v>120.94339578498321</v>
      </c>
      <c r="J20" s="21"/>
      <c r="K20" s="11"/>
      <c r="L20" s="3"/>
      <c r="M20" s="55"/>
      <c r="N20" s="55"/>
      <c r="O20" s="55"/>
      <c r="P20" s="55"/>
      <c r="Q20" s="59"/>
      <c r="R20" s="60"/>
      <c r="S20" s="17"/>
    </row>
    <row r="21" spans="1:19" ht="15">
      <c r="A21" s="44" t="s">
        <v>3</v>
      </c>
      <c r="B21" s="11"/>
      <c r="C21" s="3"/>
      <c r="D21" s="108"/>
      <c r="E21" s="108"/>
      <c r="F21" s="93"/>
      <c r="G21" s="93"/>
      <c r="H21" s="91"/>
      <c r="J21" s="63"/>
      <c r="K21" s="57"/>
      <c r="L21" s="5"/>
      <c r="M21" s="56"/>
      <c r="N21" s="56"/>
      <c r="O21" s="56"/>
      <c r="P21" s="56"/>
      <c r="Q21" s="56"/>
      <c r="R21" s="56"/>
      <c r="S21" s="17"/>
    </row>
    <row r="22" spans="1:19" ht="15">
      <c r="A22" s="30" t="s">
        <v>4</v>
      </c>
      <c r="B22" s="11"/>
      <c r="C22" s="3"/>
      <c r="D22" s="109">
        <f>D20-D23</f>
        <v>557510351</v>
      </c>
      <c r="E22" s="109">
        <f>E20-E23</f>
        <v>673519137</v>
      </c>
      <c r="F22" s="90">
        <f>D22/D20*100</f>
        <v>94.44931911530242</v>
      </c>
      <c r="G22" s="90">
        <f>E22/E20*100</f>
        <v>94.343868030622</v>
      </c>
      <c r="H22" s="91">
        <f>E22/D22*100</f>
        <v>120.80836450693988</v>
      </c>
      <c r="J22" s="21"/>
      <c r="K22" s="20"/>
      <c r="L22" s="3"/>
      <c r="M22" s="55"/>
      <c r="N22" s="55"/>
      <c r="O22" s="55"/>
      <c r="P22" s="55"/>
      <c r="Q22" s="59"/>
      <c r="R22" s="60"/>
      <c r="S22" s="17"/>
    </row>
    <row r="23" spans="1:19" ht="12.75">
      <c r="A23" s="30" t="s">
        <v>13</v>
      </c>
      <c r="B23" s="43"/>
      <c r="C23" s="3"/>
      <c r="D23" s="109">
        <v>32764260</v>
      </c>
      <c r="E23" s="109">
        <v>40379022</v>
      </c>
      <c r="F23" s="90">
        <f>D23/D20*100</f>
        <v>5.55068088469758</v>
      </c>
      <c r="G23" s="90">
        <f>E23/E20*100</f>
        <v>5.656131969378002</v>
      </c>
      <c r="H23" s="91">
        <f>E23/D23*100</f>
        <v>123.24106205969554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8" ht="15">
      <c r="A24" s="32" t="s">
        <v>5</v>
      </c>
      <c r="B24" s="9"/>
      <c r="C24" s="10"/>
      <c r="D24" s="110"/>
      <c r="E24" s="110"/>
      <c r="F24" s="97"/>
      <c r="G24" s="97"/>
      <c r="H24" s="98"/>
    </row>
    <row r="25" spans="1:46" ht="12.75">
      <c r="A25" s="48" t="s">
        <v>28</v>
      </c>
      <c r="B25" s="26"/>
      <c r="C25" s="3"/>
      <c r="D25" s="109">
        <v>86851625</v>
      </c>
      <c r="E25" s="109">
        <v>107585977</v>
      </c>
      <c r="F25" s="99">
        <f>D25/D20*100</f>
        <v>14.713765996620173</v>
      </c>
      <c r="G25" s="99">
        <f>E25/E20*100</f>
        <v>15.070213537278502</v>
      </c>
      <c r="H25" s="91">
        <f>E25/D25*100</f>
        <v>123.87330346438539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1:46" ht="15.75">
      <c r="A26" s="30" t="s">
        <v>17</v>
      </c>
      <c r="B26" s="26"/>
      <c r="C26" s="3"/>
      <c r="D26" s="109">
        <f>D25-D27</f>
        <v>75604965</v>
      </c>
      <c r="E26" s="109">
        <f>E25-E27</f>
        <v>93168398</v>
      </c>
      <c r="F26" s="90">
        <f>D26/D20*100</f>
        <v>12.808439257096898</v>
      </c>
      <c r="G26" s="90">
        <f>E26/E20*100</f>
        <v>13.050656711386758</v>
      </c>
      <c r="H26" s="91">
        <f>E26/D26*100</f>
        <v>123.23052857705841</v>
      </c>
      <c r="J26" s="58"/>
      <c r="K26" s="11"/>
      <c r="L26" s="3"/>
      <c r="M26" s="55"/>
      <c r="N26" s="55"/>
      <c r="O26" s="55"/>
      <c r="P26" s="55"/>
      <c r="Q26" s="59"/>
      <c r="R26" s="60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1:46" ht="15">
      <c r="A27" s="30" t="s">
        <v>18</v>
      </c>
      <c r="B27" s="43"/>
      <c r="C27" s="3"/>
      <c r="D27" s="109">
        <v>11246660</v>
      </c>
      <c r="E27" s="109">
        <v>14417579</v>
      </c>
      <c r="F27" s="99">
        <f>D27/D20*100</f>
        <v>1.9053267395232758</v>
      </c>
      <c r="G27" s="99">
        <f>E27/E20*100</f>
        <v>2.019556825891745</v>
      </c>
      <c r="H27" s="91">
        <f>E27/D27*100</f>
        <v>128.19431724618687</v>
      </c>
      <c r="J27" s="18"/>
      <c r="K27" s="7"/>
      <c r="L27" s="5"/>
      <c r="M27" s="15"/>
      <c r="N27" s="15"/>
      <c r="O27" s="15"/>
      <c r="P27" s="15"/>
      <c r="Q27" s="61"/>
      <c r="R27" s="15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1:46" ht="15.75">
      <c r="A28" s="45"/>
      <c r="B28" s="46"/>
      <c r="C28" s="47"/>
      <c r="D28" s="112"/>
      <c r="E28" s="112"/>
      <c r="F28" s="101"/>
      <c r="G28" s="101"/>
      <c r="H28" s="101"/>
      <c r="J28" s="19"/>
      <c r="K28" s="11"/>
      <c r="L28" s="3"/>
      <c r="M28" s="55"/>
      <c r="N28" s="55"/>
      <c r="O28" s="55"/>
      <c r="P28" s="55"/>
      <c r="Q28" s="59"/>
      <c r="R28" s="60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1:46" ht="15">
      <c r="A29" s="25" t="s">
        <v>9</v>
      </c>
      <c r="B29" s="9"/>
      <c r="C29" s="10"/>
      <c r="D29" s="110">
        <f>D11+D20</f>
        <v>1138801813</v>
      </c>
      <c r="E29" s="110">
        <f>E11+E20</f>
        <v>1324591146</v>
      </c>
      <c r="F29" s="90">
        <v>100</v>
      </c>
      <c r="G29" s="90">
        <v>100</v>
      </c>
      <c r="H29" s="91">
        <f>E29/D29*100</f>
        <v>116.31445707928461</v>
      </c>
      <c r="J29" s="63"/>
      <c r="K29" s="57"/>
      <c r="L29" s="5"/>
      <c r="M29" s="15"/>
      <c r="N29" s="15"/>
      <c r="O29" s="15"/>
      <c r="P29" s="15"/>
      <c r="Q29" s="61"/>
      <c r="R29" s="15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1:46" ht="15.75">
      <c r="A30" s="44" t="s">
        <v>3</v>
      </c>
      <c r="B30" s="9"/>
      <c r="C30" s="10"/>
      <c r="D30" s="110"/>
      <c r="E30" s="110"/>
      <c r="F30" s="102"/>
      <c r="G30" s="102"/>
      <c r="H30" s="103"/>
      <c r="J30" s="19"/>
      <c r="K30" s="20"/>
      <c r="L30" s="3"/>
      <c r="M30" s="29"/>
      <c r="N30" s="55"/>
      <c r="O30" s="55"/>
      <c r="P30" s="55"/>
      <c r="Q30" s="59"/>
      <c r="R30" s="60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1:46" ht="15">
      <c r="A31" s="30" t="s">
        <v>4</v>
      </c>
      <c r="B31" s="9"/>
      <c r="C31" s="10"/>
      <c r="D31" s="110">
        <f>D13+D22</f>
        <v>1089127680</v>
      </c>
      <c r="E31" s="110">
        <f>E13+E22</f>
        <v>1263994695</v>
      </c>
      <c r="F31" s="99">
        <f>D31/D29*100</f>
        <v>95.63803530755357</v>
      </c>
      <c r="G31" s="99">
        <f>E31/E29*100</f>
        <v>95.42527132368436</v>
      </c>
      <c r="H31" s="91">
        <f>E31/D31*100</f>
        <v>116.05569468218822</v>
      </c>
      <c r="J31" s="8"/>
      <c r="K31" s="20"/>
      <c r="L31" s="5"/>
      <c r="M31" s="15"/>
      <c r="N31" s="15"/>
      <c r="O31" s="15"/>
      <c r="P31" s="15"/>
      <c r="Q31" s="61"/>
      <c r="R31" s="15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1:46" ht="15">
      <c r="A32" s="30" t="s">
        <v>13</v>
      </c>
      <c r="B32" s="9"/>
      <c r="C32" s="10"/>
      <c r="D32" s="110">
        <f>D14+D23</f>
        <v>49674133</v>
      </c>
      <c r="E32" s="110">
        <f>E14+E23</f>
        <v>60596451</v>
      </c>
      <c r="F32" s="99">
        <f>D32/D29*100</f>
        <v>4.361964692446446</v>
      </c>
      <c r="G32" s="99">
        <f>E32/E29*100</f>
        <v>4.574728676315642</v>
      </c>
      <c r="H32" s="91">
        <f>E32/D32*100</f>
        <v>121.98793887353807</v>
      </c>
      <c r="J32" s="18"/>
      <c r="K32" s="9"/>
      <c r="L32" s="10"/>
      <c r="M32" s="12"/>
      <c r="N32" s="12"/>
      <c r="O32" s="12"/>
      <c r="P32" s="12"/>
      <c r="Q32" s="66"/>
      <c r="R32" s="12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1:46" ht="15.75">
      <c r="A33" s="32" t="s">
        <v>5</v>
      </c>
      <c r="B33" s="9"/>
      <c r="C33" s="10"/>
      <c r="D33" s="110"/>
      <c r="E33" s="110"/>
      <c r="F33" s="99"/>
      <c r="G33" s="99"/>
      <c r="H33" s="103"/>
      <c r="J33" s="58"/>
      <c r="K33" s="11"/>
      <c r="L33" s="3"/>
      <c r="M33" s="55"/>
      <c r="N33" s="55"/>
      <c r="O33" s="55"/>
      <c r="P33" s="55"/>
      <c r="Q33" s="59"/>
      <c r="R33" s="60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1:46" ht="15">
      <c r="A34" s="48" t="s">
        <v>29</v>
      </c>
      <c r="B34" s="9"/>
      <c r="C34" s="10"/>
      <c r="D34" s="110">
        <f aca="true" t="shared" si="0" ref="D34:E36">D16+D25</f>
        <v>182266080</v>
      </c>
      <c r="E34" s="110">
        <f t="shared" si="0"/>
        <v>209122973</v>
      </c>
      <c r="F34" s="99">
        <f>D34/D29*100</f>
        <v>16.005074624868023</v>
      </c>
      <c r="G34" s="99">
        <f>E34/E29*100</f>
        <v>15.787737494056902</v>
      </c>
      <c r="H34" s="91">
        <f>E34/D34*100</f>
        <v>114.7349923803705</v>
      </c>
      <c r="J34" s="18"/>
      <c r="K34" s="7"/>
      <c r="L34" s="5"/>
      <c r="M34" s="15"/>
      <c r="N34" s="15"/>
      <c r="O34" s="15"/>
      <c r="P34" s="15"/>
      <c r="Q34" s="61"/>
      <c r="R34" s="15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6" ht="15">
      <c r="A35" s="30" t="s">
        <v>17</v>
      </c>
      <c r="B35" s="9"/>
      <c r="C35" s="10"/>
      <c r="D35" s="110">
        <f t="shared" si="0"/>
        <v>163932962</v>
      </c>
      <c r="E35" s="110">
        <f t="shared" si="0"/>
        <v>186304487</v>
      </c>
      <c r="F35" s="99">
        <f>D35/D29*100</f>
        <v>14.39521434973339</v>
      </c>
      <c r="G35" s="99">
        <f>E35/E29*100</f>
        <v>14.065056041073673</v>
      </c>
      <c r="H35" s="91">
        <f>E35/D35*100</f>
        <v>113.64675214006077</v>
      </c>
      <c r="J35" s="21"/>
      <c r="K35" s="20"/>
      <c r="L35" s="3"/>
      <c r="M35" s="55"/>
      <c r="N35" s="55"/>
      <c r="O35" s="55"/>
      <c r="P35" s="55"/>
      <c r="Q35" s="59"/>
      <c r="R35" s="60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 ht="15.75">
      <c r="A36" s="30" t="s">
        <v>18</v>
      </c>
      <c r="B36" s="9"/>
      <c r="C36" s="10"/>
      <c r="D36" s="110">
        <f t="shared" si="0"/>
        <v>18333118</v>
      </c>
      <c r="E36" s="110">
        <f t="shared" si="0"/>
        <v>22818486</v>
      </c>
      <c r="F36" s="99">
        <f>D36/D29*100</f>
        <v>1.609860275134634</v>
      </c>
      <c r="G36" s="99">
        <f>E36/E29*100</f>
        <v>1.7226814529832286</v>
      </c>
      <c r="H36" s="91">
        <f>E36/D36*100</f>
        <v>124.4659309998441</v>
      </c>
      <c r="J36" s="67"/>
      <c r="K36" s="20"/>
      <c r="L36" s="5"/>
      <c r="M36" s="15"/>
      <c r="N36" s="15"/>
      <c r="O36" s="15"/>
      <c r="P36" s="15"/>
      <c r="Q36" s="61"/>
      <c r="R36" s="15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ht="15">
      <c r="A37" s="4"/>
      <c r="B37" s="2"/>
      <c r="C37" s="4"/>
      <c r="D37" s="111"/>
      <c r="E37" s="111"/>
      <c r="F37" s="104"/>
      <c r="G37" s="104"/>
      <c r="H37" s="104"/>
      <c r="J37" s="21"/>
      <c r="K37" s="20"/>
      <c r="L37" s="3"/>
      <c r="M37" s="55"/>
      <c r="N37" s="55"/>
      <c r="O37" s="55"/>
      <c r="P37" s="55"/>
      <c r="Q37" s="59"/>
      <c r="R37" s="60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1:46" ht="15.75">
      <c r="A38" s="25" t="s">
        <v>10</v>
      </c>
      <c r="B38" s="9"/>
      <c r="C38" s="10"/>
      <c r="D38" s="110">
        <f>D11-D20</f>
        <v>-41747409</v>
      </c>
      <c r="E38" s="110">
        <f>E11-E20</f>
        <v>-103205172</v>
      </c>
      <c r="F38" s="102"/>
      <c r="G38" s="102"/>
      <c r="H38" s="103"/>
      <c r="J38" s="67"/>
      <c r="K38" s="20"/>
      <c r="L38" s="5"/>
      <c r="M38" s="15"/>
      <c r="N38" s="15"/>
      <c r="O38" s="15"/>
      <c r="P38" s="15"/>
      <c r="Q38" s="61"/>
      <c r="R38" s="15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8" ht="15">
      <c r="A39" s="44" t="s">
        <v>3</v>
      </c>
      <c r="B39" s="9"/>
      <c r="C39" s="10"/>
      <c r="D39" s="110"/>
      <c r="E39" s="110"/>
      <c r="F39" s="102"/>
      <c r="G39" s="102"/>
      <c r="H39" s="103"/>
    </row>
    <row r="40" spans="1:8" ht="15">
      <c r="A40" s="30" t="s">
        <v>4</v>
      </c>
      <c r="B40" s="9"/>
      <c r="C40" s="10"/>
      <c r="D40" s="110">
        <f>D13-D22</f>
        <v>-25893022</v>
      </c>
      <c r="E40" s="110">
        <f>E13-E22</f>
        <v>-83043579</v>
      </c>
      <c r="F40" s="102"/>
      <c r="G40" s="102"/>
      <c r="H40" s="103"/>
    </row>
    <row r="41" spans="1:8" ht="15">
      <c r="A41" s="30" t="s">
        <v>13</v>
      </c>
      <c r="B41" s="9"/>
      <c r="C41" s="10"/>
      <c r="D41" s="110">
        <f>D14-D23</f>
        <v>-15854387</v>
      </c>
      <c r="E41" s="110">
        <f>E14-E23</f>
        <v>-20161593</v>
      </c>
      <c r="F41" s="102"/>
      <c r="G41" s="102"/>
      <c r="H41" s="103"/>
    </row>
    <row r="42" spans="1:8" ht="15">
      <c r="A42" s="32" t="s">
        <v>5</v>
      </c>
      <c r="B42" s="9"/>
      <c r="C42" s="10"/>
      <c r="D42" s="110"/>
      <c r="E42" s="110"/>
      <c r="F42" s="102"/>
      <c r="G42" s="102"/>
      <c r="H42" s="103"/>
    </row>
    <row r="43" spans="1:8" ht="15">
      <c r="A43" s="48" t="s">
        <v>30</v>
      </c>
      <c r="B43" s="9"/>
      <c r="C43" s="10"/>
      <c r="D43" s="110">
        <f aca="true" t="shared" si="1" ref="D43:E45">D16-D25</f>
        <v>8562830</v>
      </c>
      <c r="E43" s="110">
        <f t="shared" si="1"/>
        <v>-6048981</v>
      </c>
      <c r="F43" s="102"/>
      <c r="G43" s="102"/>
      <c r="H43" s="103"/>
    </row>
    <row r="44" spans="1:8" ht="15">
      <c r="A44" s="30" t="s">
        <v>17</v>
      </c>
      <c r="B44" s="9"/>
      <c r="C44" s="10"/>
      <c r="D44" s="110">
        <f t="shared" si="1"/>
        <v>12723032</v>
      </c>
      <c r="E44" s="110">
        <f t="shared" si="1"/>
        <v>-32309</v>
      </c>
      <c r="F44" s="102"/>
      <c r="G44" s="102"/>
      <c r="H44" s="103"/>
    </row>
    <row r="45" spans="1:8" ht="15">
      <c r="A45" s="31" t="s">
        <v>18</v>
      </c>
      <c r="B45" s="23"/>
      <c r="C45" s="22"/>
      <c r="D45" s="113">
        <f t="shared" si="1"/>
        <v>-4160202</v>
      </c>
      <c r="E45" s="113">
        <f t="shared" si="1"/>
        <v>-6016672</v>
      </c>
      <c r="F45" s="105"/>
      <c r="G45" s="105"/>
      <c r="H45" s="106"/>
    </row>
    <row r="46" spans="1:8" ht="15">
      <c r="A46" s="27"/>
      <c r="B46" s="9"/>
      <c r="C46" s="10"/>
      <c r="D46" s="37"/>
      <c r="E46" s="37"/>
      <c r="F46" s="11"/>
      <c r="G46" s="11"/>
      <c r="H46" s="11"/>
    </row>
    <row r="47" spans="1:8" ht="15">
      <c r="A47" s="33" t="s">
        <v>55</v>
      </c>
      <c r="B47" s="9"/>
      <c r="C47" s="10"/>
      <c r="D47" s="12"/>
      <c r="E47" s="12"/>
      <c r="F47" s="12"/>
      <c r="G47" s="12"/>
      <c r="H47" s="12"/>
    </row>
    <row r="48" spans="1:8" ht="15">
      <c r="A48" s="33"/>
      <c r="B48" s="9"/>
      <c r="C48" s="10"/>
      <c r="D48" s="12"/>
      <c r="E48" s="12"/>
      <c r="F48" s="12"/>
      <c r="G48" s="12"/>
      <c r="H48" s="12"/>
    </row>
    <row r="49" spans="1:8" ht="15">
      <c r="A49" s="54"/>
      <c r="B49" s="23"/>
      <c r="C49" s="22"/>
      <c r="D49" s="24"/>
      <c r="E49" s="24"/>
      <c r="F49" s="24"/>
      <c r="G49" s="24"/>
      <c r="H49" s="24"/>
    </row>
    <row r="50" spans="1:8" ht="15">
      <c r="A50" s="28" t="s">
        <v>7</v>
      </c>
      <c r="B50" s="49"/>
      <c r="C50" s="50"/>
      <c r="D50" s="51"/>
      <c r="E50" s="51"/>
      <c r="F50" s="12"/>
      <c r="G50" s="12"/>
      <c r="H50" s="12"/>
    </row>
    <row r="51" ht="12.75">
      <c r="A51" s="52" t="s">
        <v>43</v>
      </c>
    </row>
    <row r="52" spans="1:8" ht="12.75">
      <c r="A52" s="53" t="s">
        <v>63</v>
      </c>
      <c r="B52" s="13"/>
      <c r="C52" s="13"/>
      <c r="D52" s="13"/>
      <c r="E52" s="13"/>
      <c r="F52" s="13"/>
      <c r="G52" s="13"/>
      <c r="H52" s="13"/>
    </row>
    <row r="53" spans="1:8" ht="12.75">
      <c r="A53" s="13"/>
      <c r="B53" s="13"/>
      <c r="C53" s="13"/>
      <c r="D53" s="13"/>
      <c r="E53" s="13"/>
      <c r="F53" s="13"/>
      <c r="G53" s="13"/>
      <c r="H53" s="13"/>
    </row>
  </sheetData>
  <mergeCells count="4">
    <mergeCell ref="A4:H4"/>
    <mergeCell ref="A5:H5"/>
    <mergeCell ref="F8:G8"/>
    <mergeCell ref="A9:C9"/>
  </mergeCells>
  <printOptions horizontalCentered="1"/>
  <pageMargins left="0.2755905511811024" right="0.11811023622047245" top="0.71" bottom="0.56" header="0.2755905511811024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1"/>
  <sheetViews>
    <sheetView workbookViewId="0" topLeftCell="A1">
      <selection activeCell="I25" sqref="I25"/>
    </sheetView>
  </sheetViews>
  <sheetFormatPr defaultColWidth="9.00390625" defaultRowHeight="12.75"/>
  <cols>
    <col min="4" max="5" width="11.875" style="0" customWidth="1"/>
    <col min="8" max="8" width="12.00390625" style="0" customWidth="1"/>
    <col min="9" max="9" width="11.875" style="0" customWidth="1"/>
    <col min="13" max="13" width="17.625" style="0" customWidth="1"/>
    <col min="14" max="14" width="7.625" style="0" customWidth="1"/>
    <col min="15" max="15" width="6.375" style="0" customWidth="1"/>
    <col min="16" max="16" width="7.625" style="0" customWidth="1"/>
    <col min="17" max="17" width="7.125" style="0" customWidth="1"/>
    <col min="19" max="19" width="1.75390625" style="0" customWidth="1"/>
    <col min="20" max="20" width="1.37890625" style="0" customWidth="1"/>
    <col min="21" max="21" width="2.125" style="0" customWidth="1"/>
    <col min="22" max="22" width="9.125" style="0" hidden="1" customWidth="1"/>
    <col min="23" max="23" width="1.37890625" style="0" customWidth="1"/>
  </cols>
  <sheetData>
    <row r="1" spans="1:17" ht="12.75">
      <c r="A1" s="35" t="s">
        <v>46</v>
      </c>
      <c r="K1" s="83" t="s">
        <v>65</v>
      </c>
      <c r="L1" s="83"/>
      <c r="N1" s="68" t="s">
        <v>35</v>
      </c>
      <c r="O1" s="68"/>
      <c r="P1" s="68" t="s">
        <v>35</v>
      </c>
      <c r="Q1" s="68"/>
    </row>
    <row r="2" spans="14:17" ht="12.75" customHeight="1">
      <c r="N2" s="145" t="s">
        <v>54</v>
      </c>
      <c r="O2" s="145"/>
      <c r="P2" s="145" t="s">
        <v>61</v>
      </c>
      <c r="Q2" s="145"/>
    </row>
    <row r="3" spans="1:17" ht="12.75">
      <c r="A3" s="162" t="s">
        <v>31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36"/>
      <c r="N3" s="146" t="s">
        <v>36</v>
      </c>
      <c r="O3" s="146" t="s">
        <v>37</v>
      </c>
      <c r="P3" s="146" t="s">
        <v>36</v>
      </c>
      <c r="Q3" s="146" t="s">
        <v>37</v>
      </c>
    </row>
    <row r="4" spans="1:17" ht="12.75">
      <c r="A4" s="162" t="s">
        <v>60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36"/>
      <c r="N4" s="147">
        <v>38.59</v>
      </c>
      <c r="O4" s="148">
        <v>46.2</v>
      </c>
      <c r="P4" s="147">
        <v>38.038</v>
      </c>
      <c r="Q4" s="148">
        <v>48.347</v>
      </c>
    </row>
    <row r="5" spans="4:10" ht="18.75" customHeight="1">
      <c r="D5" s="14"/>
      <c r="E5" s="14"/>
      <c r="F5" s="34"/>
      <c r="I5" s="84" t="s">
        <v>42</v>
      </c>
      <c r="J5" s="34"/>
    </row>
    <row r="6" spans="1:24" ht="17.25" customHeight="1">
      <c r="A6" s="169" t="s">
        <v>15</v>
      </c>
      <c r="B6" s="170"/>
      <c r="C6" s="171"/>
      <c r="D6" s="174" t="s">
        <v>32</v>
      </c>
      <c r="E6" s="175"/>
      <c r="F6" s="175"/>
      <c r="G6" s="176"/>
      <c r="H6" s="174" t="s">
        <v>33</v>
      </c>
      <c r="I6" s="175"/>
      <c r="J6" s="175"/>
      <c r="K6" s="176"/>
      <c r="L6" s="157"/>
      <c r="N6" t="s">
        <v>53</v>
      </c>
      <c r="X6" t="s">
        <v>52</v>
      </c>
    </row>
    <row r="7" spans="1:28" ht="12" customHeight="1">
      <c r="A7" s="166" t="s">
        <v>1</v>
      </c>
      <c r="B7" s="167"/>
      <c r="C7" s="168"/>
      <c r="D7" s="76" t="s">
        <v>12</v>
      </c>
      <c r="E7" s="76" t="s">
        <v>56</v>
      </c>
      <c r="F7" s="172" t="s">
        <v>22</v>
      </c>
      <c r="G7" s="173"/>
      <c r="H7" s="76" t="s">
        <v>12</v>
      </c>
      <c r="I7" s="76" t="s">
        <v>56</v>
      </c>
      <c r="J7" s="172" t="s">
        <v>22</v>
      </c>
      <c r="K7" s="173"/>
      <c r="L7" s="158"/>
      <c r="N7" s="140" t="s">
        <v>15</v>
      </c>
      <c r="O7" s="141"/>
      <c r="P7" s="142"/>
      <c r="Q7" s="81" t="s">
        <v>12</v>
      </c>
      <c r="R7" s="82" t="s">
        <v>56</v>
      </c>
      <c r="S7" s="82"/>
      <c r="T7" s="82"/>
      <c r="U7" s="82"/>
      <c r="V7" s="82"/>
      <c r="X7" s="140" t="s">
        <v>15</v>
      </c>
      <c r="Y7" s="141"/>
      <c r="Z7" s="142"/>
      <c r="AA7" s="81" t="s">
        <v>12</v>
      </c>
      <c r="AB7" s="82" t="s">
        <v>56</v>
      </c>
    </row>
    <row r="8" spans="1:28" ht="10.5" customHeight="1">
      <c r="A8" s="169"/>
      <c r="B8" s="170"/>
      <c r="C8" s="171"/>
      <c r="D8" s="77" t="s">
        <v>34</v>
      </c>
      <c r="E8" s="78" t="s">
        <v>34</v>
      </c>
      <c r="F8" s="160" t="s">
        <v>12</v>
      </c>
      <c r="G8" s="79" t="s">
        <v>59</v>
      </c>
      <c r="H8" s="77" t="s">
        <v>34</v>
      </c>
      <c r="I8" s="78" t="s">
        <v>34</v>
      </c>
      <c r="J8" s="160" t="s">
        <v>12</v>
      </c>
      <c r="K8" s="79" t="s">
        <v>59</v>
      </c>
      <c r="L8" s="159"/>
      <c r="N8" s="163" t="s">
        <v>1</v>
      </c>
      <c r="O8" s="164"/>
      <c r="P8" s="165"/>
      <c r="Q8" s="137" t="s">
        <v>21</v>
      </c>
      <c r="R8" s="137" t="s">
        <v>21</v>
      </c>
      <c r="S8" s="137"/>
      <c r="T8" s="137"/>
      <c r="U8" s="137"/>
      <c r="V8" s="137"/>
      <c r="X8" s="166" t="s">
        <v>1</v>
      </c>
      <c r="Y8" s="167"/>
      <c r="Z8" s="168"/>
      <c r="AA8" s="144" t="s">
        <v>44</v>
      </c>
      <c r="AB8" s="137" t="s">
        <v>45</v>
      </c>
    </row>
    <row r="9" spans="1:28" ht="7.5" customHeight="1">
      <c r="A9" s="16"/>
      <c r="B9" s="16"/>
      <c r="C9" s="16"/>
      <c r="D9" s="9"/>
      <c r="E9" s="9"/>
      <c r="F9" s="9"/>
      <c r="G9" s="9"/>
      <c r="H9" s="9"/>
      <c r="N9" s="143"/>
      <c r="O9" s="143"/>
      <c r="P9" s="143"/>
      <c r="Q9" s="9"/>
      <c r="R9" s="9"/>
      <c r="S9" s="9"/>
      <c r="T9" s="9"/>
      <c r="U9" s="9"/>
      <c r="V9" s="9"/>
      <c r="X9" s="143"/>
      <c r="Y9" s="143"/>
      <c r="Z9" s="143"/>
      <c r="AA9" s="9"/>
      <c r="AB9" s="9"/>
    </row>
    <row r="10" spans="1:28" ht="12.75">
      <c r="A10" s="69" t="s">
        <v>8</v>
      </c>
      <c r="B10" s="39"/>
      <c r="C10" s="40"/>
      <c r="D10" s="149">
        <f>Q10/N4</f>
        <v>29051541.850220263</v>
      </c>
      <c r="E10" s="149">
        <f>R10/P4</f>
        <v>33348809.085651193</v>
      </c>
      <c r="F10" s="85">
        <v>100</v>
      </c>
      <c r="G10" s="85">
        <v>100</v>
      </c>
      <c r="H10" s="114">
        <f>AA10/O4</f>
        <v>11872883.16017316</v>
      </c>
      <c r="I10" s="114">
        <f>AB10/Q4</f>
        <v>12631455.66426045</v>
      </c>
      <c r="J10" s="85">
        <v>100</v>
      </c>
      <c r="K10" s="115">
        <v>100</v>
      </c>
      <c r="L10" s="90"/>
      <c r="N10" s="38" t="s">
        <v>8</v>
      </c>
      <c r="O10" s="39"/>
      <c r="P10" s="40"/>
      <c r="Q10" s="107">
        <v>1121099000</v>
      </c>
      <c r="R10" s="107">
        <v>1268522000</v>
      </c>
      <c r="S10" s="109"/>
      <c r="T10" s="109"/>
      <c r="U10" s="109"/>
      <c r="V10" s="109"/>
      <c r="X10" s="38" t="s">
        <v>8</v>
      </c>
      <c r="Y10" s="39"/>
      <c r="Z10" s="40"/>
      <c r="AA10" s="107">
        <v>548527202</v>
      </c>
      <c r="AB10" s="107">
        <v>610692987</v>
      </c>
    </row>
    <row r="11" spans="1:28" ht="10.5" customHeight="1">
      <c r="A11" s="32" t="s">
        <v>3</v>
      </c>
      <c r="B11" s="41"/>
      <c r="C11" s="42"/>
      <c r="D11" s="150"/>
      <c r="E11" s="150"/>
      <c r="F11" s="88"/>
      <c r="G11" s="88"/>
      <c r="H11" s="116"/>
      <c r="I11" s="116"/>
      <c r="J11" s="117"/>
      <c r="K11" s="118"/>
      <c r="L11" s="156"/>
      <c r="N11" s="6" t="s">
        <v>3</v>
      </c>
      <c r="O11" s="41"/>
      <c r="P11" s="42"/>
      <c r="Q11" s="87"/>
      <c r="R11" s="87"/>
      <c r="S11" s="87"/>
      <c r="T11" s="87"/>
      <c r="U11" s="87"/>
      <c r="V11" s="87"/>
      <c r="X11" s="6" t="s">
        <v>3</v>
      </c>
      <c r="Y11" s="41"/>
      <c r="Z11" s="42"/>
      <c r="AA11" s="108"/>
      <c r="AB11" s="108"/>
    </row>
    <row r="12" spans="1:28" ht="12.75">
      <c r="A12" s="70" t="s">
        <v>4</v>
      </c>
      <c r="B12" s="26"/>
      <c r="C12" s="3"/>
      <c r="D12" s="151">
        <f>Q12/N4</f>
        <v>27946385.07385333</v>
      </c>
      <c r="E12" s="151">
        <f>R12/P4</f>
        <v>32175534.99132447</v>
      </c>
      <c r="F12" s="90">
        <f>D12/D10*100</f>
        <v>96.19587565415722</v>
      </c>
      <c r="G12" s="90">
        <f>E12/E10*100</f>
        <v>96.4818111156133</v>
      </c>
      <c r="H12" s="119">
        <f>AA12/O4</f>
        <v>11506868.593073592</v>
      </c>
      <c r="I12" s="119">
        <f>AB12/Q4</f>
        <v>12213282.271909323</v>
      </c>
      <c r="J12" s="90">
        <f>H12/H10*100</f>
        <v>96.9172225300141</v>
      </c>
      <c r="K12" s="120">
        <f>I12/I10*100</f>
        <v>96.6894283329964</v>
      </c>
      <c r="L12" s="90"/>
      <c r="N12" s="30" t="s">
        <v>4</v>
      </c>
      <c r="O12" s="26"/>
      <c r="P12" s="3"/>
      <c r="Q12" s="109">
        <v>1078451000</v>
      </c>
      <c r="R12" s="109">
        <v>1223893000</v>
      </c>
      <c r="S12" s="109"/>
      <c r="T12" s="109"/>
      <c r="U12" s="109"/>
      <c r="V12" s="109"/>
      <c r="X12" s="30" t="s">
        <v>4</v>
      </c>
      <c r="Y12" s="26"/>
      <c r="Z12" s="3"/>
      <c r="AA12" s="109">
        <v>531617329</v>
      </c>
      <c r="AB12" s="109">
        <v>590475558</v>
      </c>
    </row>
    <row r="13" spans="1:28" ht="12.75">
      <c r="A13" s="70" t="s">
        <v>38</v>
      </c>
      <c r="B13" s="43"/>
      <c r="C13" s="3"/>
      <c r="D13" s="151">
        <f>Q13/N4</f>
        <v>1105156.7763669344</v>
      </c>
      <c r="E13" s="151">
        <f>R13/P4</f>
        <v>1173274.094326726</v>
      </c>
      <c r="F13" s="90">
        <f>D13/D10*100</f>
        <v>3.8041243458427845</v>
      </c>
      <c r="G13" s="90">
        <f>E13/E10*100</f>
        <v>3.5181888843867117</v>
      </c>
      <c r="H13" s="119">
        <f>AA13/O4</f>
        <v>366014.5670995671</v>
      </c>
      <c r="I13" s="119">
        <f>AB13/Q4</f>
        <v>418173.3923511283</v>
      </c>
      <c r="J13" s="90">
        <f>H13/H10*100</f>
        <v>3.0827774699858916</v>
      </c>
      <c r="K13" s="120">
        <f>I13/I10*100</f>
        <v>3.3105716670036034</v>
      </c>
      <c r="L13" s="90"/>
      <c r="N13" s="30" t="s">
        <v>13</v>
      </c>
      <c r="O13" s="43"/>
      <c r="P13" s="3"/>
      <c r="Q13" s="110">
        <v>42648000</v>
      </c>
      <c r="R13" s="110">
        <v>44629000</v>
      </c>
      <c r="S13" s="110"/>
      <c r="T13" s="110"/>
      <c r="U13" s="110"/>
      <c r="V13" s="110"/>
      <c r="X13" s="30" t="s">
        <v>13</v>
      </c>
      <c r="Y13" s="43"/>
      <c r="Z13" s="3"/>
      <c r="AA13" s="109">
        <v>16909873</v>
      </c>
      <c r="AB13" s="109">
        <v>20217429</v>
      </c>
    </row>
    <row r="14" spans="1:28" ht="10.5" customHeight="1">
      <c r="A14" s="32" t="s">
        <v>5</v>
      </c>
      <c r="B14" s="10"/>
      <c r="C14" s="10"/>
      <c r="D14" s="151"/>
      <c r="E14" s="152"/>
      <c r="F14" s="93"/>
      <c r="G14" s="93"/>
      <c r="H14" s="121"/>
      <c r="I14" s="121"/>
      <c r="J14" s="93"/>
      <c r="K14" s="94"/>
      <c r="L14" s="93"/>
      <c r="N14" s="6" t="s">
        <v>5</v>
      </c>
      <c r="O14" s="10"/>
      <c r="P14" s="10"/>
      <c r="Q14" s="110"/>
      <c r="R14" s="110"/>
      <c r="S14" s="110"/>
      <c r="T14" s="110"/>
      <c r="U14" s="110"/>
      <c r="V14" s="110"/>
      <c r="X14" s="6" t="s">
        <v>5</v>
      </c>
      <c r="Y14" s="10"/>
      <c r="Z14" s="10"/>
      <c r="AA14" s="110"/>
      <c r="AB14" s="110"/>
    </row>
    <row r="15" spans="1:28" ht="12.75">
      <c r="A15" s="71" t="s">
        <v>48</v>
      </c>
      <c r="B15" s="26"/>
      <c r="C15" s="3"/>
      <c r="D15" s="151">
        <f>Q15/N4</f>
        <v>2230007.7740347236</v>
      </c>
      <c r="E15" s="151">
        <f>R15/P4</f>
        <v>2681581.5763184186</v>
      </c>
      <c r="F15" s="90">
        <f>D15/D10*100</f>
        <v>7.676039314993591</v>
      </c>
      <c r="G15" s="90">
        <f>E15/E10*100</f>
        <v>8.041011507880826</v>
      </c>
      <c r="H15" s="119">
        <f>AA15/O4</f>
        <v>2065247.9437229435</v>
      </c>
      <c r="I15" s="119">
        <f>AB15/Q4</f>
        <v>2100171.59285995</v>
      </c>
      <c r="J15" s="90">
        <f>H15/H10*100</f>
        <v>17.394662407280215</v>
      </c>
      <c r="K15" s="120">
        <f>I15/I10*100</f>
        <v>16.626520716865542</v>
      </c>
      <c r="L15" s="90"/>
      <c r="N15" s="48" t="s">
        <v>25</v>
      </c>
      <c r="O15" s="26"/>
      <c r="P15" s="3"/>
      <c r="Q15" s="109">
        <v>86056000</v>
      </c>
      <c r="R15" s="109">
        <v>102002000</v>
      </c>
      <c r="S15" s="109"/>
      <c r="T15" s="109"/>
      <c r="U15" s="109"/>
      <c r="V15" s="109"/>
      <c r="X15" s="48" t="s">
        <v>27</v>
      </c>
      <c r="Y15" s="26"/>
      <c r="Z15" s="3"/>
      <c r="AA15" s="109">
        <v>95414455</v>
      </c>
      <c r="AB15" s="109">
        <v>101536996</v>
      </c>
    </row>
    <row r="16" spans="1:28" ht="12.75">
      <c r="A16" s="70" t="s">
        <v>6</v>
      </c>
      <c r="B16" s="43"/>
      <c r="C16" s="3"/>
      <c r="D16" s="151">
        <f>Q16/N4</f>
        <v>1965742.420316144</v>
      </c>
      <c r="E16" s="151">
        <f>R16/P4</f>
        <v>2364425.048635575</v>
      </c>
      <c r="F16" s="90">
        <f>D16/D10*100</f>
        <v>6.766396188026214</v>
      </c>
      <c r="G16" s="90">
        <f>E16/E10*100</f>
        <v>7.089983461067289</v>
      </c>
      <c r="H16" s="119">
        <f>AA16/O4</f>
        <v>1911861.4069264068</v>
      </c>
      <c r="I16" s="119">
        <f>AB16/Q4</f>
        <v>1926408.8568060065</v>
      </c>
      <c r="J16" s="90">
        <f>H16/H10*100</f>
        <v>16.102756012453874</v>
      </c>
      <c r="K16" s="120">
        <f>I16/I10*100</f>
        <v>15.25088563036012</v>
      </c>
      <c r="L16" s="90"/>
      <c r="N16" s="30" t="s">
        <v>6</v>
      </c>
      <c r="O16" s="43"/>
      <c r="P16" s="3"/>
      <c r="Q16" s="109">
        <v>75858000</v>
      </c>
      <c r="R16" s="109">
        <v>89938000</v>
      </c>
      <c r="S16" s="109"/>
      <c r="T16" s="109"/>
      <c r="U16" s="109"/>
      <c r="V16" s="109"/>
      <c r="X16" s="30" t="s">
        <v>6</v>
      </c>
      <c r="Y16" s="43"/>
      <c r="Z16" s="3"/>
      <c r="AA16" s="109">
        <v>88327997</v>
      </c>
      <c r="AB16" s="109">
        <v>93136089</v>
      </c>
    </row>
    <row r="17" spans="1:28" ht="12.75">
      <c r="A17" s="70" t="s">
        <v>39</v>
      </c>
      <c r="B17" s="43"/>
      <c r="C17" s="3"/>
      <c r="D17" s="119">
        <f>Q17/N4</f>
        <v>264265.3537185799</v>
      </c>
      <c r="E17" s="119">
        <f>R17/P4</f>
        <v>317156.5276828435</v>
      </c>
      <c r="F17" s="90">
        <f>D17/D10*100</f>
        <v>0.9096431269673775</v>
      </c>
      <c r="G17" s="90">
        <f>E17/E10*100</f>
        <v>0.9510280468135358</v>
      </c>
      <c r="H17" s="119">
        <f>AA17/O4</f>
        <v>153386.5367965368</v>
      </c>
      <c r="I17" s="122">
        <f>AB17/Q4</f>
        <v>173762.73605394337</v>
      </c>
      <c r="J17" s="123">
        <f>H17/H10*100</f>
        <v>1.291906394826341</v>
      </c>
      <c r="K17" s="124">
        <f>I17/I10*100</f>
        <v>1.3756350865054228</v>
      </c>
      <c r="L17" s="90"/>
      <c r="N17" s="30" t="s">
        <v>14</v>
      </c>
      <c r="O17" s="43"/>
      <c r="P17" s="3"/>
      <c r="Q17" s="110">
        <v>10198000</v>
      </c>
      <c r="R17" s="110">
        <v>12064000</v>
      </c>
      <c r="S17" s="110"/>
      <c r="T17" s="110"/>
      <c r="U17" s="110"/>
      <c r="V17" s="110"/>
      <c r="X17" s="30" t="s">
        <v>14</v>
      </c>
      <c r="Y17" s="43"/>
      <c r="Z17" s="3"/>
      <c r="AA17" s="109">
        <v>7086458</v>
      </c>
      <c r="AB17" s="109">
        <v>8400907</v>
      </c>
    </row>
    <row r="18" spans="1:28" ht="6" customHeight="1">
      <c r="A18" s="72"/>
      <c r="B18" s="2"/>
      <c r="C18" s="2"/>
      <c r="D18" s="153"/>
      <c r="E18" s="153"/>
      <c r="F18" s="96"/>
      <c r="G18" s="96"/>
      <c r="H18" s="125"/>
      <c r="I18" s="126"/>
      <c r="J18" s="127"/>
      <c r="K18" s="127"/>
      <c r="L18" s="156"/>
      <c r="N18" s="2"/>
      <c r="O18" s="2"/>
      <c r="P18" s="2"/>
      <c r="Q18" s="95"/>
      <c r="R18" s="95"/>
      <c r="S18" s="92"/>
      <c r="T18" s="92"/>
      <c r="U18" s="92"/>
      <c r="V18" s="92"/>
      <c r="X18" s="2"/>
      <c r="Y18" s="2"/>
      <c r="Z18" s="2"/>
      <c r="AA18" s="111"/>
      <c r="AB18" s="111"/>
    </row>
    <row r="19" spans="1:28" ht="12.75" customHeight="1">
      <c r="A19" s="73" t="s">
        <v>2</v>
      </c>
      <c r="B19" s="11"/>
      <c r="C19" s="3"/>
      <c r="D19" s="152">
        <f>Q19/N4</f>
        <v>32182534.33532003</v>
      </c>
      <c r="E19" s="152">
        <f>R19/P4</f>
        <v>36476865.240023136</v>
      </c>
      <c r="F19" s="90">
        <v>100</v>
      </c>
      <c r="G19" s="90">
        <v>100</v>
      </c>
      <c r="H19" s="114">
        <f>AA19/O4</f>
        <v>12776506.73160173</v>
      </c>
      <c r="I19" s="114">
        <f>AB19/Q4</f>
        <v>14766131.48695886</v>
      </c>
      <c r="J19" s="90">
        <v>100</v>
      </c>
      <c r="K19" s="115">
        <v>100</v>
      </c>
      <c r="L19" s="90"/>
      <c r="N19" s="25" t="s">
        <v>2</v>
      </c>
      <c r="O19" s="11"/>
      <c r="P19" s="3"/>
      <c r="Q19" s="110">
        <v>1241924000</v>
      </c>
      <c r="R19" s="110">
        <v>1387507000</v>
      </c>
      <c r="S19" s="110"/>
      <c r="T19" s="110"/>
      <c r="U19" s="110"/>
      <c r="V19" s="110"/>
      <c r="X19" s="25" t="s">
        <v>2</v>
      </c>
      <c r="Y19" s="11"/>
      <c r="Z19" s="3"/>
      <c r="AA19" s="109">
        <v>590274611</v>
      </c>
      <c r="AB19" s="109">
        <v>713898159</v>
      </c>
    </row>
    <row r="20" spans="1:28" ht="10.5" customHeight="1">
      <c r="A20" s="44" t="s">
        <v>3</v>
      </c>
      <c r="B20" s="11"/>
      <c r="C20" s="3"/>
      <c r="D20" s="152"/>
      <c r="E20" s="152"/>
      <c r="F20" s="93"/>
      <c r="G20" s="93"/>
      <c r="H20" s="119"/>
      <c r="I20" s="126"/>
      <c r="J20" s="93"/>
      <c r="K20" s="94"/>
      <c r="L20" s="93"/>
      <c r="N20" s="44" t="s">
        <v>3</v>
      </c>
      <c r="O20" s="11"/>
      <c r="P20" s="3"/>
      <c r="Q20" s="110"/>
      <c r="R20" s="110"/>
      <c r="S20" s="110"/>
      <c r="T20" s="110"/>
      <c r="U20" s="110"/>
      <c r="V20" s="110"/>
      <c r="X20" s="44" t="s">
        <v>3</v>
      </c>
      <c r="Y20" s="11"/>
      <c r="Z20" s="3"/>
      <c r="AA20" s="108"/>
      <c r="AB20" s="108"/>
    </row>
    <row r="21" spans="1:28" ht="12.75" customHeight="1">
      <c r="A21" s="70" t="s">
        <v>4</v>
      </c>
      <c r="B21" s="11"/>
      <c r="C21" s="3"/>
      <c r="D21" s="152">
        <f>Q21/N4</f>
        <v>30621922.77792174</v>
      </c>
      <c r="E21" s="152">
        <f>R21/P4</f>
        <v>34791603.1337084</v>
      </c>
      <c r="F21" s="90">
        <f>D21/D19*100</f>
        <v>95.1507499653763</v>
      </c>
      <c r="G21" s="90">
        <f>E21/E19*100</f>
        <v>95.37991520042783</v>
      </c>
      <c r="H21" s="119">
        <f>AA21/O4</f>
        <v>12067323.614718614</v>
      </c>
      <c r="I21" s="119">
        <f>AB21/Q4</f>
        <v>13930939.603284588</v>
      </c>
      <c r="J21" s="90">
        <f>H21/H19*100</f>
        <v>94.44931911530243</v>
      </c>
      <c r="K21" s="120">
        <f>I21/I19*100</f>
        <v>94.343868030622</v>
      </c>
      <c r="L21" s="90"/>
      <c r="N21" s="30" t="s">
        <v>4</v>
      </c>
      <c r="O21" s="11"/>
      <c r="P21" s="3"/>
      <c r="Q21" s="109">
        <v>1181700000</v>
      </c>
      <c r="R21" s="109">
        <v>1323403000</v>
      </c>
      <c r="S21" s="109"/>
      <c r="T21" s="109"/>
      <c r="U21" s="109"/>
      <c r="V21" s="109"/>
      <c r="X21" s="30" t="s">
        <v>4</v>
      </c>
      <c r="Y21" s="11"/>
      <c r="Z21" s="3"/>
      <c r="AA21" s="109">
        <v>557510351</v>
      </c>
      <c r="AB21" s="109">
        <v>673519137</v>
      </c>
    </row>
    <row r="22" spans="1:28" ht="12.75" customHeight="1">
      <c r="A22" s="70" t="s">
        <v>38</v>
      </c>
      <c r="B22" s="43"/>
      <c r="C22" s="3"/>
      <c r="D22" s="152">
        <f>Q22/N4</f>
        <v>1560611.5573982897</v>
      </c>
      <c r="E22" s="152">
        <f>R22/P4</f>
        <v>1685262.106314738</v>
      </c>
      <c r="F22" s="90">
        <f>D22/D19*100</f>
        <v>4.849250034623697</v>
      </c>
      <c r="G22" s="90">
        <f>E22/E19*100</f>
        <v>4.620084799572183</v>
      </c>
      <c r="H22" s="119">
        <f>AA22/O4</f>
        <v>709183.1168831169</v>
      </c>
      <c r="I22" s="119">
        <f>AB22/Q4</f>
        <v>835191.8836742714</v>
      </c>
      <c r="J22" s="90">
        <f>H22/H19*100</f>
        <v>5.550680884697581</v>
      </c>
      <c r="K22" s="120">
        <f>I22/I19*100</f>
        <v>5.656131969378002</v>
      </c>
      <c r="L22" s="90"/>
      <c r="N22" s="30" t="s">
        <v>13</v>
      </c>
      <c r="O22" s="43"/>
      <c r="P22" s="3"/>
      <c r="Q22" s="109">
        <v>60224000</v>
      </c>
      <c r="R22" s="109">
        <v>64104000</v>
      </c>
      <c r="S22" s="109"/>
      <c r="T22" s="109"/>
      <c r="U22" s="109"/>
      <c r="V22" s="109"/>
      <c r="X22" s="30" t="s">
        <v>13</v>
      </c>
      <c r="Y22" s="43"/>
      <c r="Z22" s="3"/>
      <c r="AA22" s="109">
        <v>32764260</v>
      </c>
      <c r="AB22" s="109">
        <v>40379022</v>
      </c>
    </row>
    <row r="23" spans="1:28" ht="10.5" customHeight="1">
      <c r="A23" s="32" t="s">
        <v>5</v>
      </c>
      <c r="B23" s="9"/>
      <c r="C23" s="10"/>
      <c r="D23" s="152"/>
      <c r="E23" s="152"/>
      <c r="F23" s="97"/>
      <c r="G23" s="97"/>
      <c r="H23" s="128"/>
      <c r="I23" s="129"/>
      <c r="J23" s="97"/>
      <c r="K23" s="98"/>
      <c r="L23" s="97"/>
      <c r="N23" s="32" t="s">
        <v>5</v>
      </c>
      <c r="O23" s="9"/>
      <c r="P23" s="10"/>
      <c r="Q23" s="110"/>
      <c r="R23" s="110"/>
      <c r="S23" s="110"/>
      <c r="T23" s="110"/>
      <c r="U23" s="110"/>
      <c r="V23" s="110"/>
      <c r="X23" s="32" t="s">
        <v>5</v>
      </c>
      <c r="Y23" s="9"/>
      <c r="Z23" s="10"/>
      <c r="AA23" s="110"/>
      <c r="AB23" s="110"/>
    </row>
    <row r="24" spans="1:28" ht="12.75" customHeight="1">
      <c r="A24" s="71" t="s">
        <v>49</v>
      </c>
      <c r="B24" s="26"/>
      <c r="C24" s="3"/>
      <c r="D24" s="152">
        <f>Q24/N4</f>
        <v>1932676.8592899714</v>
      </c>
      <c r="E24" s="152">
        <f>R24/P4</f>
        <v>1961669.9090383302</v>
      </c>
      <c r="F24" s="99">
        <f>D24/D19*100</f>
        <v>6.005359426180668</v>
      </c>
      <c r="G24" s="99">
        <f>E24/E19*100</f>
        <v>5.377846742394813</v>
      </c>
      <c r="H24" s="119">
        <f>AA24/O4</f>
        <v>1879905.303030303</v>
      </c>
      <c r="I24" s="119">
        <f>AB24/Q4</f>
        <v>2225287.546280017</v>
      </c>
      <c r="J24" s="99">
        <f>H24/H19*100</f>
        <v>14.713765996620173</v>
      </c>
      <c r="K24" s="130">
        <f>I24/I19*100</f>
        <v>15.070213537278502</v>
      </c>
      <c r="L24" s="99"/>
      <c r="N24" s="48" t="s">
        <v>16</v>
      </c>
      <c r="O24" s="26"/>
      <c r="P24" s="3"/>
      <c r="Q24" s="110">
        <v>74582000</v>
      </c>
      <c r="R24" s="110">
        <v>74618000</v>
      </c>
      <c r="S24" s="110"/>
      <c r="T24" s="110"/>
      <c r="U24" s="110"/>
      <c r="V24" s="110"/>
      <c r="X24" s="48" t="s">
        <v>28</v>
      </c>
      <c r="Y24" s="26"/>
      <c r="Z24" s="3"/>
      <c r="AA24" s="109">
        <v>86851625</v>
      </c>
      <c r="AB24" s="109">
        <v>107585977</v>
      </c>
    </row>
    <row r="25" spans="1:28" ht="12.75" customHeight="1">
      <c r="A25" s="70" t="s">
        <v>17</v>
      </c>
      <c r="B25" s="26"/>
      <c r="C25" s="3"/>
      <c r="D25" s="152">
        <f>Q25/N4</f>
        <v>1784451.9305519564</v>
      </c>
      <c r="E25" s="152">
        <f>R25/P4</f>
        <v>1798122.9297018773</v>
      </c>
      <c r="F25" s="90">
        <f>D25/D19*100</f>
        <v>5.544783738779507</v>
      </c>
      <c r="G25" s="90">
        <f>E25/E19*100</f>
        <v>4.929488644021256</v>
      </c>
      <c r="H25" s="119">
        <f>AA25/O4</f>
        <v>1636471.1038961038</v>
      </c>
      <c r="I25" s="119">
        <f>AB25/Q4</f>
        <v>1927077.1299149895</v>
      </c>
      <c r="J25" s="90">
        <f>H25/H19*100</f>
        <v>12.808439257096898</v>
      </c>
      <c r="K25" s="120">
        <f>I25/I19*100</f>
        <v>13.050656711386758</v>
      </c>
      <c r="L25" s="90"/>
      <c r="N25" s="30" t="s">
        <v>17</v>
      </c>
      <c r="O25" s="26"/>
      <c r="P25" s="3"/>
      <c r="Q25" s="109">
        <v>68862000</v>
      </c>
      <c r="R25" s="109">
        <v>68397000</v>
      </c>
      <c r="S25" s="109"/>
      <c r="T25" s="109"/>
      <c r="U25" s="109"/>
      <c r="V25" s="109"/>
      <c r="X25" s="30" t="s">
        <v>17</v>
      </c>
      <c r="Y25" s="26"/>
      <c r="Z25" s="3"/>
      <c r="AA25" s="109">
        <v>75604965</v>
      </c>
      <c r="AB25" s="109">
        <v>93168398</v>
      </c>
    </row>
    <row r="26" spans="1:28" ht="12.75" customHeight="1">
      <c r="A26" s="70" t="s">
        <v>40</v>
      </c>
      <c r="B26" s="43"/>
      <c r="C26" s="3"/>
      <c r="D26" s="121">
        <f>Q26/N4</f>
        <v>148224.928738015</v>
      </c>
      <c r="E26" s="121">
        <f>R26/P4</f>
        <v>163546.97933645305</v>
      </c>
      <c r="F26" s="99">
        <f>D26/D19*100</f>
        <v>0.4605756874011614</v>
      </c>
      <c r="G26" s="99">
        <f>E26/E19*100</f>
        <v>0.44835809837355783</v>
      </c>
      <c r="H26" s="119">
        <f>AA26/O4</f>
        <v>243434.19913419912</v>
      </c>
      <c r="I26" s="119">
        <f>AB26/Q4</f>
        <v>298210.41636502784</v>
      </c>
      <c r="J26" s="99">
        <f>H26/H19*100</f>
        <v>1.9053267395232762</v>
      </c>
      <c r="K26" s="130">
        <f>I26/I19*100</f>
        <v>2.019556825891745</v>
      </c>
      <c r="L26" s="99"/>
      <c r="N26" s="30" t="s">
        <v>18</v>
      </c>
      <c r="O26" s="43"/>
      <c r="P26" s="3"/>
      <c r="Q26" s="110">
        <v>5720000</v>
      </c>
      <c r="R26" s="110">
        <v>6221000</v>
      </c>
      <c r="S26" s="110"/>
      <c r="T26" s="110"/>
      <c r="U26" s="110"/>
      <c r="V26" s="110"/>
      <c r="X26" s="30" t="s">
        <v>18</v>
      </c>
      <c r="Y26" s="43"/>
      <c r="Z26" s="3"/>
      <c r="AA26" s="109">
        <v>11246660</v>
      </c>
      <c r="AB26" s="109">
        <v>14417579</v>
      </c>
    </row>
    <row r="27" spans="1:28" ht="6" customHeight="1">
      <c r="A27" s="74"/>
      <c r="B27" s="46"/>
      <c r="C27" s="47"/>
      <c r="D27" s="154"/>
      <c r="E27" s="154"/>
      <c r="F27" s="101"/>
      <c r="G27" s="101"/>
      <c r="H27" s="101"/>
      <c r="I27" s="127"/>
      <c r="J27" s="127"/>
      <c r="K27" s="127"/>
      <c r="L27" s="156"/>
      <c r="N27" s="45"/>
      <c r="O27" s="46"/>
      <c r="P27" s="47"/>
      <c r="Q27" s="100"/>
      <c r="R27" s="100"/>
      <c r="S27" s="87"/>
      <c r="T27" s="87"/>
      <c r="U27" s="87"/>
      <c r="V27" s="87"/>
      <c r="X27" s="45"/>
      <c r="Y27" s="46"/>
      <c r="Z27" s="47"/>
      <c r="AA27" s="112"/>
      <c r="AB27" s="112"/>
    </row>
    <row r="28" spans="1:28" ht="12.75" customHeight="1">
      <c r="A28" s="73" t="s">
        <v>9</v>
      </c>
      <c r="B28" s="9"/>
      <c r="C28" s="10"/>
      <c r="D28" s="152">
        <f>D10+D19</f>
        <v>61234076.18554029</v>
      </c>
      <c r="E28" s="152">
        <f>E10+E19</f>
        <v>69825674.32567433</v>
      </c>
      <c r="F28" s="90">
        <v>100</v>
      </c>
      <c r="G28" s="90">
        <v>100</v>
      </c>
      <c r="H28" s="121">
        <f>H10+H19</f>
        <v>24649389.89177489</v>
      </c>
      <c r="I28" s="121">
        <f>I10+I19</f>
        <v>27397587.15121931</v>
      </c>
      <c r="J28" s="90">
        <v>100</v>
      </c>
      <c r="K28" s="115">
        <v>100</v>
      </c>
      <c r="L28" s="90"/>
      <c r="N28" s="25" t="s">
        <v>9</v>
      </c>
      <c r="O28" s="9"/>
      <c r="P28" s="10"/>
      <c r="Q28" s="110">
        <v>2363023000</v>
      </c>
      <c r="R28" s="110">
        <v>2656029000</v>
      </c>
      <c r="S28" s="110"/>
      <c r="T28" s="110"/>
      <c r="U28" s="110"/>
      <c r="V28" s="110"/>
      <c r="X28" s="25" t="s">
        <v>9</v>
      </c>
      <c r="Y28" s="9"/>
      <c r="Z28" s="10"/>
      <c r="AA28" s="110">
        <v>1138801813</v>
      </c>
      <c r="AB28" s="110">
        <v>1324591146</v>
      </c>
    </row>
    <row r="29" spans="1:28" ht="10.5" customHeight="1">
      <c r="A29" s="44" t="s">
        <v>3</v>
      </c>
      <c r="B29" s="9"/>
      <c r="C29" s="10"/>
      <c r="D29" s="152"/>
      <c r="E29" s="152"/>
      <c r="F29" s="102"/>
      <c r="G29" s="102"/>
      <c r="H29" s="121"/>
      <c r="I29" s="121"/>
      <c r="J29" s="102"/>
      <c r="K29" s="103"/>
      <c r="L29" s="102"/>
      <c r="N29" s="44" t="s">
        <v>3</v>
      </c>
      <c r="O29" s="9"/>
      <c r="P29" s="10"/>
      <c r="Q29" s="110"/>
      <c r="R29" s="110"/>
      <c r="S29" s="110"/>
      <c r="T29" s="110"/>
      <c r="U29" s="110"/>
      <c r="V29" s="110"/>
      <c r="X29" s="44" t="s">
        <v>3</v>
      </c>
      <c r="Y29" s="9"/>
      <c r="Z29" s="10"/>
      <c r="AA29" s="110"/>
      <c r="AB29" s="110"/>
    </row>
    <row r="30" spans="1:28" ht="12.75" customHeight="1">
      <c r="A30" s="70" t="s">
        <v>4</v>
      </c>
      <c r="B30" s="9"/>
      <c r="C30" s="10"/>
      <c r="D30" s="152">
        <f>D12+D21</f>
        <v>58568307.851775065</v>
      </c>
      <c r="E30" s="152">
        <f>E12+E21</f>
        <v>66967138.12503287</v>
      </c>
      <c r="F30" s="99">
        <f>D30/D28*100</f>
        <v>95.64659336790204</v>
      </c>
      <c r="G30" s="99">
        <f>E30/E28*100</f>
        <v>95.90618174726256</v>
      </c>
      <c r="H30" s="121">
        <f>H12+H21</f>
        <v>23574192.207792208</v>
      </c>
      <c r="I30" s="121">
        <f>I12+I21</f>
        <v>26144221.87519391</v>
      </c>
      <c r="J30" s="99">
        <f>H30/H28*100</f>
        <v>95.63803530755357</v>
      </c>
      <c r="K30" s="130">
        <f>I30/I28*100</f>
        <v>95.42527132368436</v>
      </c>
      <c r="L30" s="99"/>
      <c r="N30" s="30" t="s">
        <v>4</v>
      </c>
      <c r="O30" s="9"/>
      <c r="P30" s="10"/>
      <c r="Q30" s="110">
        <v>2260151000</v>
      </c>
      <c r="R30" s="110">
        <v>2547296000</v>
      </c>
      <c r="S30" s="110"/>
      <c r="T30" s="110"/>
      <c r="U30" s="110"/>
      <c r="V30" s="110"/>
      <c r="X30" s="30" t="s">
        <v>4</v>
      </c>
      <c r="Y30" s="9"/>
      <c r="Z30" s="10"/>
      <c r="AA30" s="110">
        <v>1089127680</v>
      </c>
      <c r="AB30" s="110">
        <v>1263994695</v>
      </c>
    </row>
    <row r="31" spans="1:28" ht="12.75" customHeight="1">
      <c r="A31" s="70" t="s">
        <v>38</v>
      </c>
      <c r="B31" s="9"/>
      <c r="C31" s="10"/>
      <c r="D31" s="152">
        <f>D13+D22</f>
        <v>2665768.333765224</v>
      </c>
      <c r="E31" s="152">
        <f>E13+E22</f>
        <v>2858536.200641464</v>
      </c>
      <c r="F31" s="99">
        <f>D31/D28*100</f>
        <v>4.353406632097953</v>
      </c>
      <c r="G31" s="99">
        <f>E31/E28*100</f>
        <v>4.093818252737451</v>
      </c>
      <c r="H31" s="121">
        <f>H13+H22</f>
        <v>1075197.683982684</v>
      </c>
      <c r="I31" s="121">
        <f>I13+I22</f>
        <v>1253365.2760253996</v>
      </c>
      <c r="J31" s="99">
        <f>H31/H28*100</f>
        <v>4.361964692446447</v>
      </c>
      <c r="K31" s="130">
        <f>I31/I28*100</f>
        <v>4.574728676315642</v>
      </c>
      <c r="L31" s="99"/>
      <c r="N31" s="30" t="s">
        <v>13</v>
      </c>
      <c r="O31" s="9"/>
      <c r="P31" s="10"/>
      <c r="Q31" s="110">
        <v>102872000</v>
      </c>
      <c r="R31" s="110">
        <v>108733000</v>
      </c>
      <c r="S31" s="110"/>
      <c r="T31" s="110"/>
      <c r="U31" s="110"/>
      <c r="V31" s="110"/>
      <c r="X31" s="30" t="s">
        <v>13</v>
      </c>
      <c r="Y31" s="9"/>
      <c r="Z31" s="10"/>
      <c r="AA31" s="110">
        <v>49674133</v>
      </c>
      <c r="AB31" s="110">
        <v>60596451</v>
      </c>
    </row>
    <row r="32" spans="1:28" ht="10.5" customHeight="1">
      <c r="A32" s="32" t="s">
        <v>5</v>
      </c>
      <c r="B32" s="9"/>
      <c r="C32" s="10"/>
      <c r="D32" s="152"/>
      <c r="E32" s="152"/>
      <c r="F32" s="99"/>
      <c r="G32" s="99"/>
      <c r="H32" s="121"/>
      <c r="I32" s="121"/>
      <c r="J32" s="99"/>
      <c r="K32" s="130"/>
      <c r="L32" s="99"/>
      <c r="N32" s="32" t="s">
        <v>5</v>
      </c>
      <c r="O32" s="9"/>
      <c r="P32" s="10"/>
      <c r="Q32" s="110"/>
      <c r="R32" s="110"/>
      <c r="S32" s="110"/>
      <c r="T32" s="110"/>
      <c r="U32" s="110"/>
      <c r="V32" s="110"/>
      <c r="X32" s="32" t="s">
        <v>5</v>
      </c>
      <c r="Y32" s="9"/>
      <c r="Z32" s="10"/>
      <c r="AA32" s="110"/>
      <c r="AB32" s="110"/>
    </row>
    <row r="33" spans="1:28" ht="12.75" customHeight="1">
      <c r="A33" s="71" t="s">
        <v>50</v>
      </c>
      <c r="B33" s="9"/>
      <c r="C33" s="10"/>
      <c r="D33" s="152">
        <f aca="true" t="shared" si="0" ref="D33:E35">D15+D24</f>
        <v>4162684.633324695</v>
      </c>
      <c r="E33" s="152">
        <f t="shared" si="0"/>
        <v>4643251.485356749</v>
      </c>
      <c r="F33" s="99">
        <f>D33/D28*100</f>
        <v>6.797987154589692</v>
      </c>
      <c r="G33" s="99">
        <f>E33/E28*100</f>
        <v>6.649776790840764</v>
      </c>
      <c r="H33" s="121">
        <f aca="true" t="shared" si="1" ref="H33:I35">H15+H24</f>
        <v>3945153.2467532465</v>
      </c>
      <c r="I33" s="121">
        <f t="shared" si="1"/>
        <v>4325459.139139967</v>
      </c>
      <c r="J33" s="99">
        <f>H33/H28*100</f>
        <v>16.005074624868023</v>
      </c>
      <c r="K33" s="130">
        <f>I33/I28*100</f>
        <v>15.787737494056902</v>
      </c>
      <c r="L33" s="99"/>
      <c r="N33" s="48" t="s">
        <v>19</v>
      </c>
      <c r="O33" s="9"/>
      <c r="P33" s="10"/>
      <c r="Q33" s="110">
        <v>160638000</v>
      </c>
      <c r="R33" s="110">
        <v>176620000</v>
      </c>
      <c r="S33" s="110"/>
      <c r="T33" s="110"/>
      <c r="U33" s="110"/>
      <c r="V33" s="110"/>
      <c r="X33" s="48" t="s">
        <v>29</v>
      </c>
      <c r="Y33" s="9"/>
      <c r="Z33" s="10"/>
      <c r="AA33" s="110">
        <v>182266080</v>
      </c>
      <c r="AB33" s="110">
        <v>209122973</v>
      </c>
    </row>
    <row r="34" spans="1:28" ht="12.75" customHeight="1">
      <c r="A34" s="70" t="s">
        <v>17</v>
      </c>
      <c r="B34" s="9"/>
      <c r="C34" s="10"/>
      <c r="D34" s="152">
        <f t="shared" si="0"/>
        <v>3750194.3508681003</v>
      </c>
      <c r="E34" s="152">
        <f t="shared" si="0"/>
        <v>4162547.9783374523</v>
      </c>
      <c r="F34" s="99">
        <f>D34/D28*100</f>
        <v>6.124358501800448</v>
      </c>
      <c r="G34" s="99">
        <f>E34/E28*100</f>
        <v>5.961343042564671</v>
      </c>
      <c r="H34" s="121">
        <f t="shared" si="1"/>
        <v>3548332.5108225103</v>
      </c>
      <c r="I34" s="121">
        <f t="shared" si="1"/>
        <v>3853485.986720996</v>
      </c>
      <c r="J34" s="99">
        <f>H34/H28*100</f>
        <v>14.39521434973339</v>
      </c>
      <c r="K34" s="130">
        <f>I34/I28*100</f>
        <v>14.065056041073673</v>
      </c>
      <c r="L34" s="99"/>
      <c r="N34" s="30" t="s">
        <v>17</v>
      </c>
      <c r="O34" s="9"/>
      <c r="P34" s="10"/>
      <c r="Q34" s="110">
        <v>144720000</v>
      </c>
      <c r="R34" s="110">
        <v>158335000</v>
      </c>
      <c r="S34" s="110"/>
      <c r="T34" s="110"/>
      <c r="U34" s="110"/>
      <c r="V34" s="110"/>
      <c r="X34" s="30" t="s">
        <v>17</v>
      </c>
      <c r="Y34" s="9"/>
      <c r="Z34" s="10"/>
      <c r="AA34" s="110">
        <v>163932962</v>
      </c>
      <c r="AB34" s="110">
        <v>186304487</v>
      </c>
    </row>
    <row r="35" spans="1:28" ht="12.75" customHeight="1">
      <c r="A35" s="70" t="s">
        <v>40</v>
      </c>
      <c r="B35" s="9"/>
      <c r="C35" s="10"/>
      <c r="D35" s="121">
        <f t="shared" si="0"/>
        <v>412490.2824565949</v>
      </c>
      <c r="E35" s="121">
        <f t="shared" si="0"/>
        <v>480703.5070192965</v>
      </c>
      <c r="F35" s="99">
        <f>D35/D28*100</f>
        <v>0.673628652789245</v>
      </c>
      <c r="G35" s="99">
        <f>E35/E28*100</f>
        <v>0.6884337482760918</v>
      </c>
      <c r="H35" s="121">
        <f t="shared" si="1"/>
        <v>396820.73593073594</v>
      </c>
      <c r="I35" s="121">
        <f t="shared" si="1"/>
        <v>471973.1524189712</v>
      </c>
      <c r="J35" s="99">
        <f>H35/H28*100</f>
        <v>1.6098602751346343</v>
      </c>
      <c r="K35" s="130">
        <f>I35/I28*100</f>
        <v>1.7226814529832288</v>
      </c>
      <c r="L35" s="99"/>
      <c r="N35" s="30" t="s">
        <v>18</v>
      </c>
      <c r="O35" s="9"/>
      <c r="P35" s="10"/>
      <c r="Q35" s="110">
        <v>15918000</v>
      </c>
      <c r="R35" s="110">
        <v>18285000</v>
      </c>
      <c r="S35" s="110"/>
      <c r="T35" s="110"/>
      <c r="U35" s="110"/>
      <c r="V35" s="110"/>
      <c r="X35" s="30" t="s">
        <v>18</v>
      </c>
      <c r="Y35" s="9"/>
      <c r="Z35" s="10"/>
      <c r="AA35" s="110">
        <v>18333118</v>
      </c>
      <c r="AB35" s="110">
        <v>22818486</v>
      </c>
    </row>
    <row r="36" spans="1:28" ht="6" customHeight="1">
      <c r="A36" s="72"/>
      <c r="B36" s="2"/>
      <c r="C36" s="4"/>
      <c r="D36" s="155"/>
      <c r="E36" s="155"/>
      <c r="F36" s="104"/>
      <c r="G36" s="104"/>
      <c r="H36" s="125"/>
      <c r="I36" s="131"/>
      <c r="J36" s="127"/>
      <c r="K36" s="127"/>
      <c r="L36" s="156"/>
      <c r="N36" s="4"/>
      <c r="O36" s="2"/>
      <c r="P36" s="4"/>
      <c r="Q36" s="111"/>
      <c r="R36" s="111"/>
      <c r="S36" s="110"/>
      <c r="T36" s="110"/>
      <c r="U36" s="110"/>
      <c r="V36" s="110"/>
      <c r="X36" s="4"/>
      <c r="Y36" s="2"/>
      <c r="Z36" s="4"/>
      <c r="AA36" s="111"/>
      <c r="AB36" s="111"/>
    </row>
    <row r="37" spans="1:28" ht="12.75" customHeight="1">
      <c r="A37" s="73" t="s">
        <v>10</v>
      </c>
      <c r="B37" s="9"/>
      <c r="C37" s="10"/>
      <c r="D37" s="121">
        <f>D10-D19</f>
        <v>-3130992.4850997664</v>
      </c>
      <c r="E37" s="121">
        <f>E10-E19</f>
        <v>-3128056.1543719433</v>
      </c>
      <c r="F37" s="102"/>
      <c r="G37" s="102"/>
      <c r="H37" s="121">
        <f>H10-H19</f>
        <v>-903623.5714285709</v>
      </c>
      <c r="I37" s="121">
        <f>I10-I19</f>
        <v>-2134675.8226984087</v>
      </c>
      <c r="J37" s="117"/>
      <c r="K37" s="132"/>
      <c r="L37" s="156"/>
      <c r="N37" s="25" t="s">
        <v>10</v>
      </c>
      <c r="O37" s="9"/>
      <c r="P37" s="10"/>
      <c r="Q37" s="110">
        <v>-120825000</v>
      </c>
      <c r="R37" s="110">
        <v>-118985000</v>
      </c>
      <c r="S37" s="110"/>
      <c r="T37" s="110"/>
      <c r="U37" s="110"/>
      <c r="V37" s="110"/>
      <c r="X37" s="25" t="s">
        <v>10</v>
      </c>
      <c r="Y37" s="9"/>
      <c r="Z37" s="10"/>
      <c r="AA37" s="110">
        <v>-41747409</v>
      </c>
      <c r="AB37" s="110">
        <v>-103205172</v>
      </c>
    </row>
    <row r="38" spans="1:28" ht="10.5" customHeight="1">
      <c r="A38" s="44" t="s">
        <v>3</v>
      </c>
      <c r="B38" s="9"/>
      <c r="C38" s="10"/>
      <c r="D38" s="121"/>
      <c r="E38" s="121"/>
      <c r="F38" s="102"/>
      <c r="G38" s="102"/>
      <c r="H38" s="121"/>
      <c r="I38" s="121"/>
      <c r="J38" s="117"/>
      <c r="K38" s="118"/>
      <c r="L38" s="156"/>
      <c r="N38" s="44" t="s">
        <v>3</v>
      </c>
      <c r="O38" s="9"/>
      <c r="P38" s="10"/>
      <c r="Q38" s="110"/>
      <c r="R38" s="110"/>
      <c r="S38" s="110"/>
      <c r="T38" s="110"/>
      <c r="U38" s="110"/>
      <c r="V38" s="110"/>
      <c r="X38" s="44" t="s">
        <v>3</v>
      </c>
      <c r="Y38" s="9"/>
      <c r="Z38" s="10"/>
      <c r="AA38" s="110"/>
      <c r="AB38" s="110"/>
    </row>
    <row r="39" spans="1:28" ht="12.75" customHeight="1">
      <c r="A39" s="70" t="s">
        <v>4</v>
      </c>
      <c r="B39" s="9"/>
      <c r="C39" s="10"/>
      <c r="D39" s="121">
        <f>D12-D21</f>
        <v>-2675537.704068411</v>
      </c>
      <c r="E39" s="121">
        <f>E12-E21</f>
        <v>-2616068.142383933</v>
      </c>
      <c r="F39" s="102"/>
      <c r="G39" s="102"/>
      <c r="H39" s="121">
        <f>H12-H21</f>
        <v>-560455.0216450226</v>
      </c>
      <c r="I39" s="121">
        <f>I12-I21</f>
        <v>-1717657.3313752655</v>
      </c>
      <c r="J39" s="117"/>
      <c r="K39" s="118"/>
      <c r="L39" s="156"/>
      <c r="N39" s="30" t="s">
        <v>4</v>
      </c>
      <c r="O39" s="9"/>
      <c r="P39" s="10"/>
      <c r="Q39" s="110">
        <v>-103249000</v>
      </c>
      <c r="R39" s="110">
        <v>-99510000</v>
      </c>
      <c r="S39" s="110"/>
      <c r="T39" s="110"/>
      <c r="U39" s="110"/>
      <c r="V39" s="110"/>
      <c r="X39" s="30" t="s">
        <v>4</v>
      </c>
      <c r="Y39" s="9"/>
      <c r="Z39" s="10"/>
      <c r="AA39" s="110">
        <v>-25893022</v>
      </c>
      <c r="AB39" s="110">
        <v>-83043579</v>
      </c>
    </row>
    <row r="40" spans="1:28" ht="12.75" customHeight="1">
      <c r="A40" s="70" t="s">
        <v>38</v>
      </c>
      <c r="B40" s="9"/>
      <c r="C40" s="10"/>
      <c r="D40" s="121">
        <f>D13-D22</f>
        <v>-455454.78103135526</v>
      </c>
      <c r="E40" s="121">
        <f>E13-E22</f>
        <v>-511988.0119880121</v>
      </c>
      <c r="F40" s="102"/>
      <c r="G40" s="102"/>
      <c r="H40" s="121">
        <f>H13-H22</f>
        <v>-343168.5497835498</v>
      </c>
      <c r="I40" s="121">
        <f>I13-I22</f>
        <v>-417018.4913231431</v>
      </c>
      <c r="J40" s="117"/>
      <c r="K40" s="118"/>
      <c r="L40" s="156"/>
      <c r="N40" s="30" t="s">
        <v>13</v>
      </c>
      <c r="O40" s="9"/>
      <c r="P40" s="10"/>
      <c r="Q40" s="110">
        <v>-17576000</v>
      </c>
      <c r="R40" s="110">
        <v>-19475000</v>
      </c>
      <c r="S40" s="110"/>
      <c r="T40" s="110"/>
      <c r="U40" s="110"/>
      <c r="V40" s="110"/>
      <c r="X40" s="30" t="s">
        <v>13</v>
      </c>
      <c r="Y40" s="9"/>
      <c r="Z40" s="10"/>
      <c r="AA40" s="110">
        <v>-15854387</v>
      </c>
      <c r="AB40" s="110">
        <v>-20161593</v>
      </c>
    </row>
    <row r="41" spans="1:28" ht="10.5" customHeight="1">
      <c r="A41" s="32" t="s">
        <v>5</v>
      </c>
      <c r="B41" s="9"/>
      <c r="C41" s="10"/>
      <c r="D41" s="121"/>
      <c r="E41" s="121"/>
      <c r="F41" s="102"/>
      <c r="G41" s="102"/>
      <c r="H41" s="121"/>
      <c r="I41" s="121"/>
      <c r="J41" s="117"/>
      <c r="K41" s="118"/>
      <c r="L41" s="156"/>
      <c r="N41" s="32" t="s">
        <v>5</v>
      </c>
      <c r="O41" s="9"/>
      <c r="P41" s="10"/>
      <c r="Q41" s="110"/>
      <c r="R41" s="110"/>
      <c r="S41" s="110"/>
      <c r="T41" s="110"/>
      <c r="U41" s="110"/>
      <c r="V41" s="110"/>
      <c r="X41" s="32" t="s">
        <v>5</v>
      </c>
      <c r="Y41" s="9"/>
      <c r="Z41" s="10"/>
      <c r="AA41" s="110"/>
      <c r="AB41" s="110"/>
    </row>
    <row r="42" spans="1:28" ht="12.75" customHeight="1">
      <c r="A42" s="71" t="s">
        <v>51</v>
      </c>
      <c r="B42" s="9"/>
      <c r="C42" s="10"/>
      <c r="D42" s="121">
        <f aca="true" t="shared" si="2" ref="D42:E44">D15-D24</f>
        <v>297330.9147447522</v>
      </c>
      <c r="E42" s="121">
        <f t="shared" si="2"/>
        <v>719911.6672800884</v>
      </c>
      <c r="F42" s="102"/>
      <c r="G42" s="102"/>
      <c r="H42" s="121">
        <f aca="true" t="shared" si="3" ref="H42:I44">H15-H24</f>
        <v>185342.64069264056</v>
      </c>
      <c r="I42" s="121">
        <f t="shared" si="3"/>
        <v>-125115.9534200672</v>
      </c>
      <c r="J42" s="117"/>
      <c r="K42" s="118"/>
      <c r="L42" s="156"/>
      <c r="N42" s="48" t="s">
        <v>20</v>
      </c>
      <c r="O42" s="9"/>
      <c r="P42" s="10"/>
      <c r="Q42" s="110">
        <v>11474000</v>
      </c>
      <c r="R42" s="110">
        <v>27384000</v>
      </c>
      <c r="S42" s="110"/>
      <c r="T42" s="110"/>
      <c r="U42" s="110"/>
      <c r="V42" s="110"/>
      <c r="X42" s="48" t="s">
        <v>30</v>
      </c>
      <c r="Y42" s="9"/>
      <c r="Z42" s="10"/>
      <c r="AA42" s="110">
        <v>8562830</v>
      </c>
      <c r="AB42" s="110">
        <v>-6048981</v>
      </c>
    </row>
    <row r="43" spans="1:28" ht="12.75" customHeight="1">
      <c r="A43" s="70" t="s">
        <v>17</v>
      </c>
      <c r="B43" s="9"/>
      <c r="C43" s="10"/>
      <c r="D43" s="121">
        <f t="shared" si="2"/>
        <v>181290.48976418748</v>
      </c>
      <c r="E43" s="121">
        <f t="shared" si="2"/>
        <v>566302.1189336977</v>
      </c>
      <c r="F43" s="102"/>
      <c r="G43" s="102"/>
      <c r="H43" s="121">
        <f t="shared" si="3"/>
        <v>275390.303030303</v>
      </c>
      <c r="I43" s="121">
        <f t="shared" si="3"/>
        <v>-668.2731089829467</v>
      </c>
      <c r="J43" s="117"/>
      <c r="K43" s="118"/>
      <c r="L43" s="156"/>
      <c r="N43" s="30" t="s">
        <v>17</v>
      </c>
      <c r="O43" s="9"/>
      <c r="P43" s="10"/>
      <c r="Q43" s="110">
        <v>6996000</v>
      </c>
      <c r="R43" s="110">
        <v>21541000</v>
      </c>
      <c r="S43" s="110"/>
      <c r="T43" s="110"/>
      <c r="U43" s="110"/>
      <c r="V43" s="110"/>
      <c r="X43" s="30" t="s">
        <v>17</v>
      </c>
      <c r="Y43" s="9"/>
      <c r="Z43" s="10"/>
      <c r="AA43" s="110">
        <v>12723032</v>
      </c>
      <c r="AB43" s="110">
        <v>-32309</v>
      </c>
    </row>
    <row r="44" spans="1:28" ht="12.75" customHeight="1">
      <c r="A44" s="75" t="s">
        <v>40</v>
      </c>
      <c r="B44" s="23"/>
      <c r="C44" s="22"/>
      <c r="D44" s="133">
        <f t="shared" si="2"/>
        <v>116040.42498056492</v>
      </c>
      <c r="E44" s="133">
        <f t="shared" si="2"/>
        <v>153609.54834639045</v>
      </c>
      <c r="F44" s="105"/>
      <c r="G44" s="105"/>
      <c r="H44" s="133">
        <f t="shared" si="3"/>
        <v>-90047.66233766233</v>
      </c>
      <c r="I44" s="133">
        <f t="shared" si="3"/>
        <v>-124447.68031108446</v>
      </c>
      <c r="J44" s="134"/>
      <c r="K44" s="135"/>
      <c r="L44" s="156"/>
      <c r="N44" s="31" t="s">
        <v>18</v>
      </c>
      <c r="O44" s="23"/>
      <c r="P44" s="22"/>
      <c r="Q44" s="113">
        <v>4478000</v>
      </c>
      <c r="R44" s="113">
        <v>5843000</v>
      </c>
      <c r="S44" s="110"/>
      <c r="T44" s="110"/>
      <c r="U44" s="110"/>
      <c r="V44" s="110"/>
      <c r="X44" s="31" t="s">
        <v>18</v>
      </c>
      <c r="Y44" s="23"/>
      <c r="Z44" s="22"/>
      <c r="AA44" s="113">
        <v>-4160202</v>
      </c>
      <c r="AB44" s="113">
        <v>-6016672</v>
      </c>
    </row>
    <row r="45" spans="1:8" ht="5.25" customHeight="1">
      <c r="A45" s="27"/>
      <c r="B45" s="9"/>
      <c r="C45" s="10"/>
      <c r="D45" s="37"/>
      <c r="E45" s="37"/>
      <c r="F45" s="11"/>
      <c r="G45" s="11"/>
      <c r="H45" s="11"/>
    </row>
    <row r="46" spans="1:8" ht="9.75" customHeight="1">
      <c r="A46" s="33" t="s">
        <v>55</v>
      </c>
      <c r="B46" s="9"/>
      <c r="C46" s="10"/>
      <c r="D46" s="12"/>
      <c r="E46" s="12"/>
      <c r="F46" s="12"/>
      <c r="G46" s="12"/>
      <c r="H46" s="12"/>
    </row>
    <row r="47" spans="1:8" ht="6.75" customHeight="1">
      <c r="A47" s="33"/>
      <c r="B47" s="9"/>
      <c r="C47" s="10"/>
      <c r="D47" s="12"/>
      <c r="E47" s="12"/>
      <c r="F47" s="12"/>
      <c r="G47" s="12"/>
      <c r="H47" s="12"/>
    </row>
    <row r="48" spans="1:12" ht="6.75" customHeight="1">
      <c r="A48" s="54"/>
      <c r="B48" s="23"/>
      <c r="C48" s="22"/>
      <c r="D48" s="24"/>
      <c r="E48" s="24"/>
      <c r="F48" s="24"/>
      <c r="G48" s="24"/>
      <c r="H48" s="24"/>
      <c r="I48" s="14"/>
      <c r="J48" s="14"/>
      <c r="K48" s="14"/>
      <c r="L48" s="13"/>
    </row>
    <row r="49" spans="1:8" ht="9.75" customHeight="1">
      <c r="A49" s="28" t="s">
        <v>7</v>
      </c>
      <c r="B49" s="49"/>
      <c r="C49" s="50"/>
      <c r="D49" s="51"/>
      <c r="E49" s="51"/>
      <c r="F49" s="12"/>
      <c r="G49" s="12"/>
      <c r="H49" s="12"/>
    </row>
    <row r="50" ht="9.75" customHeight="1">
      <c r="A50" s="52" t="s">
        <v>47</v>
      </c>
    </row>
    <row r="51" spans="1:8" ht="9.75" customHeight="1">
      <c r="A51" s="53" t="s">
        <v>63</v>
      </c>
      <c r="B51" s="13"/>
      <c r="C51" s="13"/>
      <c r="D51" s="13"/>
      <c r="E51" s="13"/>
      <c r="F51" s="13"/>
      <c r="G51" s="13"/>
      <c r="H51" s="13"/>
    </row>
  </sheetData>
  <mergeCells count="11">
    <mergeCell ref="A3:K3"/>
    <mergeCell ref="A4:K4"/>
    <mergeCell ref="F7:G7"/>
    <mergeCell ref="D6:G6"/>
    <mergeCell ref="H6:K6"/>
    <mergeCell ref="J7:K7"/>
    <mergeCell ref="A6:C6"/>
    <mergeCell ref="A7:C7"/>
    <mergeCell ref="X8:Z8"/>
    <mergeCell ref="N8:P8"/>
    <mergeCell ref="A8:C8"/>
  </mergeCells>
  <printOptions horizontalCentered="1"/>
  <pageMargins left="1.1811023622047245" right="0.7874015748031497" top="0.15748031496062992" bottom="0.15748031496062992" header="0.1968503937007874" footer="0.1574803149606299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RCÚ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koordinátor</dc:creator>
  <cp:keywords/>
  <dc:description/>
  <cp:lastModifiedBy>Julián Groch</cp:lastModifiedBy>
  <cp:lastPrinted>2002-02-13T12:56:44Z</cp:lastPrinted>
  <dcterms:created xsi:type="dcterms:W3CDTF">2000-05-29T07:13:37Z</dcterms:created>
  <dcterms:modified xsi:type="dcterms:W3CDTF">2002-02-13T13:31:58Z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