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15" windowHeight="13125" activeTab="2"/>
  </bookViews>
  <sheets>
    <sheet name="vyhodnotenie-všeobecné priloha3" sheetId="1" r:id="rId1"/>
    <sheet name="GPP charakteristiky  4a" sheetId="2" r:id="rId2"/>
    <sheet name="GPP charakteristiky 4b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Michalicova</author>
  </authors>
  <commentList>
    <comment ref="G87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151144 Sk (znížená spotreba energie)</t>
        </r>
      </text>
    </comment>
    <comment ref="P20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1(znížená spotreba energie)</t>
        </r>
      </text>
    </comment>
    <comment ref="Q21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4710350 Sk</t>
        </r>
      </text>
    </comment>
    <comment ref="L40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2 (znížená spotreba energie)</t>
        </r>
      </text>
    </comment>
    <comment ref="M41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800 000Sk</t>
        </r>
      </text>
    </comment>
    <comment ref="L34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2 zákazky (znižovanie spotreby energie, znižovanie hluku)</t>
        </r>
      </text>
    </comment>
    <comment ref="M3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1655400 Sk</t>
        </r>
      </text>
    </comment>
    <comment ref="F24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 (znížené množstvo energie)</t>
        </r>
      </text>
    </comment>
    <comment ref="G2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12990.00 Sk</t>
        </r>
      </text>
    </comment>
    <comment ref="F86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 (znížená spotreba energie)</t>
        </r>
      </text>
    </comment>
    <comment ref="F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2 zákazky</t>
        </r>
      </text>
    </comment>
    <comment ref="G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ďalších 2 zákaziek</t>
        </r>
      </text>
    </comment>
    <comment ref="L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4 zákazky</t>
        </r>
      </text>
    </comment>
    <comment ref="M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4 zákaziek</t>
        </r>
      </text>
    </comment>
    <comment ref="P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Pripočítaná 1 zákazka</t>
        </r>
      </text>
    </comment>
    <comment ref="Q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Pripočítaná hodnota 1 zákazky</t>
        </r>
      </text>
    </comment>
  </commentList>
</comments>
</file>

<file path=xl/comments3.xml><?xml version="1.0" encoding="utf-8"?>
<comments xmlns="http://schemas.openxmlformats.org/spreadsheetml/2006/main">
  <authors>
    <author>Michalicova</author>
  </authors>
  <commentList>
    <comment ref="J106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EIA, ÚSES</t>
        </r>
      </text>
    </comment>
    <comment ref="K9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1.Dezinfekcia, deratizácia
2.Nákup výpočtovej techniky
3.Nákup softwéru</t>
        </r>
      </text>
    </comment>
    <comment ref="F20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 (znížená tvorba znečisťujúcich látok)</t>
        </r>
      </text>
    </comment>
    <comment ref="G21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5219586 Sk</t>
        </r>
      </text>
    </comment>
    <comment ref="J108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1.Organický flokulant
2.čistiace prostriedky
3.papier
4.farby, laky
5.deratizácia
6.roztok síranu železitího
7.dezinfekčný prípravok
8.meranie emisií</t>
        </r>
      </text>
    </comment>
    <comment ref="K7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štúdia na zeeftívnenie využitia energie
</t>
        </r>
      </text>
    </comment>
    <comment ref="T72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
</t>
        </r>
      </text>
    </comment>
    <comment ref="U7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198468 SK</t>
        </r>
      </text>
    </comment>
    <comment ref="P72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2</t>
        </r>
      </text>
    </comment>
    <comment ref="Q7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1558344 Sk</t>
        </r>
      </text>
    </comment>
    <comment ref="R78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chladnička -1</t>
        </r>
      </text>
    </comment>
    <comment ref="S79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5999 SK
</t>
        </r>
      </text>
    </comment>
    <comment ref="L62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1. čistiace prostriedky-2
2.textílie, obuv - 2</t>
        </r>
      </text>
    </comment>
    <comment ref="M6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2"/>
          </rPr>
          <t xml:space="preserve">
23353928,03 Sk
61761000 SK</t>
        </r>
      </text>
    </comment>
    <comment ref="N62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1. čistiace prostriedky-2
2.textílie, obuv - 2</t>
        </r>
      </text>
    </comment>
    <comment ref="O6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2"/>
          </rPr>
          <t xml:space="preserve">
23353928,03 Sk
61761000 SK</t>
        </r>
      </text>
    </comment>
    <comment ref="T62" authorId="0">
      <text>
        <r>
          <rPr>
            <b/>
            <sz val="10"/>
            <rFont val="Tahoma"/>
            <family val="0"/>
          </rPr>
          <t xml:space="preserve">Michalicova:
</t>
        </r>
        <r>
          <rPr>
            <sz val="10"/>
            <rFont val="Tahoma"/>
            <family val="0"/>
          </rPr>
          <t xml:space="preserve">obuv - 1
</t>
        </r>
      </text>
    </comment>
    <comment ref="U6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2"/>
          </rPr>
          <t xml:space="preserve">
34966960 Sk</t>
        </r>
      </text>
    </comment>
    <comment ref="T112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221 zákaziek</t>
        </r>
      </text>
    </comment>
    <comment ref="U113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1622088262,12 Sk</t>
        </r>
      </text>
    </comment>
    <comment ref="R24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5 zákaziek (znížená spotreba energie)</t>
        </r>
      </text>
    </comment>
    <comment ref="S2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1355583 Sk</t>
        </r>
      </text>
    </comment>
    <comment ref="T28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3 zákazky - znížená spotreba energie</t>
        </r>
      </text>
    </comment>
    <comment ref="U29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48000000 Sk</t>
        </r>
      </text>
    </comment>
    <comment ref="J46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Ekologická likvidácia</t>
        </r>
      </text>
    </comment>
    <comment ref="L46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+1 (znížená spotreba energie)</t>
        </r>
      </text>
    </comment>
    <comment ref="R46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 zákazka (znížená spotreba energie)</t>
        </r>
      </text>
    </comment>
    <comment ref="M47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+ 19999 Sk</t>
        </r>
      </text>
    </comment>
    <comment ref="S47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19999 Sk</t>
        </r>
      </text>
    </comment>
    <comment ref="F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Pripočítaná 1 zákazka</t>
        </r>
      </text>
    </comment>
    <comment ref="G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Pripočítaná 1 zákazka</t>
        </r>
      </text>
    </comment>
    <comment ref="L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4 zákazky</t>
        </r>
      </text>
    </comment>
    <comment ref="M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4 zákaziek</t>
        </r>
      </text>
    </comment>
    <comment ref="N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4 zákazky</t>
        </r>
      </text>
    </comment>
    <comment ref="O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4 zákaziek</t>
        </r>
      </text>
    </comment>
    <comment ref="P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2 zákazky</t>
        </r>
      </text>
    </comment>
    <comment ref="Q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2 zákaziek</t>
        </r>
      </text>
    </comment>
    <comment ref="R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Pripočítaných 6 zákaziek</t>
        </r>
      </text>
    </comment>
    <comment ref="S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6 zákaziek</t>
        </r>
      </text>
    </comment>
    <comment ref="T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Pripočítaných 223 zákaziek</t>
        </r>
      </text>
    </comment>
    <comment ref="U115" authorId="0">
      <text>
        <r>
          <rPr>
            <b/>
            <sz val="10"/>
            <rFont val="Tahoma"/>
            <family val="0"/>
          </rPr>
          <t>Michalicova:</t>
        </r>
        <r>
          <rPr>
            <sz val="10"/>
            <rFont val="Tahoma"/>
            <family val="0"/>
          </rPr>
          <t xml:space="preserve">
Pripočítané hodnoty 223 zákaziek</t>
        </r>
      </text>
    </comment>
  </commentList>
</comments>
</file>

<file path=xl/sharedStrings.xml><?xml version="1.0" encoding="utf-8"?>
<sst xmlns="http://schemas.openxmlformats.org/spreadsheetml/2006/main" count="597" uniqueCount="216">
  <si>
    <t>Celkový počet zákaziek VO</t>
  </si>
  <si>
    <t>Úrad pre verejné obstarávanie</t>
  </si>
  <si>
    <t>Národný bezpečnostný úrad</t>
  </si>
  <si>
    <t>Prešovský samosprávny kraj</t>
  </si>
  <si>
    <t>Inštitút pre verejnú správu</t>
  </si>
  <si>
    <t>Košický samosprávny kraj</t>
  </si>
  <si>
    <t>Organizácia</t>
  </si>
  <si>
    <t>EMS</t>
  </si>
  <si>
    <t>Vysvetlivky</t>
  </si>
  <si>
    <t>Celkový počet zákaziek s uplatnenými environmentálnymi charakteristikami</t>
  </si>
  <si>
    <t>Verejní obstarávatelia</t>
  </si>
  <si>
    <t>Obstarávatelia</t>
  </si>
  <si>
    <t>Vodohospodárska výstavba, štátny podnik</t>
  </si>
  <si>
    <t>Znížená spotreba energie</t>
  </si>
  <si>
    <t>Znížená spotreba vody</t>
  </si>
  <si>
    <t>Znížená spotreba surovín</t>
  </si>
  <si>
    <t>Znížené množstvo nebezpečných látok</t>
  </si>
  <si>
    <t>Environmentálne nakladanie s odpadmi</t>
  </si>
  <si>
    <t>Recyklované materiály</t>
  </si>
  <si>
    <t>Znižovanie hluku</t>
  </si>
  <si>
    <t>Redukcia obalov</t>
  </si>
  <si>
    <t>Iné</t>
  </si>
  <si>
    <t>Kritériá v rámci európskej environ-mentálnej značky</t>
  </si>
  <si>
    <t>Kritériá v rámci národnej environ-mentálnej značky</t>
  </si>
  <si>
    <t>Počet</t>
  </si>
  <si>
    <t>Hodnota</t>
  </si>
  <si>
    <t>Úrad geodézie, kartografie a katastra SR</t>
  </si>
  <si>
    <t>Mesto Dobšiná</t>
  </si>
  <si>
    <t>Krajský stavebný úrad v Nitre</t>
  </si>
  <si>
    <t>Výskumný ústav vodného hospodárstva</t>
  </si>
  <si>
    <t>Mesto Kysucké Nové Mesto</t>
  </si>
  <si>
    <t>Slovenské banské múzeum</t>
  </si>
  <si>
    <t>Mesto Liptovský Mikuláš</t>
  </si>
  <si>
    <t>Krajský školský úrad, Bratislava</t>
  </si>
  <si>
    <t>Štátny inštitút odborného vzelávania</t>
  </si>
  <si>
    <t>Zoologická záhrada Bojnice</t>
  </si>
  <si>
    <t>Správa finančnej kotroly Zvolen</t>
  </si>
  <si>
    <t>Správa finančnej kontroly Košice</t>
  </si>
  <si>
    <t>Ministerstvo dopravy, pôšt a telekomunikácií</t>
  </si>
  <si>
    <t>Daňové riaditeľstvo SR, Banská Bystrica</t>
  </si>
  <si>
    <t>Centrum pre chemické látky a prípravky</t>
  </si>
  <si>
    <t>Agentúra pre riadenie dlhu a likvidity</t>
  </si>
  <si>
    <t>Mesto Tvrdošín</t>
  </si>
  <si>
    <t>Krajský stavebný úrad v Žiline</t>
  </si>
  <si>
    <t>Krajský školský úrad, Banská Bystrica</t>
  </si>
  <si>
    <t>Cetrum vedecko-technických informácií</t>
  </si>
  <si>
    <t>Úrad jadrového dozoru SR</t>
  </si>
  <si>
    <t>Úrad vlády SR</t>
  </si>
  <si>
    <t>Ministerstvo hospodárstva SR</t>
  </si>
  <si>
    <t>Štátna pokladnica</t>
  </si>
  <si>
    <t>Slovenská obchodná inšpekcia</t>
  </si>
  <si>
    <t>Krajský školský úrad Trenčín</t>
  </si>
  <si>
    <t>Východoslovenská vodárenská spoločnosť, a.s.</t>
  </si>
  <si>
    <t>Mesto Žarnovica</t>
  </si>
  <si>
    <t>Kancelária NR SR</t>
  </si>
  <si>
    <t>Slovenská agentúra životného prostredia</t>
  </si>
  <si>
    <t>Mesto Stupava</t>
  </si>
  <si>
    <t>Štatistický úrad</t>
  </si>
  <si>
    <t>Mesto Trstená</t>
  </si>
  <si>
    <t>Slovenská inovačná a energetická agentúra</t>
  </si>
  <si>
    <t>IUVENTA</t>
  </si>
  <si>
    <t>Mesto Strážske</t>
  </si>
  <si>
    <t>Mesto Šurany</t>
  </si>
  <si>
    <t>Environmentálny fond</t>
  </si>
  <si>
    <t>Mesto Čadca</t>
  </si>
  <si>
    <t>Žilinský samosprávny kraj</t>
  </si>
  <si>
    <t>Mesto Handlová</t>
  </si>
  <si>
    <t>Úrad pre normalizáciu, metrológiu a skúšobníctvo</t>
  </si>
  <si>
    <t>Ministerstvo zdravotníctva SR</t>
  </si>
  <si>
    <t>Ministerstvo školstva SR</t>
  </si>
  <si>
    <t>Ministerstvo dopravy, pôšt a telekomunikácií SR</t>
  </si>
  <si>
    <t>Štátna ochrana prírody SR</t>
  </si>
  <si>
    <t>Štátna energetická inšpekcia</t>
  </si>
  <si>
    <t>Vzedálacie a doškoľovacie zariadenie VS - Financie</t>
  </si>
  <si>
    <t>Slovenský vodohospodársky podnik, štátny podnik BB</t>
  </si>
  <si>
    <t>Slovenský vodohospodársky podnik, štátny podnik Žilina</t>
  </si>
  <si>
    <t>Colné riaditeľstvo SR</t>
  </si>
  <si>
    <t>Slovenský plynárenský priemysel, a.s.</t>
  </si>
  <si>
    <t>Mesto Leopoldov</t>
  </si>
  <si>
    <t>Mesto Myjava</t>
  </si>
  <si>
    <t>Slovenská inšpekcia životného prostredia Bratislava</t>
  </si>
  <si>
    <t>Ministerstvo výstavby a regionálneho rozvoja SR</t>
  </si>
  <si>
    <t>Nitriansky samosprávny kraj</t>
  </si>
  <si>
    <t>Letisko Poprad-Tatry, a.s.</t>
  </si>
  <si>
    <t>Protimonopolný úrad SR</t>
  </si>
  <si>
    <t>*</t>
  </si>
  <si>
    <t>Trnavský samosprávny kraj</t>
  </si>
  <si>
    <t>Štátna školská inšpekcia Bratislava</t>
  </si>
  <si>
    <t>Slovenské múzeum ochrany prírody a jaskyniarstva</t>
  </si>
  <si>
    <t>Železničná spoločnosť Slovensko , a.s.</t>
  </si>
  <si>
    <t>Úrad priemyselného vlastníctva SR</t>
  </si>
  <si>
    <t>Obnovi-teľné zdroje energie</t>
  </si>
  <si>
    <t>Znížený vplyv na biodiver-zitu</t>
  </si>
  <si>
    <t>Energe-tické štítkovanie</t>
  </si>
  <si>
    <t>Znížená tvorba znečisťujúcich látok</t>
  </si>
  <si>
    <t>SUMA</t>
  </si>
  <si>
    <t>Kritériá v rámci iných systémov označovania</t>
  </si>
  <si>
    <t>Slovenský vodohospodársky podnik, Odšpený závod Košice</t>
  </si>
  <si>
    <t>**</t>
  </si>
  <si>
    <t>Vysvetlivky:</t>
  </si>
  <si>
    <t xml:space="preserve">environmentálna charateristika nebola použitá samostatne, ale spolu s inou environmentálnou charakteristikou (počet a hodnota sú uvedené v komentári k bunde v Exceli) </t>
  </si>
  <si>
    <t xml:space="preserve">v celkovom súčte sú započítané aj environmentálne charakteristiky (v bunkách označené *), ktoré boli požadované spolu s inou environmentálnou charakteristikou </t>
  </si>
  <si>
    <t>Ministerstvo životného prostredia SR</t>
  </si>
  <si>
    <t>Slovenský vodohospodársky podnik š.p. OZ Bratislava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</si>
  <si>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</si>
  <si>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</si>
  <si>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</si>
  <si>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</si>
  <si>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</si>
  <si>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</si>
  <si>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</si>
  <si>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</si>
  <si>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</si>
  <si>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</si>
  <si>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</si>
  <si>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</si>
  <si>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</si>
  <si>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</si>
  <si>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</si>
  <si>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</si>
  <si>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</si>
  <si>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</si>
  <si>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</si>
  <si>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</si>
  <si>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</si>
  <si>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</si>
  <si>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</si>
  <si>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</si>
  <si>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</si>
  <si>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</si>
  <si>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</si>
  <si>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</si>
  <si>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</si>
  <si>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</si>
  <si>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</si>
  <si>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</si>
  <si>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</si>
  <si>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</si>
  <si>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</si>
  <si>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</si>
  <si>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</si>
  <si>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</si>
  <si>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</si>
  <si>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</si>
  <si>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</si>
  <si>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</si>
  <si>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</si>
  <si>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</si>
  <si>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</si>
  <si>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</si>
  <si>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</si>
  <si>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</si>
  <si>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</si>
  <si>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</si>
  <si>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</si>
  <si>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</si>
  <si>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</si>
  <si>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</si>
  <si>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</si>
  <si>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</si>
  <si>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</si>
  <si>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</si>
  <si>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</si>
  <si>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</si>
  <si>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</si>
  <si>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</si>
  <si>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</si>
  <si>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</si>
  <si>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</si>
  <si>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</si>
  <si>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</si>
  <si>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</si>
  <si>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</si>
  <si>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</si>
  <si>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</si>
  <si>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</si>
  <si>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Ministerstvo životného prostredia</t>
  </si>
  <si>
    <t>Prehľad využitých environmentálnych charakteristík pri uplatňovaní GPP v SR za rok 2008</t>
  </si>
  <si>
    <t>Správa finančnej kontroly Bratislava</t>
  </si>
  <si>
    <t>Výskumný ústav detskej psychológie a patopsychológie</t>
  </si>
  <si>
    <t>Štátny fond rozvoja bývania</t>
  </si>
  <si>
    <t>Bio-potra-viny</t>
  </si>
  <si>
    <t>Recyklovateľné materiály</t>
  </si>
  <si>
    <t>73.</t>
  </si>
  <si>
    <t>Mesto Spišské Vlachy</t>
  </si>
  <si>
    <t>Mesto Brezno</t>
  </si>
  <si>
    <t>Krajský školský úrad, Trenčín</t>
  </si>
  <si>
    <t>Krajský školský úrad, Prešov</t>
  </si>
  <si>
    <t>74.</t>
  </si>
  <si>
    <t>Krajský stavebný úrad v Trnave</t>
  </si>
  <si>
    <t>organzácie, ktoré nedodali potrebné údaje</t>
  </si>
  <si>
    <r>
      <t xml:space="preserve">organizácie, ktoré v roku 2008 </t>
    </r>
    <r>
      <rPr>
        <b/>
        <sz val="10"/>
        <rFont val="Arial"/>
        <family val="2"/>
      </rPr>
      <t>neuplatnili</t>
    </r>
    <r>
      <rPr>
        <sz val="10"/>
        <rFont val="Arial"/>
        <family val="2"/>
      </rPr>
      <t xml:space="preserve"> princípy GPP</t>
    </r>
  </si>
  <si>
    <r>
      <t xml:space="preserve">organizácie, ktoré v roku 2008 </t>
    </r>
    <r>
      <rPr>
        <b/>
        <sz val="10"/>
        <rFont val="Arial"/>
        <family val="2"/>
      </rPr>
      <t>uplatnili</t>
    </r>
    <r>
      <rPr>
        <sz val="10"/>
        <rFont val="Arial"/>
        <family val="2"/>
      </rPr>
      <t xml:space="preserve"> princípy GPP</t>
    </r>
  </si>
  <si>
    <t>Považskú vodárenská spoločnosť, a.s. Považská Bystrica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</si>
  <si>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</si>
  <si>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</si>
  <si>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</si>
  <si>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</si>
  <si>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</si>
  <si>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</si>
  <si>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</si>
  <si>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</si>
  <si>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</si>
  <si>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Ministerstvo financií SR</t>
  </si>
  <si>
    <t>84.</t>
  </si>
  <si>
    <t>Štátny geologický ústav Dionýza Štúra</t>
  </si>
  <si>
    <r>
      <t xml:space="preserve">Úroveň GPP vo väzbe na hodnotu zákaziek (indikátor 2)              </t>
    </r>
    <r>
      <rPr>
        <b/>
        <sz val="9"/>
        <rFont val="Arial"/>
        <family val="0"/>
      </rPr>
      <t>[%]</t>
    </r>
  </si>
  <si>
    <t>Úroveň GPP vo väzbe na počet zákaziek (indikátor 1)                         [%]</t>
  </si>
  <si>
    <t>Celková hodnota zákaziek s uplatnenými environmentálnymi charakteristikami            [Sk]</t>
  </si>
  <si>
    <t>Celková hodnota zákaziek VO                             [Sk]</t>
  </si>
  <si>
    <t>Príloha č.3</t>
  </si>
  <si>
    <t>Príloha č.4a</t>
  </si>
  <si>
    <t>Príloha č.4b</t>
  </si>
  <si>
    <t>Percentuálna úroveň GPP v inštitúciách a organizáciách SR v roku 2008</t>
  </si>
  <si>
    <t>Stredoslovenská vodárenská spoločnosť,a.s.</t>
  </si>
  <si>
    <t>Slovenská elektrizačná a prenosová sústava, a.s.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</si>
</sst>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\ &quot;Sk&quot;"/>
    <numFmt numFmtId="176" formatCode="#,##0.00\ &quot;Sk&quot;"/>
    <numFmt numFmtId="177" formatCode="[$-F400]h:mm:ss\ AM/PM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7"/>
      </top>
      <bottom style="thick">
        <color indexed="57"/>
      </bottom>
    </border>
    <border>
      <left style="thin"/>
      <right style="thin"/>
      <top style="thick">
        <color indexed="57"/>
      </top>
      <bottom style="thin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indexed="57"/>
      </top>
      <bottom>
        <color indexed="63"/>
      </bottom>
    </border>
    <border>
      <left style="thin"/>
      <right style="thin"/>
      <top>
        <color indexed="63"/>
      </top>
      <bottom style="thin">
        <color indexed="57"/>
      </bottom>
    </border>
    <border>
      <left style="thin"/>
      <right style="thin"/>
      <top style="thin">
        <color indexed="57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>
        <color indexed="57"/>
      </bottom>
    </border>
    <border>
      <left style="thin"/>
      <right style="double"/>
      <top style="double"/>
      <bottom style="thin">
        <color indexed="57"/>
      </bottom>
    </border>
    <border>
      <left style="thin"/>
      <right style="double"/>
      <top style="thin">
        <color indexed="57"/>
      </top>
      <bottom>
        <color indexed="63"/>
      </bottom>
    </border>
    <border>
      <left style="thin"/>
      <right style="double"/>
      <top style="thick">
        <color indexed="57"/>
      </top>
      <bottom style="thin">
        <color indexed="57"/>
      </bottom>
    </border>
    <border>
      <left style="thin"/>
      <right style="double"/>
      <top style="thin">
        <color indexed="57"/>
      </top>
      <bottom style="thick">
        <color indexed="57"/>
      </bottom>
    </border>
    <border>
      <left style="thin"/>
      <right style="double"/>
      <top>
        <color indexed="63"/>
      </top>
      <bottom style="thin">
        <color indexed="57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57"/>
      </bottom>
    </border>
    <border>
      <left style="thin"/>
      <right style="double"/>
      <top style="thick">
        <color indexed="57"/>
      </top>
      <bottom>
        <color indexed="63"/>
      </bottom>
    </border>
    <border>
      <left style="thin"/>
      <right style="thin"/>
      <top style="thin">
        <color indexed="57"/>
      </top>
      <bottom style="double"/>
    </border>
    <border>
      <left style="thin"/>
      <right style="double"/>
      <top style="thin">
        <color indexed="57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ck">
        <color indexed="57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ck">
        <color indexed="57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57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ck">
        <color indexed="57"/>
      </top>
      <bottom style="thin">
        <color indexed="57"/>
      </bottom>
    </border>
    <border>
      <left>
        <color indexed="63"/>
      </left>
      <right style="thin"/>
      <top style="thin">
        <color indexed="57"/>
      </top>
      <bottom style="thick">
        <color indexed="57"/>
      </bottom>
    </border>
    <border>
      <left>
        <color indexed="63"/>
      </left>
      <right style="thin"/>
      <top>
        <color indexed="63"/>
      </top>
      <bottom style="thin">
        <color indexed="57"/>
      </bottom>
    </border>
    <border>
      <left style="double"/>
      <right style="thin"/>
      <top style="thick">
        <color indexed="57"/>
      </top>
      <bottom>
        <color indexed="63"/>
      </bottom>
    </border>
    <border>
      <left style="double"/>
      <right style="thin"/>
      <top>
        <color indexed="63"/>
      </top>
      <bottom style="thick">
        <color indexed="57"/>
      </bottom>
    </border>
    <border>
      <left style="thick"/>
      <right style="thin"/>
      <top style="thick">
        <color indexed="57"/>
      </top>
      <bottom>
        <color indexed="63"/>
      </bottom>
    </border>
    <border>
      <left style="thick"/>
      <right style="thin"/>
      <top>
        <color indexed="63"/>
      </top>
      <bottom style="thick">
        <color indexed="57"/>
      </bottom>
    </border>
    <border>
      <left style="double"/>
      <right style="thin"/>
      <top style="thick">
        <color indexed="57"/>
      </top>
      <bottom style="thin">
        <color indexed="57"/>
      </bottom>
    </border>
    <border>
      <left style="double"/>
      <right style="thin"/>
      <top style="thin">
        <color indexed="57"/>
      </top>
      <bottom style="double"/>
    </border>
    <border>
      <left style="double"/>
      <right style="thin"/>
      <top style="thin">
        <color indexed="57"/>
      </top>
      <bottom style="thick">
        <color indexed="57"/>
      </bottom>
    </border>
    <border>
      <left>
        <color indexed="63"/>
      </left>
      <right style="thin"/>
      <top style="thin">
        <color indexed="57"/>
      </top>
      <bottom>
        <color indexed="63"/>
      </bottom>
    </border>
    <border>
      <left style="double"/>
      <right style="thin"/>
      <top style="double"/>
      <bottom style="thin">
        <color indexed="57"/>
      </bottom>
    </border>
    <border>
      <left style="double"/>
      <right style="thin"/>
      <top style="thin">
        <color indexed="57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left" vertical="center"/>
    </xf>
    <xf numFmtId="175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2" fontId="10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/>
    </xf>
    <xf numFmtId="0" fontId="10" fillId="0" borderId="4" xfId="0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right"/>
    </xf>
    <xf numFmtId="1" fontId="9" fillId="0" borderId="4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right"/>
    </xf>
    <xf numFmtId="2" fontId="10" fillId="0" borderId="3" xfId="0" applyNumberFormat="1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1" fontId="10" fillId="0" borderId="7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" fontId="10" fillId="0" borderId="3" xfId="0" applyNumberFormat="1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right" vertical="center" wrapText="1"/>
    </xf>
    <xf numFmtId="2" fontId="10" fillId="0" borderId="8" xfId="0" applyNumberFormat="1" applyFont="1" applyFill="1" applyBorder="1" applyAlignment="1">
      <alignment horizontal="right" vertical="center" wrapText="1"/>
    </xf>
    <xf numFmtId="2" fontId="9" fillId="0" borderId="8" xfId="0" applyNumberFormat="1" applyFont="1" applyFill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/>
    </xf>
    <xf numFmtId="1" fontId="10" fillId="0" borderId="7" xfId="0" applyNumberFormat="1" applyFont="1" applyFill="1" applyBorder="1" applyAlignment="1">
      <alignment horizontal="right"/>
    </xf>
    <xf numFmtId="2" fontId="10" fillId="0" borderId="8" xfId="0" applyNumberFormat="1" applyFont="1" applyFill="1" applyBorder="1" applyAlignment="1">
      <alignment horizontal="right"/>
    </xf>
    <xf numFmtId="1" fontId="10" fillId="0" borderId="8" xfId="0" applyNumberFormat="1" applyFont="1" applyFill="1" applyBorder="1" applyAlignment="1">
      <alignment horizontal="right" vertical="center" wrapText="1"/>
    </xf>
    <xf numFmtId="1" fontId="9" fillId="0" borderId="8" xfId="0" applyNumberFormat="1" applyFont="1" applyFill="1" applyBorder="1" applyAlignment="1">
      <alignment horizontal="right" vertical="center" wrapText="1"/>
    </xf>
    <xf numFmtId="1" fontId="10" fillId="0" borderId="8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 wrapText="1"/>
    </xf>
    <xf numFmtId="1" fontId="10" fillId="0" borderId="13" xfId="0" applyNumberFormat="1" applyFont="1" applyFill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 horizontal="right"/>
    </xf>
    <xf numFmtId="2" fontId="10" fillId="0" borderId="17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right" vertical="center" wrapText="1"/>
    </xf>
    <xf numFmtId="1" fontId="9" fillId="0" borderId="5" xfId="0" applyNumberFormat="1" applyFont="1" applyFill="1" applyBorder="1" applyAlignment="1">
      <alignment horizontal="right" vertical="center" wrapText="1"/>
    </xf>
    <xf numFmtId="1" fontId="10" fillId="0" borderId="5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right"/>
    </xf>
    <xf numFmtId="1" fontId="9" fillId="0" borderId="21" xfId="0" applyNumberFormat="1" applyFont="1" applyFill="1" applyBorder="1" applyAlignment="1">
      <alignment horizontal="right" vertical="center" wrapText="1"/>
    </xf>
    <xf numFmtId="1" fontId="10" fillId="0" borderId="21" xfId="0" applyNumberFormat="1" applyFont="1" applyBorder="1" applyAlignment="1">
      <alignment horizontal="right"/>
    </xf>
    <xf numFmtId="1" fontId="10" fillId="0" borderId="19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2" fontId="1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1" fontId="10" fillId="0" borderId="4" xfId="0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" fontId="9" fillId="2" borderId="26" xfId="0" applyNumberFormat="1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1" fontId="9" fillId="0" borderId="26" xfId="0" applyNumberFormat="1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6" xfId="0" applyFont="1" applyBorder="1" applyAlignment="1">
      <alignment/>
    </xf>
    <xf numFmtId="2" fontId="10" fillId="0" borderId="17" xfId="0" applyNumberFormat="1" applyFont="1" applyBorder="1" applyAlignment="1">
      <alignment/>
    </xf>
    <xf numFmtId="1" fontId="10" fillId="0" borderId="28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 indent="1"/>
    </xf>
    <xf numFmtId="1" fontId="12" fillId="2" borderId="30" xfId="0" applyNumberFormat="1" applyFont="1" applyFill="1" applyBorder="1" applyAlignment="1">
      <alignment horizontal="right" vertical="center" wrapText="1" indent="2"/>
    </xf>
    <xf numFmtId="2" fontId="12" fillId="2" borderId="30" xfId="0" applyNumberFormat="1" applyFont="1" applyFill="1" applyBorder="1" applyAlignment="1">
      <alignment horizontal="right" vertical="center" wrapText="1" indent="2"/>
    </xf>
    <xf numFmtId="2" fontId="11" fillId="2" borderId="29" xfId="0" applyNumberFormat="1" applyFont="1" applyFill="1" applyBorder="1" applyAlignment="1">
      <alignment horizontal="right" vertical="center" wrapText="1" indent="2"/>
    </xf>
    <xf numFmtId="0" fontId="12" fillId="2" borderId="31" xfId="0" applyFont="1" applyFill="1" applyBorder="1" applyAlignment="1">
      <alignment horizontal="left" vertical="center" wrapText="1" indent="1"/>
    </xf>
    <xf numFmtId="1" fontId="12" fillId="2" borderId="2" xfId="0" applyNumberFormat="1" applyFont="1" applyFill="1" applyBorder="1" applyAlignment="1">
      <alignment horizontal="right" vertical="center" wrapText="1" indent="2"/>
    </xf>
    <xf numFmtId="2" fontId="12" fillId="2" borderId="2" xfId="0" applyNumberFormat="1" applyFont="1" applyFill="1" applyBorder="1" applyAlignment="1">
      <alignment horizontal="right" vertical="center" wrapText="1" indent="2"/>
    </xf>
    <xf numFmtId="0" fontId="12" fillId="3" borderId="31" xfId="0" applyFont="1" applyFill="1" applyBorder="1" applyAlignment="1">
      <alignment horizontal="left" vertical="center" wrapText="1" indent="1"/>
    </xf>
    <xf numFmtId="1" fontId="12" fillId="3" borderId="2" xfId="0" applyNumberFormat="1" applyFont="1" applyFill="1" applyBorder="1" applyAlignment="1">
      <alignment horizontal="right" vertical="center" wrapText="1" indent="2"/>
    </xf>
    <xf numFmtId="2" fontId="12" fillId="3" borderId="2" xfId="0" applyNumberFormat="1" applyFont="1" applyFill="1" applyBorder="1" applyAlignment="1">
      <alignment horizontal="right" vertical="center" wrapText="1" indent="2"/>
    </xf>
    <xf numFmtId="2" fontId="11" fillId="3" borderId="29" xfId="0" applyNumberFormat="1" applyFont="1" applyFill="1" applyBorder="1" applyAlignment="1">
      <alignment horizontal="right" vertical="center" wrapText="1" indent="2"/>
    </xf>
    <xf numFmtId="0" fontId="12" fillId="3" borderId="0" xfId="0" applyFont="1" applyFill="1" applyAlignment="1">
      <alignment horizontal="left" vertical="center" wrapText="1" indent="1"/>
    </xf>
    <xf numFmtId="0" fontId="12" fillId="2" borderId="32" xfId="0" applyFont="1" applyFill="1" applyBorder="1" applyAlignment="1">
      <alignment horizontal="left" vertical="center" wrapText="1" indent="1"/>
    </xf>
    <xf numFmtId="1" fontId="12" fillId="2" borderId="33" xfId="0" applyNumberFormat="1" applyFont="1" applyFill="1" applyBorder="1" applyAlignment="1">
      <alignment horizontal="right" vertical="center" wrapText="1" indent="2"/>
    </xf>
    <xf numFmtId="2" fontId="12" fillId="2" borderId="33" xfId="0" applyNumberFormat="1" applyFont="1" applyFill="1" applyBorder="1" applyAlignment="1">
      <alignment horizontal="right" vertical="center" wrapText="1" indent="2"/>
    </xf>
    <xf numFmtId="2" fontId="11" fillId="2" borderId="1" xfId="0" applyNumberFormat="1" applyFont="1" applyFill="1" applyBorder="1" applyAlignment="1">
      <alignment horizontal="right" vertical="center" wrapText="1" indent="2"/>
    </xf>
    <xf numFmtId="1" fontId="12" fillId="2" borderId="34" xfId="0" applyNumberFormat="1" applyFont="1" applyFill="1" applyBorder="1" applyAlignment="1">
      <alignment horizontal="right" vertical="center" wrapText="1" indent="2"/>
    </xf>
    <xf numFmtId="2" fontId="12" fillId="2" borderId="34" xfId="0" applyNumberFormat="1" applyFont="1" applyFill="1" applyBorder="1" applyAlignment="1">
      <alignment horizontal="right" vertical="center" wrapText="1" indent="2"/>
    </xf>
    <xf numFmtId="2" fontId="11" fillId="2" borderId="35" xfId="0" applyNumberFormat="1" applyFont="1" applyFill="1" applyBorder="1" applyAlignment="1">
      <alignment horizontal="right" vertical="center" wrapText="1" indent="2"/>
    </xf>
    <xf numFmtId="2" fontId="11" fillId="2" borderId="31" xfId="0" applyNumberFormat="1" applyFont="1" applyFill="1" applyBorder="1" applyAlignment="1">
      <alignment horizontal="right" vertical="center" wrapText="1" indent="2"/>
    </xf>
    <xf numFmtId="1" fontId="12" fillId="0" borderId="2" xfId="0" applyNumberFormat="1" applyFont="1" applyFill="1" applyBorder="1" applyAlignment="1">
      <alignment horizontal="right" vertical="center" wrapText="1" indent="2"/>
    </xf>
    <xf numFmtId="2" fontId="12" fillId="0" borderId="2" xfId="0" applyNumberFormat="1" applyFont="1" applyFill="1" applyBorder="1" applyAlignment="1">
      <alignment horizontal="right" vertical="center" wrapText="1" indent="2"/>
    </xf>
    <xf numFmtId="2" fontId="11" fillId="0" borderId="31" xfId="0" applyNumberFormat="1" applyFont="1" applyFill="1" applyBorder="1" applyAlignment="1">
      <alignment horizontal="right" vertical="center" wrapText="1" indent="2"/>
    </xf>
    <xf numFmtId="0" fontId="12" fillId="2" borderId="1" xfId="0" applyFont="1" applyFill="1" applyBorder="1" applyAlignment="1">
      <alignment horizontal="left" vertical="center" wrapText="1" indent="1"/>
    </xf>
    <xf numFmtId="1" fontId="12" fillId="2" borderId="5" xfId="0" applyNumberFormat="1" applyFont="1" applyFill="1" applyBorder="1" applyAlignment="1">
      <alignment horizontal="right" vertical="center" wrapText="1" indent="2"/>
    </xf>
    <xf numFmtId="2" fontId="12" fillId="2" borderId="5" xfId="0" applyNumberFormat="1" applyFont="1" applyFill="1" applyBorder="1" applyAlignment="1">
      <alignment horizontal="right" vertical="center" wrapText="1" indent="2"/>
    </xf>
    <xf numFmtId="0" fontId="12" fillId="0" borderId="0" xfId="0" applyFont="1" applyAlignment="1">
      <alignment horizontal="left" indent="1"/>
    </xf>
    <xf numFmtId="1" fontId="12" fillId="0" borderId="30" xfId="0" applyNumberFormat="1" applyFont="1" applyFill="1" applyBorder="1" applyAlignment="1">
      <alignment horizontal="right" vertical="center" wrapText="1" indent="2"/>
    </xf>
    <xf numFmtId="2" fontId="12" fillId="0" borderId="30" xfId="0" applyNumberFormat="1" applyFont="1" applyFill="1" applyBorder="1" applyAlignment="1">
      <alignment horizontal="right" vertical="center" wrapText="1" indent="2"/>
    </xf>
    <xf numFmtId="2" fontId="11" fillId="0" borderId="29" xfId="0" applyNumberFormat="1" applyFont="1" applyFill="1" applyBorder="1" applyAlignment="1">
      <alignment horizontal="right" vertical="center" wrapText="1" indent="2"/>
    </xf>
    <xf numFmtId="2" fontId="11" fillId="2" borderId="32" xfId="0" applyNumberFormat="1" applyFont="1" applyFill="1" applyBorder="1" applyAlignment="1">
      <alignment horizontal="right" vertical="center" wrapText="1" indent="2"/>
    </xf>
    <xf numFmtId="2" fontId="11" fillId="2" borderId="34" xfId="0" applyNumberFormat="1" applyFont="1" applyFill="1" applyBorder="1" applyAlignment="1">
      <alignment horizontal="right" vertical="center" wrapText="1" indent="2"/>
    </xf>
    <xf numFmtId="1" fontId="12" fillId="0" borderId="5" xfId="0" applyNumberFormat="1" applyFont="1" applyFill="1" applyBorder="1" applyAlignment="1">
      <alignment horizontal="right" vertical="center" wrapText="1" indent="2"/>
    </xf>
    <xf numFmtId="2" fontId="12" fillId="0" borderId="5" xfId="0" applyNumberFormat="1" applyFont="1" applyFill="1" applyBorder="1" applyAlignment="1">
      <alignment horizontal="right" vertical="center" wrapText="1" indent="2"/>
    </xf>
    <xf numFmtId="2" fontId="11" fillId="0" borderId="33" xfId="0" applyNumberFormat="1" applyFont="1" applyFill="1" applyBorder="1" applyAlignment="1">
      <alignment horizontal="right" vertical="center" wrapText="1" indent="2"/>
    </xf>
    <xf numFmtId="2" fontId="11" fillId="2" borderId="33" xfId="0" applyNumberFormat="1" applyFont="1" applyFill="1" applyBorder="1" applyAlignment="1">
      <alignment horizontal="right" vertical="center" wrapText="1" indent="2"/>
    </xf>
    <xf numFmtId="0" fontId="12" fillId="2" borderId="34" xfId="0" applyFont="1" applyFill="1" applyBorder="1" applyAlignment="1">
      <alignment horizontal="right" vertical="center" wrapText="1" indent="2"/>
    </xf>
    <xf numFmtId="0" fontId="11" fillId="2" borderId="34" xfId="0" applyFont="1" applyFill="1" applyBorder="1" applyAlignment="1">
      <alignment horizontal="right" vertical="center" wrapText="1" indent="2"/>
    </xf>
    <xf numFmtId="2" fontId="12" fillId="2" borderId="2" xfId="0" applyNumberFormat="1" applyFont="1" applyFill="1" applyBorder="1" applyAlignment="1">
      <alignment horizontal="right" indent="2"/>
    </xf>
    <xf numFmtId="1" fontId="12" fillId="2" borderId="2" xfId="0" applyNumberFormat="1" applyFont="1" applyFill="1" applyBorder="1" applyAlignment="1">
      <alignment horizontal="right" vertical="center" indent="2"/>
    </xf>
    <xf numFmtId="2" fontId="12" fillId="2" borderId="2" xfId="0" applyNumberFormat="1" applyFont="1" applyFill="1" applyBorder="1" applyAlignment="1">
      <alignment horizontal="right" vertical="center" indent="2"/>
    </xf>
    <xf numFmtId="0" fontId="12" fillId="3" borderId="32" xfId="0" applyFont="1" applyFill="1" applyBorder="1" applyAlignment="1">
      <alignment horizontal="left" vertical="center" wrapText="1" indent="1"/>
    </xf>
    <xf numFmtId="1" fontId="12" fillId="3" borderId="33" xfId="0" applyNumberFormat="1" applyFont="1" applyFill="1" applyBorder="1" applyAlignment="1">
      <alignment horizontal="right" vertical="center" wrapText="1" indent="2"/>
    </xf>
    <xf numFmtId="2" fontId="12" fillId="3" borderId="33" xfId="0" applyNumberFormat="1" applyFont="1" applyFill="1" applyBorder="1" applyAlignment="1">
      <alignment horizontal="right" vertical="center" wrapText="1" indent="2"/>
    </xf>
    <xf numFmtId="2" fontId="11" fillId="3" borderId="1" xfId="0" applyNumberFormat="1" applyFont="1" applyFill="1" applyBorder="1" applyAlignment="1">
      <alignment horizontal="right" vertical="center" wrapText="1" indent="2"/>
    </xf>
    <xf numFmtId="2" fontId="12" fillId="2" borderId="0" xfId="0" applyNumberFormat="1" applyFont="1" applyFill="1" applyAlignment="1">
      <alignment horizontal="right" indent="2"/>
    </xf>
    <xf numFmtId="0" fontId="12" fillId="3" borderId="0" xfId="0" applyFont="1" applyFill="1" applyAlignment="1">
      <alignment horizontal="right" vertical="center" wrapText="1" indent="2"/>
    </xf>
    <xf numFmtId="0" fontId="12" fillId="0" borderId="31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right" vertical="center" wrapText="1" indent="2"/>
    </xf>
    <xf numFmtId="0" fontId="12" fillId="0" borderId="36" xfId="0" applyFont="1" applyFill="1" applyBorder="1" applyAlignment="1">
      <alignment horizontal="right" vertical="center" wrapText="1" indent="2"/>
    </xf>
    <xf numFmtId="0" fontId="12" fillId="2" borderId="30" xfId="0" applyFont="1" applyFill="1" applyBorder="1" applyAlignment="1">
      <alignment horizontal="right" vertical="center" wrapText="1" indent="2"/>
    </xf>
    <xf numFmtId="2" fontId="11" fillId="3" borderId="2" xfId="0" applyNumberFormat="1" applyFont="1" applyFill="1" applyBorder="1" applyAlignment="1">
      <alignment horizontal="right" vertical="center" wrapText="1" indent="2"/>
    </xf>
    <xf numFmtId="1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0" fontId="11" fillId="4" borderId="9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176" fontId="11" fillId="4" borderId="37" xfId="0" applyNumberFormat="1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 wrapText="1" indent="1"/>
    </xf>
    <xf numFmtId="0" fontId="12" fillId="0" borderId="31" xfId="0" applyFont="1" applyBorder="1" applyAlignment="1">
      <alignment horizontal="left" wrapText="1" indent="1"/>
    </xf>
    <xf numFmtId="0" fontId="12" fillId="2" borderId="35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1"/>
    </xf>
    <xf numFmtId="0" fontId="12" fillId="0" borderId="39" xfId="0" applyFont="1" applyBorder="1" applyAlignment="1">
      <alignment horizontal="left" wrapText="1" indent="1"/>
    </xf>
    <xf numFmtId="0" fontId="12" fillId="0" borderId="31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1" fontId="0" fillId="5" borderId="37" xfId="0" applyNumberFormat="1" applyFont="1" applyFill="1" applyBorder="1" applyAlignment="1">
      <alignment horizontal="right" vertical="center" wrapText="1" indent="2"/>
    </xf>
    <xf numFmtId="2" fontId="0" fillId="5" borderId="37" xfId="0" applyNumberFormat="1" applyFont="1" applyFill="1" applyBorder="1" applyAlignment="1">
      <alignment horizontal="right" vertical="center" wrapText="1" indent="2"/>
    </xf>
    <xf numFmtId="1" fontId="1" fillId="5" borderId="37" xfId="0" applyNumberFormat="1" applyFont="1" applyFill="1" applyBorder="1" applyAlignment="1">
      <alignment horizontal="right" vertical="center" wrapText="1" indent="2"/>
    </xf>
    <xf numFmtId="2" fontId="1" fillId="5" borderId="37" xfId="0" applyNumberFormat="1" applyFont="1" applyFill="1" applyBorder="1" applyAlignment="1">
      <alignment horizontal="right" vertical="center" wrapText="1" indent="2"/>
    </xf>
    <xf numFmtId="2" fontId="1" fillId="5" borderId="45" xfId="0" applyNumberFormat="1" applyFont="1" applyFill="1" applyBorder="1" applyAlignment="1">
      <alignment horizontal="right" vertical="center" wrapText="1" indent="2"/>
    </xf>
    <xf numFmtId="2" fontId="1" fillId="5" borderId="38" xfId="0" applyNumberFormat="1" applyFont="1" applyFill="1" applyBorder="1" applyAlignment="1">
      <alignment horizontal="right" vertical="center" wrapText="1" indent="2"/>
    </xf>
    <xf numFmtId="2" fontId="11" fillId="2" borderId="46" xfId="0" applyNumberFormat="1" applyFont="1" applyFill="1" applyBorder="1" applyAlignment="1">
      <alignment horizontal="right" vertical="center" wrapText="1" indent="2"/>
    </xf>
    <xf numFmtId="2" fontId="11" fillId="3" borderId="46" xfId="0" applyNumberFormat="1" applyFont="1" applyFill="1" applyBorder="1" applyAlignment="1">
      <alignment horizontal="right" vertical="center" wrapText="1" indent="2"/>
    </xf>
    <xf numFmtId="2" fontId="11" fillId="2" borderId="19" xfId="0" applyNumberFormat="1" applyFont="1" applyFill="1" applyBorder="1" applyAlignment="1">
      <alignment horizontal="right" vertical="center" wrapText="1" indent="2"/>
    </xf>
    <xf numFmtId="2" fontId="11" fillId="2" borderId="40" xfId="0" applyNumberFormat="1" applyFont="1" applyFill="1" applyBorder="1" applyAlignment="1">
      <alignment horizontal="right" vertical="center" wrapText="1" indent="2"/>
    </xf>
    <xf numFmtId="2" fontId="11" fillId="2" borderId="41" xfId="0" applyNumberFormat="1" applyFont="1" applyFill="1" applyBorder="1" applyAlignment="1">
      <alignment horizontal="right" vertical="center" wrapText="1" indent="2"/>
    </xf>
    <xf numFmtId="2" fontId="11" fillId="0" borderId="41" xfId="0" applyNumberFormat="1" applyFont="1" applyFill="1" applyBorder="1" applyAlignment="1">
      <alignment horizontal="right" vertical="center" wrapText="1" indent="2"/>
    </xf>
    <xf numFmtId="2" fontId="11" fillId="0" borderId="46" xfId="0" applyNumberFormat="1" applyFont="1" applyFill="1" applyBorder="1" applyAlignment="1">
      <alignment horizontal="right" vertical="center" wrapText="1" indent="2"/>
    </xf>
    <xf numFmtId="2" fontId="11" fillId="2" borderId="43" xfId="0" applyNumberFormat="1" applyFont="1" applyFill="1" applyBorder="1" applyAlignment="1">
      <alignment horizontal="right" vertical="center" wrapText="1" indent="2"/>
    </xf>
    <xf numFmtId="2" fontId="11" fillId="0" borderId="43" xfId="0" applyNumberFormat="1" applyFont="1" applyFill="1" applyBorder="1" applyAlignment="1">
      <alignment horizontal="right" vertical="center" wrapText="1" indent="2"/>
    </xf>
    <xf numFmtId="2" fontId="11" fillId="3" borderId="19" xfId="0" applyNumberFormat="1" applyFont="1" applyFill="1" applyBorder="1" applyAlignment="1">
      <alignment horizontal="right" vertical="center" wrapText="1" indent="2"/>
    </xf>
    <xf numFmtId="2" fontId="11" fillId="3" borderId="41" xfId="0" applyNumberFormat="1" applyFont="1" applyFill="1" applyBorder="1" applyAlignment="1">
      <alignment horizontal="right" vertical="center" wrapText="1" indent="2"/>
    </xf>
    <xf numFmtId="0" fontId="12" fillId="4" borderId="4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 indent="1"/>
    </xf>
    <xf numFmtId="0" fontId="12" fillId="4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center" wrapText="1" indent="1"/>
    </xf>
    <xf numFmtId="1" fontId="12" fillId="2" borderId="49" xfId="0" applyNumberFormat="1" applyFont="1" applyFill="1" applyBorder="1" applyAlignment="1">
      <alignment horizontal="right" vertical="center" wrapText="1" indent="2"/>
    </xf>
    <xf numFmtId="2" fontId="12" fillId="2" borderId="49" xfId="0" applyNumberFormat="1" applyFont="1" applyFill="1" applyBorder="1" applyAlignment="1">
      <alignment horizontal="right" vertical="center" wrapText="1" indent="2"/>
    </xf>
    <xf numFmtId="2" fontId="11" fillId="2" borderId="48" xfId="0" applyNumberFormat="1" applyFont="1" applyFill="1" applyBorder="1" applyAlignment="1">
      <alignment horizontal="right" vertical="center" wrapText="1" indent="2"/>
    </xf>
    <xf numFmtId="2" fontId="11" fillId="2" borderId="47" xfId="0" applyNumberFormat="1" applyFont="1" applyFill="1" applyBorder="1" applyAlignment="1">
      <alignment horizontal="right" vertical="center" wrapText="1" indent="2"/>
    </xf>
    <xf numFmtId="2" fontId="11" fillId="2" borderId="2" xfId="0" applyNumberFormat="1" applyFont="1" applyFill="1" applyBorder="1" applyAlignment="1">
      <alignment horizontal="right" vertical="center" wrapText="1" indent="2"/>
    </xf>
    <xf numFmtId="1" fontId="10" fillId="0" borderId="6" xfId="0" applyNumberFormat="1" applyFont="1" applyBorder="1" applyAlignment="1">
      <alignment horizontal="right"/>
    </xf>
    <xf numFmtId="0" fontId="11" fillId="4" borderId="50" xfId="0" applyFont="1" applyFill="1" applyBorder="1" applyAlignment="1">
      <alignment horizontal="center" vertical="center" textRotation="90" wrapText="1"/>
    </xf>
    <xf numFmtId="0" fontId="11" fillId="4" borderId="51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12" fillId="0" borderId="51" xfId="0" applyFont="1" applyBorder="1" applyAlignment="1">
      <alignment/>
    </xf>
    <xf numFmtId="0" fontId="11" fillId="4" borderId="53" xfId="0" applyFont="1" applyFill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4" borderId="58" xfId="0" applyFont="1" applyFill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177" fontId="10" fillId="0" borderId="61" xfId="0" applyNumberFormat="1" applyFont="1" applyFill="1" applyBorder="1" applyAlignment="1">
      <alignment horizontal="left" vertical="center" wrapText="1"/>
    </xf>
    <xf numFmtId="177" fontId="10" fillId="0" borderId="62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49" fontId="10" fillId="0" borderId="61" xfId="0" applyNumberFormat="1" applyFont="1" applyFill="1" applyBorder="1" applyAlignment="1">
      <alignment horizontal="left" vertical="center" wrapText="1"/>
    </xf>
    <xf numFmtId="49" fontId="10" fillId="0" borderId="62" xfId="0" applyNumberFormat="1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2" fontId="10" fillId="0" borderId="61" xfId="0" applyNumberFormat="1" applyFont="1" applyFill="1" applyBorder="1" applyAlignment="1">
      <alignment horizontal="left" vertical="center" wrapText="1"/>
    </xf>
    <xf numFmtId="2" fontId="10" fillId="0" borderId="71" xfId="0" applyNumberFormat="1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9" fillId="2" borderId="53" xfId="0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74" xfId="0" applyFont="1" applyBorder="1" applyAlignment="1">
      <alignment vertical="top" wrapText="1"/>
    </xf>
    <xf numFmtId="176" fontId="9" fillId="4" borderId="11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workbookViewId="0" topLeftCell="A52">
      <selection activeCell="G74" sqref="G74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28.57421875" style="2" customWidth="1"/>
    <col min="4" max="4" width="11.421875" style="2" customWidth="1"/>
    <col min="5" max="5" width="20.140625" style="2" bestFit="1" customWidth="1"/>
    <col min="6" max="6" width="18.57421875" style="2" customWidth="1"/>
    <col min="7" max="7" width="20.28125" style="2" customWidth="1"/>
    <col min="8" max="8" width="13.57421875" style="2" customWidth="1"/>
    <col min="9" max="9" width="15.8515625" style="2" customWidth="1"/>
    <col min="10" max="16384" width="9.140625" style="2" customWidth="1"/>
  </cols>
  <sheetData>
    <row r="1" spans="1:9" ht="46.5" customHeight="1" thickBot="1">
      <c r="A1" s="234" t="s">
        <v>213</v>
      </c>
      <c r="B1" s="234"/>
      <c r="C1" s="234"/>
      <c r="D1" s="234"/>
      <c r="E1" s="234"/>
      <c r="F1" s="234"/>
      <c r="G1" s="234"/>
      <c r="H1" s="129"/>
      <c r="I1" s="85" t="s">
        <v>210</v>
      </c>
    </row>
    <row r="2" spans="1:9" ht="68.25" customHeight="1" thickBot="1" thickTop="1">
      <c r="A2" s="130"/>
      <c r="B2" s="195"/>
      <c r="C2" s="185" t="s">
        <v>6</v>
      </c>
      <c r="D2" s="186" t="s">
        <v>0</v>
      </c>
      <c r="E2" s="187" t="s">
        <v>209</v>
      </c>
      <c r="F2" s="186" t="s">
        <v>9</v>
      </c>
      <c r="G2" s="186" t="s">
        <v>208</v>
      </c>
      <c r="H2" s="186" t="s">
        <v>207</v>
      </c>
      <c r="I2" s="188" t="s">
        <v>206</v>
      </c>
    </row>
    <row r="3" spans="1:9" ht="13.5" customHeight="1" thickTop="1">
      <c r="A3" s="229" t="s">
        <v>10</v>
      </c>
      <c r="B3" s="196" t="s">
        <v>104</v>
      </c>
      <c r="C3" s="131" t="s">
        <v>47</v>
      </c>
      <c r="D3" s="132">
        <v>6</v>
      </c>
      <c r="E3" s="133">
        <v>130731490</v>
      </c>
      <c r="F3" s="132">
        <v>1</v>
      </c>
      <c r="G3" s="133">
        <v>17849405</v>
      </c>
      <c r="H3" s="134">
        <f aca="true" t="shared" si="0" ref="H3:H31">F3/D3*100</f>
        <v>16.666666666666664</v>
      </c>
      <c r="I3" s="208">
        <f aca="true" t="shared" si="1" ref="I3:I31">G3/E3*100</f>
        <v>13.653485476223059</v>
      </c>
    </row>
    <row r="4" spans="1:9" ht="13.5" customHeight="1">
      <c r="A4" s="230"/>
      <c r="B4" s="197" t="s">
        <v>105</v>
      </c>
      <c r="C4" s="135" t="s">
        <v>54</v>
      </c>
      <c r="D4" s="136">
        <v>1084</v>
      </c>
      <c r="E4" s="137">
        <v>1601105710.57</v>
      </c>
      <c r="F4" s="136">
        <v>11</v>
      </c>
      <c r="G4" s="137">
        <v>118841862.25</v>
      </c>
      <c r="H4" s="134">
        <f t="shared" si="0"/>
        <v>1.014760147601476</v>
      </c>
      <c r="I4" s="208">
        <f t="shared" si="1"/>
        <v>7.422486939209769</v>
      </c>
    </row>
    <row r="5" spans="1:9" ht="13.5" customHeight="1">
      <c r="A5" s="230"/>
      <c r="B5" s="197" t="s">
        <v>106</v>
      </c>
      <c r="C5" s="138" t="s">
        <v>2</v>
      </c>
      <c r="D5" s="139">
        <v>2</v>
      </c>
      <c r="E5" s="140">
        <v>3950000</v>
      </c>
      <c r="F5" s="139">
        <v>0</v>
      </c>
      <c r="G5" s="140">
        <v>0</v>
      </c>
      <c r="H5" s="141">
        <f t="shared" si="0"/>
        <v>0</v>
      </c>
      <c r="I5" s="209">
        <f t="shared" si="1"/>
        <v>0</v>
      </c>
    </row>
    <row r="6" spans="1:9" ht="24">
      <c r="A6" s="230"/>
      <c r="B6" s="197" t="s">
        <v>107</v>
      </c>
      <c r="C6" s="135" t="s">
        <v>26</v>
      </c>
      <c r="D6" s="136">
        <v>17</v>
      </c>
      <c r="E6" s="137">
        <v>53229038.01</v>
      </c>
      <c r="F6" s="136">
        <v>2</v>
      </c>
      <c r="G6" s="137">
        <v>21242718.3</v>
      </c>
      <c r="H6" s="134">
        <f t="shared" si="0"/>
        <v>11.76470588235294</v>
      </c>
      <c r="I6" s="208">
        <f t="shared" si="1"/>
        <v>39.908138666735226</v>
      </c>
    </row>
    <row r="7" spans="1:9" ht="12.75">
      <c r="A7" s="230"/>
      <c r="B7" s="197" t="s">
        <v>108</v>
      </c>
      <c r="C7" s="135" t="s">
        <v>84</v>
      </c>
      <c r="D7" s="136">
        <v>321</v>
      </c>
      <c r="E7" s="137">
        <v>10040000</v>
      </c>
      <c r="F7" s="136">
        <v>36</v>
      </c>
      <c r="G7" s="137">
        <v>819970</v>
      </c>
      <c r="H7" s="134">
        <f t="shared" si="0"/>
        <v>11.214953271028037</v>
      </c>
      <c r="I7" s="208">
        <f t="shared" si="1"/>
        <v>8.167031872509959</v>
      </c>
    </row>
    <row r="8" spans="1:9" ht="24">
      <c r="A8" s="230"/>
      <c r="B8" s="197" t="s">
        <v>109</v>
      </c>
      <c r="C8" s="142" t="s">
        <v>90</v>
      </c>
      <c r="D8" s="139">
        <v>369</v>
      </c>
      <c r="E8" s="140">
        <v>43082000</v>
      </c>
      <c r="F8" s="139">
        <v>0</v>
      </c>
      <c r="G8" s="140">
        <v>0</v>
      </c>
      <c r="H8" s="141">
        <f t="shared" si="0"/>
        <v>0</v>
      </c>
      <c r="I8" s="209">
        <f t="shared" si="1"/>
        <v>0</v>
      </c>
    </row>
    <row r="9" spans="1:9" ht="12.75">
      <c r="A9" s="230"/>
      <c r="B9" s="197" t="s">
        <v>110</v>
      </c>
      <c r="C9" s="135" t="s">
        <v>57</v>
      </c>
      <c r="D9" s="136">
        <v>68</v>
      </c>
      <c r="E9" s="137">
        <v>41064728</v>
      </c>
      <c r="F9" s="136">
        <v>4</v>
      </c>
      <c r="G9" s="137">
        <v>1433203</v>
      </c>
      <c r="H9" s="134">
        <f t="shared" si="0"/>
        <v>5.88235294117647</v>
      </c>
      <c r="I9" s="208">
        <f t="shared" si="1"/>
        <v>3.4901071303820643</v>
      </c>
    </row>
    <row r="10" spans="1:9" ht="12.75">
      <c r="A10" s="230"/>
      <c r="B10" s="197" t="s">
        <v>111</v>
      </c>
      <c r="C10" s="135" t="s">
        <v>46</v>
      </c>
      <c r="D10" s="136">
        <v>14</v>
      </c>
      <c r="E10" s="137">
        <v>128741340</v>
      </c>
      <c r="F10" s="136">
        <v>4</v>
      </c>
      <c r="G10" s="137">
        <v>1681243</v>
      </c>
      <c r="H10" s="134">
        <f t="shared" si="0"/>
        <v>28.57142857142857</v>
      </c>
      <c r="I10" s="208">
        <f t="shared" si="1"/>
        <v>1.3059076439626929</v>
      </c>
    </row>
    <row r="11" spans="1:9" ht="13.5" customHeight="1">
      <c r="A11" s="230"/>
      <c r="B11" s="197" t="s">
        <v>112</v>
      </c>
      <c r="C11" s="135" t="s">
        <v>4</v>
      </c>
      <c r="D11" s="136">
        <v>236</v>
      </c>
      <c r="E11" s="137">
        <v>6022642.81</v>
      </c>
      <c r="F11" s="136">
        <v>27</v>
      </c>
      <c r="G11" s="137">
        <v>368320.39</v>
      </c>
      <c r="H11" s="134">
        <f t="shared" si="0"/>
        <v>11.440677966101696</v>
      </c>
      <c r="I11" s="208">
        <f t="shared" si="1"/>
        <v>6.115594127356194</v>
      </c>
    </row>
    <row r="12" spans="1:9" ht="24.75" thickBot="1">
      <c r="A12" s="230"/>
      <c r="B12" s="197" t="s">
        <v>113</v>
      </c>
      <c r="C12" s="143" t="s">
        <v>67</v>
      </c>
      <c r="D12" s="144">
        <v>30</v>
      </c>
      <c r="E12" s="145">
        <v>19349536.51</v>
      </c>
      <c r="F12" s="144">
        <v>2</v>
      </c>
      <c r="G12" s="145">
        <v>2467249.81</v>
      </c>
      <c r="H12" s="146">
        <f t="shared" si="0"/>
        <v>6.666666666666667</v>
      </c>
      <c r="I12" s="210">
        <f t="shared" si="1"/>
        <v>12.75095043607326</v>
      </c>
    </row>
    <row r="13" spans="1:9" ht="13.5" thickTop="1">
      <c r="A13" s="235"/>
      <c r="B13" s="197" t="s">
        <v>114</v>
      </c>
      <c r="C13" s="189" t="s">
        <v>69</v>
      </c>
      <c r="D13" s="147">
        <v>15</v>
      </c>
      <c r="E13" s="148">
        <v>358773489</v>
      </c>
      <c r="F13" s="147">
        <v>6</v>
      </c>
      <c r="G13" s="148">
        <v>279574222</v>
      </c>
      <c r="H13" s="149">
        <f t="shared" si="0"/>
        <v>40</v>
      </c>
      <c r="I13" s="211">
        <f t="shared" si="1"/>
        <v>77.92499461965541</v>
      </c>
    </row>
    <row r="14" spans="1:9" ht="12.75">
      <c r="A14" s="235"/>
      <c r="B14" s="197" t="s">
        <v>115</v>
      </c>
      <c r="C14" s="135" t="s">
        <v>33</v>
      </c>
      <c r="D14" s="136">
        <v>101</v>
      </c>
      <c r="E14" s="137">
        <v>3027943.3</v>
      </c>
      <c r="F14" s="136">
        <v>5</v>
      </c>
      <c r="G14" s="137">
        <v>64014.89</v>
      </c>
      <c r="H14" s="134">
        <f t="shared" si="0"/>
        <v>4.9504950495049505</v>
      </c>
      <c r="I14" s="208">
        <f t="shared" si="1"/>
        <v>2.114137672260904</v>
      </c>
    </row>
    <row r="15" spans="1:9" ht="24">
      <c r="A15" s="235"/>
      <c r="B15" s="197" t="s">
        <v>116</v>
      </c>
      <c r="C15" s="138" t="s">
        <v>44</v>
      </c>
      <c r="D15" s="139">
        <v>66</v>
      </c>
      <c r="E15" s="140">
        <v>4503838.76</v>
      </c>
      <c r="F15" s="139">
        <v>0</v>
      </c>
      <c r="G15" s="140">
        <v>0</v>
      </c>
      <c r="H15" s="141">
        <f t="shared" si="0"/>
        <v>0</v>
      </c>
      <c r="I15" s="209">
        <f t="shared" si="1"/>
        <v>0</v>
      </c>
    </row>
    <row r="16" spans="1:9" ht="12.75">
      <c r="A16" s="235"/>
      <c r="B16" s="197" t="s">
        <v>117</v>
      </c>
      <c r="C16" s="135" t="s">
        <v>60</v>
      </c>
      <c r="D16" s="136">
        <v>11</v>
      </c>
      <c r="E16" s="137">
        <v>1394349.5</v>
      </c>
      <c r="F16" s="136">
        <v>11</v>
      </c>
      <c r="G16" s="137">
        <v>1394349.5</v>
      </c>
      <c r="H16" s="134">
        <f t="shared" si="0"/>
        <v>100</v>
      </c>
      <c r="I16" s="208">
        <f t="shared" si="1"/>
        <v>100</v>
      </c>
    </row>
    <row r="17" spans="1:9" ht="24">
      <c r="A17" s="235"/>
      <c r="B17" s="197" t="s">
        <v>118</v>
      </c>
      <c r="C17" s="138" t="s">
        <v>45</v>
      </c>
      <c r="D17" s="139">
        <v>654</v>
      </c>
      <c r="E17" s="140">
        <v>22743120</v>
      </c>
      <c r="F17" s="139">
        <v>0</v>
      </c>
      <c r="G17" s="140">
        <v>0</v>
      </c>
      <c r="H17" s="141">
        <f t="shared" si="0"/>
        <v>0</v>
      </c>
      <c r="I17" s="209">
        <f t="shared" si="1"/>
        <v>0</v>
      </c>
    </row>
    <row r="18" spans="1:9" ht="24">
      <c r="A18" s="235"/>
      <c r="B18" s="197" t="s">
        <v>119</v>
      </c>
      <c r="C18" s="138" t="s">
        <v>34</v>
      </c>
      <c r="D18" s="139">
        <v>4</v>
      </c>
      <c r="E18" s="140">
        <v>4406606</v>
      </c>
      <c r="F18" s="139">
        <v>0</v>
      </c>
      <c r="G18" s="140">
        <v>0</v>
      </c>
      <c r="H18" s="141">
        <f t="shared" si="0"/>
        <v>0</v>
      </c>
      <c r="I18" s="209">
        <f t="shared" si="1"/>
        <v>0</v>
      </c>
    </row>
    <row r="19" spans="1:9" ht="12.75">
      <c r="A19" s="235"/>
      <c r="B19" s="197" t="s">
        <v>120</v>
      </c>
      <c r="C19" s="135" t="s">
        <v>186</v>
      </c>
      <c r="D19" s="136">
        <v>275</v>
      </c>
      <c r="E19" s="137">
        <v>10067000</v>
      </c>
      <c r="F19" s="136">
        <v>6</v>
      </c>
      <c r="G19" s="137">
        <v>215000</v>
      </c>
      <c r="H19" s="134">
        <f t="shared" si="0"/>
        <v>2.181818181818182</v>
      </c>
      <c r="I19" s="208">
        <f t="shared" si="1"/>
        <v>2.1356908711632068</v>
      </c>
    </row>
    <row r="20" spans="1:9" ht="12.75">
      <c r="A20" s="235"/>
      <c r="B20" s="197" t="s">
        <v>121</v>
      </c>
      <c r="C20" s="135" t="s">
        <v>187</v>
      </c>
      <c r="D20" s="144">
        <v>7</v>
      </c>
      <c r="E20" s="145">
        <v>48850000</v>
      </c>
      <c r="F20" s="136">
        <v>7</v>
      </c>
      <c r="G20" s="137">
        <v>48850000</v>
      </c>
      <c r="H20" s="150">
        <f t="shared" si="0"/>
        <v>100</v>
      </c>
      <c r="I20" s="212">
        <f t="shared" si="1"/>
        <v>100</v>
      </c>
    </row>
    <row r="21" spans="1:9" ht="26.25" customHeight="1">
      <c r="A21" s="235"/>
      <c r="B21" s="197" t="s">
        <v>122</v>
      </c>
      <c r="C21" s="190" t="s">
        <v>179</v>
      </c>
      <c r="D21" s="151"/>
      <c r="E21" s="152"/>
      <c r="F21" s="151"/>
      <c r="G21" s="152"/>
      <c r="H21" s="153"/>
      <c r="I21" s="213"/>
    </row>
    <row r="22" spans="1:9" ht="24.75" thickBot="1">
      <c r="A22" s="235"/>
      <c r="B22" s="197" t="s">
        <v>123</v>
      </c>
      <c r="C22" s="154" t="s">
        <v>87</v>
      </c>
      <c r="D22" s="155">
        <v>160</v>
      </c>
      <c r="E22" s="156">
        <v>12683622.9</v>
      </c>
      <c r="F22" s="155">
        <v>24</v>
      </c>
      <c r="G22" s="156">
        <v>1823950</v>
      </c>
      <c r="H22" s="146">
        <f t="shared" si="0"/>
        <v>15</v>
      </c>
      <c r="I22" s="210">
        <f t="shared" si="1"/>
        <v>14.380355000935891</v>
      </c>
    </row>
    <row r="23" spans="1:9" ht="13.5" thickTop="1">
      <c r="A23" s="235"/>
      <c r="B23" s="197" t="s">
        <v>124</v>
      </c>
      <c r="C23" s="189" t="s">
        <v>48</v>
      </c>
      <c r="D23" s="147">
        <v>669</v>
      </c>
      <c r="E23" s="148">
        <v>253429274.38</v>
      </c>
      <c r="F23" s="147">
        <v>44</v>
      </c>
      <c r="G23" s="148">
        <v>14709827</v>
      </c>
      <c r="H23" s="149">
        <f t="shared" si="0"/>
        <v>6.576980568011958</v>
      </c>
      <c r="I23" s="211">
        <f t="shared" si="1"/>
        <v>5.804312479679681</v>
      </c>
    </row>
    <row r="24" spans="1:9" ht="12.75">
      <c r="A24" s="235"/>
      <c r="B24" s="197" t="s">
        <v>125</v>
      </c>
      <c r="C24" s="135" t="s">
        <v>72</v>
      </c>
      <c r="D24" s="136">
        <v>21</v>
      </c>
      <c r="E24" s="137">
        <v>2480050</v>
      </c>
      <c r="F24" s="136">
        <v>2</v>
      </c>
      <c r="G24" s="137">
        <v>1655400</v>
      </c>
      <c r="H24" s="134">
        <f t="shared" si="0"/>
        <v>9.523809523809524</v>
      </c>
      <c r="I24" s="208">
        <f t="shared" si="1"/>
        <v>66.7486542610028</v>
      </c>
    </row>
    <row r="25" spans="1:9" ht="24">
      <c r="A25" s="235"/>
      <c r="B25" s="197" t="s">
        <v>126</v>
      </c>
      <c r="C25" s="135" t="s">
        <v>40</v>
      </c>
      <c r="D25" s="136">
        <v>127</v>
      </c>
      <c r="E25" s="137">
        <v>204034</v>
      </c>
      <c r="F25" s="136">
        <v>3</v>
      </c>
      <c r="G25" s="137">
        <v>41856</v>
      </c>
      <c r="H25" s="134">
        <f t="shared" si="0"/>
        <v>2.3622047244094486</v>
      </c>
      <c r="I25" s="208">
        <f t="shared" si="1"/>
        <v>20.51422802082006</v>
      </c>
    </row>
    <row r="26" spans="1:9" ht="24">
      <c r="A26" s="235"/>
      <c r="B26" s="197" t="s">
        <v>127</v>
      </c>
      <c r="C26" s="178" t="s">
        <v>59</v>
      </c>
      <c r="D26" s="151"/>
      <c r="E26" s="152"/>
      <c r="F26" s="151"/>
      <c r="G26" s="152"/>
      <c r="H26" s="153"/>
      <c r="I26" s="213"/>
    </row>
    <row r="27" spans="1:9" ht="13.5" thickBot="1">
      <c r="A27" s="235"/>
      <c r="B27" s="221" t="s">
        <v>128</v>
      </c>
      <c r="C27" s="222" t="s">
        <v>50</v>
      </c>
      <c r="D27" s="223">
        <v>28</v>
      </c>
      <c r="E27" s="224">
        <v>11031000</v>
      </c>
      <c r="F27" s="223">
        <v>1</v>
      </c>
      <c r="G27" s="224">
        <v>4419926</v>
      </c>
      <c r="H27" s="225">
        <f t="shared" si="0"/>
        <v>3.571428571428571</v>
      </c>
      <c r="I27" s="226">
        <f t="shared" si="1"/>
        <v>40.06822590880247</v>
      </c>
    </row>
    <row r="28" spans="1:9" ht="24.75" thickTop="1">
      <c r="A28" s="235"/>
      <c r="B28" s="219" t="s">
        <v>129</v>
      </c>
      <c r="C28" s="220" t="s">
        <v>81</v>
      </c>
      <c r="D28" s="132">
        <v>114</v>
      </c>
      <c r="E28" s="133">
        <v>211361000</v>
      </c>
      <c r="F28" s="132">
        <v>18</v>
      </c>
      <c r="G28" s="133">
        <v>13869000</v>
      </c>
      <c r="H28" s="134">
        <f t="shared" si="0"/>
        <v>15.789473684210526</v>
      </c>
      <c r="I28" s="208">
        <f t="shared" si="1"/>
        <v>6.561759264954273</v>
      </c>
    </row>
    <row r="29" spans="1:9" ht="12.75">
      <c r="A29" s="235"/>
      <c r="B29" s="197" t="s">
        <v>130</v>
      </c>
      <c r="C29" s="157" t="s">
        <v>189</v>
      </c>
      <c r="D29" s="158"/>
      <c r="E29" s="159"/>
      <c r="F29" s="158"/>
      <c r="G29" s="159"/>
      <c r="H29" s="160"/>
      <c r="I29" s="214"/>
    </row>
    <row r="30" spans="1:9" ht="12.75">
      <c r="A30" s="235"/>
      <c r="B30" s="197" t="s">
        <v>131</v>
      </c>
      <c r="C30" s="135" t="s">
        <v>43</v>
      </c>
      <c r="D30" s="136">
        <v>75</v>
      </c>
      <c r="E30" s="137">
        <v>1524149</v>
      </c>
      <c r="F30" s="136">
        <v>12</v>
      </c>
      <c r="G30" s="137">
        <v>670805</v>
      </c>
      <c r="H30" s="134">
        <f t="shared" si="0"/>
        <v>16</v>
      </c>
      <c r="I30" s="208">
        <f t="shared" si="1"/>
        <v>44.01177312716801</v>
      </c>
    </row>
    <row r="31" spans="1:9" ht="13.5" thickBot="1">
      <c r="A31" s="235"/>
      <c r="B31" s="197" t="s">
        <v>132</v>
      </c>
      <c r="C31" s="143" t="s">
        <v>28</v>
      </c>
      <c r="D31" s="144">
        <v>5</v>
      </c>
      <c r="E31" s="145">
        <v>1015075</v>
      </c>
      <c r="F31" s="144">
        <v>2</v>
      </c>
      <c r="G31" s="145">
        <v>852234</v>
      </c>
      <c r="H31" s="161">
        <f t="shared" si="0"/>
        <v>40</v>
      </c>
      <c r="I31" s="215">
        <f t="shared" si="1"/>
        <v>83.9577371130212</v>
      </c>
    </row>
    <row r="32" spans="1:9" ht="13.5" thickTop="1">
      <c r="A32" s="235"/>
      <c r="B32" s="197" t="s">
        <v>133</v>
      </c>
      <c r="C32" s="191" t="s">
        <v>1</v>
      </c>
      <c r="D32" s="147">
        <v>266</v>
      </c>
      <c r="E32" s="148">
        <v>17948439.5</v>
      </c>
      <c r="F32" s="147">
        <v>18</v>
      </c>
      <c r="G32" s="148">
        <v>1468766</v>
      </c>
      <c r="H32" s="162">
        <f aca="true" t="shared" si="2" ref="H32:I43">F32/D32*100</f>
        <v>6.7669172932330826</v>
      </c>
      <c r="I32" s="211">
        <f t="shared" si="2"/>
        <v>8.183251808604307</v>
      </c>
    </row>
    <row r="33" spans="1:9" ht="13.5" thickBot="1">
      <c r="A33" s="235"/>
      <c r="B33" s="197" t="s">
        <v>134</v>
      </c>
      <c r="C33" s="192" t="s">
        <v>180</v>
      </c>
      <c r="D33" s="163"/>
      <c r="E33" s="164"/>
      <c r="F33" s="163"/>
      <c r="G33" s="164"/>
      <c r="H33" s="165"/>
      <c r="I33" s="216"/>
    </row>
    <row r="34" spans="1:9" ht="13.5" thickTop="1">
      <c r="A34" s="235"/>
      <c r="B34" s="197" t="s">
        <v>135</v>
      </c>
      <c r="C34" s="189" t="s">
        <v>203</v>
      </c>
      <c r="D34" s="147">
        <v>387</v>
      </c>
      <c r="E34" s="148">
        <v>1365607801</v>
      </c>
      <c r="F34" s="147">
        <v>111</v>
      </c>
      <c r="G34" s="148">
        <v>15424484</v>
      </c>
      <c r="H34" s="149">
        <f t="shared" si="2"/>
        <v>28.68217054263566</v>
      </c>
      <c r="I34" s="211">
        <f t="shared" si="2"/>
        <v>1.1294958910387771</v>
      </c>
    </row>
    <row r="35" spans="1:9" ht="24">
      <c r="A35" s="235"/>
      <c r="B35" s="197" t="s">
        <v>136</v>
      </c>
      <c r="C35" s="193" t="s">
        <v>178</v>
      </c>
      <c r="D35" s="158"/>
      <c r="E35" s="159"/>
      <c r="F35" s="158"/>
      <c r="G35" s="159"/>
      <c r="H35" s="160"/>
      <c r="I35" s="214"/>
    </row>
    <row r="36" spans="1:9" ht="12.75">
      <c r="A36" s="235"/>
      <c r="B36" s="197" t="s">
        <v>137</v>
      </c>
      <c r="C36" s="135" t="s">
        <v>36</v>
      </c>
      <c r="D36" s="136">
        <v>146</v>
      </c>
      <c r="E36" s="137">
        <v>4035988</v>
      </c>
      <c r="F36" s="136">
        <v>63</v>
      </c>
      <c r="G36" s="137">
        <v>106456</v>
      </c>
      <c r="H36" s="134">
        <f t="shared" si="2"/>
        <v>43.15068493150685</v>
      </c>
      <c r="I36" s="208">
        <f t="shared" si="2"/>
        <v>2.637668892969949</v>
      </c>
    </row>
    <row r="37" spans="1:9" ht="12.75">
      <c r="A37" s="235"/>
      <c r="B37" s="197" t="s">
        <v>138</v>
      </c>
      <c r="C37" s="135" t="s">
        <v>37</v>
      </c>
      <c r="D37" s="136">
        <v>118</v>
      </c>
      <c r="E37" s="137">
        <v>3299720</v>
      </c>
      <c r="F37" s="136">
        <v>6</v>
      </c>
      <c r="G37" s="137">
        <v>117871</v>
      </c>
      <c r="H37" s="134">
        <f t="shared" si="2"/>
        <v>5.084745762711865</v>
      </c>
      <c r="I37" s="208">
        <f t="shared" si="2"/>
        <v>3.5721515764973995</v>
      </c>
    </row>
    <row r="38" spans="1:9" ht="24">
      <c r="A38" s="235"/>
      <c r="B38" s="197" t="s">
        <v>139</v>
      </c>
      <c r="C38" s="135" t="s">
        <v>39</v>
      </c>
      <c r="D38" s="136">
        <v>11570</v>
      </c>
      <c r="E38" s="137">
        <v>930573000</v>
      </c>
      <c r="F38" s="136">
        <v>2</v>
      </c>
      <c r="G38" s="137">
        <v>163625000</v>
      </c>
      <c r="H38" s="134">
        <f t="shared" si="2"/>
        <v>0.017286084701815037</v>
      </c>
      <c r="I38" s="208">
        <f t="shared" si="2"/>
        <v>17.583252469177594</v>
      </c>
    </row>
    <row r="39" spans="1:9" ht="24">
      <c r="A39" s="235"/>
      <c r="B39" s="197" t="s">
        <v>140</v>
      </c>
      <c r="C39" s="135" t="s">
        <v>41</v>
      </c>
      <c r="D39" s="136">
        <v>30</v>
      </c>
      <c r="E39" s="137">
        <v>5500526</v>
      </c>
      <c r="F39" s="136">
        <v>7</v>
      </c>
      <c r="G39" s="137">
        <v>37086.5</v>
      </c>
      <c r="H39" s="134">
        <f t="shared" si="2"/>
        <v>23.333333333333332</v>
      </c>
      <c r="I39" s="208">
        <f t="shared" si="2"/>
        <v>0.6742355185667698</v>
      </c>
    </row>
    <row r="40" spans="1:9" ht="12.75">
      <c r="A40" s="235"/>
      <c r="B40" s="197" t="s">
        <v>141</v>
      </c>
      <c r="C40" s="135" t="s">
        <v>49</v>
      </c>
      <c r="D40" s="136">
        <v>138</v>
      </c>
      <c r="E40" s="137">
        <v>18900843</v>
      </c>
      <c r="F40" s="136">
        <v>2</v>
      </c>
      <c r="G40" s="137">
        <v>15400</v>
      </c>
      <c r="H40" s="134">
        <f t="shared" si="2"/>
        <v>1.4492753623188406</v>
      </c>
      <c r="I40" s="208">
        <f t="shared" si="2"/>
        <v>0.08147784731083157</v>
      </c>
    </row>
    <row r="41" spans="1:9" ht="24">
      <c r="A41" s="235"/>
      <c r="B41" s="197" t="s">
        <v>142</v>
      </c>
      <c r="C41" s="135" t="s">
        <v>73</v>
      </c>
      <c r="D41" s="136">
        <v>259</v>
      </c>
      <c r="E41" s="137">
        <v>13786991</v>
      </c>
      <c r="F41" s="136">
        <v>19</v>
      </c>
      <c r="G41" s="137">
        <v>1746193</v>
      </c>
      <c r="H41" s="134">
        <f t="shared" si="2"/>
        <v>7.335907335907336</v>
      </c>
      <c r="I41" s="208">
        <f t="shared" si="2"/>
        <v>12.665512003308047</v>
      </c>
    </row>
    <row r="42" spans="1:9" ht="13.5" thickBot="1">
      <c r="A42" s="235"/>
      <c r="B42" s="197" t="s">
        <v>143</v>
      </c>
      <c r="C42" s="143" t="s">
        <v>76</v>
      </c>
      <c r="D42" s="144">
        <v>943</v>
      </c>
      <c r="E42" s="145">
        <v>1041905429.74</v>
      </c>
      <c r="F42" s="144">
        <v>4</v>
      </c>
      <c r="G42" s="145">
        <v>120081888.03</v>
      </c>
      <c r="H42" s="166">
        <f t="shared" si="2"/>
        <v>0.4241781548250266</v>
      </c>
      <c r="I42" s="215">
        <f t="shared" si="2"/>
        <v>11.525219525918544</v>
      </c>
    </row>
    <row r="43" spans="1:9" ht="24.75" thickTop="1">
      <c r="A43" s="235"/>
      <c r="B43" s="197" t="s">
        <v>144</v>
      </c>
      <c r="C43" s="189" t="s">
        <v>102</v>
      </c>
      <c r="D43" s="167">
        <v>75</v>
      </c>
      <c r="E43" s="148">
        <v>275837325.94</v>
      </c>
      <c r="F43" s="167">
        <v>6</v>
      </c>
      <c r="G43" s="167">
        <v>146357260.09</v>
      </c>
      <c r="H43" s="168">
        <f t="shared" si="2"/>
        <v>8</v>
      </c>
      <c r="I43" s="211">
        <f t="shared" si="2"/>
        <v>53.059265852162284</v>
      </c>
    </row>
    <row r="44" spans="1:9" ht="12.75">
      <c r="A44" s="235"/>
      <c r="B44" s="197" t="s">
        <v>145</v>
      </c>
      <c r="C44" s="131" t="s">
        <v>31</v>
      </c>
      <c r="D44" s="132">
        <v>11</v>
      </c>
      <c r="E44" s="133">
        <v>10910100</v>
      </c>
      <c r="F44" s="132">
        <v>1</v>
      </c>
      <c r="G44" s="133">
        <v>50000</v>
      </c>
      <c r="H44" s="134">
        <f aca="true" t="shared" si="3" ref="H44:H85">F44/D44*100</f>
        <v>9.090909090909092</v>
      </c>
      <c r="I44" s="208">
        <f aca="true" t="shared" si="4" ref="I44:I85">G44/E44*100</f>
        <v>0.4582909414212519</v>
      </c>
    </row>
    <row r="45" spans="1:9" ht="12.75">
      <c r="A45" s="235"/>
      <c r="B45" s="197" t="s">
        <v>146</v>
      </c>
      <c r="C45" s="135" t="s">
        <v>35</v>
      </c>
      <c r="D45" s="136">
        <v>94</v>
      </c>
      <c r="E45" s="137">
        <v>8798867</v>
      </c>
      <c r="F45" s="136">
        <v>2</v>
      </c>
      <c r="G45" s="169">
        <v>51581</v>
      </c>
      <c r="H45" s="134">
        <f t="shared" si="3"/>
        <v>2.127659574468085</v>
      </c>
      <c r="I45" s="208">
        <f t="shared" si="4"/>
        <v>0.5862232035101792</v>
      </c>
    </row>
    <row r="46" spans="1:9" ht="12.75">
      <c r="A46" s="235"/>
      <c r="B46" s="197" t="s">
        <v>147</v>
      </c>
      <c r="C46" s="135" t="s">
        <v>63</v>
      </c>
      <c r="D46" s="136">
        <v>41</v>
      </c>
      <c r="E46" s="137">
        <v>2175049</v>
      </c>
      <c r="F46" s="136">
        <v>8</v>
      </c>
      <c r="G46" s="137">
        <v>171003</v>
      </c>
      <c r="H46" s="134">
        <f t="shared" si="3"/>
        <v>19.51219512195122</v>
      </c>
      <c r="I46" s="208">
        <f t="shared" si="4"/>
        <v>7.862029774961392</v>
      </c>
    </row>
    <row r="47" spans="1:9" ht="24">
      <c r="A47" s="235"/>
      <c r="B47" s="197" t="s">
        <v>148</v>
      </c>
      <c r="C47" s="135" t="s">
        <v>55</v>
      </c>
      <c r="D47" s="136">
        <v>76</v>
      </c>
      <c r="E47" s="136">
        <v>28325665</v>
      </c>
      <c r="F47" s="136">
        <v>3</v>
      </c>
      <c r="G47" s="137">
        <v>1756812</v>
      </c>
      <c r="H47" s="134">
        <f t="shared" si="3"/>
        <v>3.9473684210526314</v>
      </c>
      <c r="I47" s="208">
        <f t="shared" si="4"/>
        <v>6.202191546076676</v>
      </c>
    </row>
    <row r="48" spans="1:9" ht="12.75">
      <c r="A48" s="235"/>
      <c r="B48" s="197" t="s">
        <v>149</v>
      </c>
      <c r="C48" s="135" t="s">
        <v>71</v>
      </c>
      <c r="D48" s="136">
        <v>507</v>
      </c>
      <c r="E48" s="137">
        <v>71764000</v>
      </c>
      <c r="F48" s="136">
        <v>54</v>
      </c>
      <c r="G48" s="137">
        <v>5322000</v>
      </c>
      <c r="H48" s="134">
        <f t="shared" si="3"/>
        <v>10.650887573964498</v>
      </c>
      <c r="I48" s="208">
        <f t="shared" si="4"/>
        <v>7.415974583356558</v>
      </c>
    </row>
    <row r="49" spans="1:9" ht="24">
      <c r="A49" s="235"/>
      <c r="B49" s="197" t="s">
        <v>150</v>
      </c>
      <c r="C49" s="135" t="s">
        <v>88</v>
      </c>
      <c r="D49" s="136">
        <v>24</v>
      </c>
      <c r="E49" s="137">
        <v>8822068.6</v>
      </c>
      <c r="F49" s="136">
        <v>1</v>
      </c>
      <c r="G49" s="137">
        <v>2326450</v>
      </c>
      <c r="H49" s="134">
        <f t="shared" si="3"/>
        <v>4.166666666666666</v>
      </c>
      <c r="I49" s="208">
        <f t="shared" si="4"/>
        <v>26.37079924769572</v>
      </c>
    </row>
    <row r="50" spans="1:9" ht="24">
      <c r="A50" s="235"/>
      <c r="B50" s="197" t="s">
        <v>151</v>
      </c>
      <c r="C50" s="135" t="s">
        <v>97</v>
      </c>
      <c r="D50" s="136">
        <v>1862</v>
      </c>
      <c r="E50" s="137">
        <v>272359720.67</v>
      </c>
      <c r="F50" s="136">
        <v>6</v>
      </c>
      <c r="G50" s="137">
        <v>10754.98</v>
      </c>
      <c r="H50" s="134">
        <f t="shared" si="3"/>
        <v>0.322234156820623</v>
      </c>
      <c r="I50" s="208">
        <f t="shared" si="4"/>
        <v>0.003948814447871712</v>
      </c>
    </row>
    <row r="51" spans="1:9" ht="24">
      <c r="A51" s="235"/>
      <c r="B51" s="197" t="s">
        <v>152</v>
      </c>
      <c r="C51" s="138" t="s">
        <v>103</v>
      </c>
      <c r="D51" s="139">
        <v>18</v>
      </c>
      <c r="E51" s="140">
        <v>18102000</v>
      </c>
      <c r="F51" s="139">
        <v>0</v>
      </c>
      <c r="G51" s="140">
        <v>0</v>
      </c>
      <c r="H51" s="141">
        <f t="shared" si="3"/>
        <v>0</v>
      </c>
      <c r="I51" s="209">
        <f t="shared" si="4"/>
        <v>0</v>
      </c>
    </row>
    <row r="52" spans="1:9" ht="24">
      <c r="A52" s="235"/>
      <c r="B52" s="197" t="s">
        <v>153</v>
      </c>
      <c r="C52" s="138" t="s">
        <v>74</v>
      </c>
      <c r="D52" s="139">
        <v>35</v>
      </c>
      <c r="E52" s="140">
        <v>256438112.28</v>
      </c>
      <c r="F52" s="139">
        <v>0</v>
      </c>
      <c r="G52" s="140">
        <v>0</v>
      </c>
      <c r="H52" s="141">
        <f t="shared" si="3"/>
        <v>0</v>
      </c>
      <c r="I52" s="209">
        <f t="shared" si="4"/>
        <v>0</v>
      </c>
    </row>
    <row r="53" spans="1:9" ht="24">
      <c r="A53" s="235"/>
      <c r="B53" s="197" t="s">
        <v>154</v>
      </c>
      <c r="C53" s="135" t="s">
        <v>75</v>
      </c>
      <c r="D53" s="136">
        <v>32</v>
      </c>
      <c r="E53" s="137">
        <v>22105398.35</v>
      </c>
      <c r="F53" s="136">
        <v>6</v>
      </c>
      <c r="G53" s="137">
        <v>5935266</v>
      </c>
      <c r="H53" s="134">
        <f t="shared" si="3"/>
        <v>18.75</v>
      </c>
      <c r="I53" s="208">
        <f t="shared" si="4"/>
        <v>26.849848647943496</v>
      </c>
    </row>
    <row r="54" spans="1:9" ht="24">
      <c r="A54" s="235"/>
      <c r="B54" s="197" t="s">
        <v>155</v>
      </c>
      <c r="C54" s="135" t="s">
        <v>205</v>
      </c>
      <c r="D54" s="136">
        <v>6</v>
      </c>
      <c r="E54" s="137">
        <v>43115844</v>
      </c>
      <c r="F54" s="136">
        <v>5</v>
      </c>
      <c r="G54" s="137">
        <v>85569</v>
      </c>
      <c r="H54" s="134">
        <f t="shared" si="3"/>
        <v>83.33333333333334</v>
      </c>
      <c r="I54" s="208">
        <f t="shared" si="4"/>
        <v>0.19846300585000726</v>
      </c>
    </row>
    <row r="55" spans="1:9" ht="24">
      <c r="A55" s="235"/>
      <c r="B55" s="197" t="s">
        <v>156</v>
      </c>
      <c r="C55" s="135" t="s">
        <v>29</v>
      </c>
      <c r="D55" s="170">
        <v>23</v>
      </c>
      <c r="E55" s="171">
        <v>7769800</v>
      </c>
      <c r="F55" s="136">
        <v>1</v>
      </c>
      <c r="G55" s="137">
        <v>722833</v>
      </c>
      <c r="H55" s="134">
        <f t="shared" si="3"/>
        <v>4.3478260869565215</v>
      </c>
      <c r="I55" s="208">
        <f t="shared" si="4"/>
        <v>9.303109475147366</v>
      </c>
    </row>
    <row r="56" spans="1:9" ht="24.75" thickBot="1">
      <c r="A56" s="235"/>
      <c r="B56" s="197" t="s">
        <v>157</v>
      </c>
      <c r="C56" s="172" t="s">
        <v>80</v>
      </c>
      <c r="D56" s="173">
        <v>1170</v>
      </c>
      <c r="E56" s="174">
        <v>46678000</v>
      </c>
      <c r="F56" s="173">
        <v>0</v>
      </c>
      <c r="G56" s="174">
        <v>0</v>
      </c>
      <c r="H56" s="175">
        <f t="shared" si="3"/>
        <v>0</v>
      </c>
      <c r="I56" s="217">
        <f t="shared" si="4"/>
        <v>0</v>
      </c>
    </row>
    <row r="57" spans="1:9" ht="13.5" thickTop="1">
      <c r="A57" s="235"/>
      <c r="B57" s="197" t="s">
        <v>158</v>
      </c>
      <c r="C57" s="191" t="s">
        <v>68</v>
      </c>
      <c r="D57" s="147">
        <v>34</v>
      </c>
      <c r="E57" s="148">
        <v>61744000</v>
      </c>
      <c r="F57" s="147">
        <v>4</v>
      </c>
      <c r="G57" s="148">
        <v>32139364</v>
      </c>
      <c r="H57" s="149">
        <f t="shared" si="3"/>
        <v>11.76470588235294</v>
      </c>
      <c r="I57" s="211">
        <f t="shared" si="4"/>
        <v>52.052610779994815</v>
      </c>
    </row>
    <row r="58" spans="1:9" ht="24">
      <c r="A58" s="235"/>
      <c r="B58" s="197" t="s">
        <v>159</v>
      </c>
      <c r="C58" s="135" t="s">
        <v>70</v>
      </c>
      <c r="D58" s="136">
        <v>19</v>
      </c>
      <c r="E58" s="137">
        <v>393873686</v>
      </c>
      <c r="F58" s="136">
        <v>9</v>
      </c>
      <c r="G58" s="137">
        <v>7318952</v>
      </c>
      <c r="H58" s="134">
        <f t="shared" si="3"/>
        <v>47.368421052631575</v>
      </c>
      <c r="I58" s="208">
        <f t="shared" si="4"/>
        <v>1.8581977573388846</v>
      </c>
    </row>
    <row r="59" spans="1:9" ht="12.75">
      <c r="A59" s="235"/>
      <c r="B59" s="197" t="s">
        <v>160</v>
      </c>
      <c r="C59" s="135" t="s">
        <v>5</v>
      </c>
      <c r="D59" s="136">
        <v>235</v>
      </c>
      <c r="E59" s="137">
        <v>759997843</v>
      </c>
      <c r="F59" s="136">
        <v>39</v>
      </c>
      <c r="G59" s="137">
        <v>204635000</v>
      </c>
      <c r="H59" s="134">
        <f t="shared" si="3"/>
        <v>16.595744680851062</v>
      </c>
      <c r="I59" s="208">
        <f t="shared" si="4"/>
        <v>26.925734314222254</v>
      </c>
    </row>
    <row r="60" spans="1:9" ht="12.75">
      <c r="A60" s="235"/>
      <c r="B60" s="197" t="s">
        <v>161</v>
      </c>
      <c r="C60" s="135" t="s">
        <v>3</v>
      </c>
      <c r="D60" s="136">
        <v>2081</v>
      </c>
      <c r="E60" s="137">
        <v>121183014</v>
      </c>
      <c r="F60" s="136">
        <v>287</v>
      </c>
      <c r="G60" s="176">
        <v>30646363.5</v>
      </c>
      <c r="H60" s="227">
        <f t="shared" si="3"/>
        <v>13.791446419990388</v>
      </c>
      <c r="I60" s="208">
        <f t="shared" si="4"/>
        <v>25.289322726368233</v>
      </c>
    </row>
    <row r="61" spans="1:9" ht="12.75">
      <c r="A61" s="235"/>
      <c r="B61" s="197" t="s">
        <v>162</v>
      </c>
      <c r="C61" s="135" t="s">
        <v>65</v>
      </c>
      <c r="D61" s="136">
        <v>88</v>
      </c>
      <c r="E61" s="137">
        <v>260087727</v>
      </c>
      <c r="F61" s="136">
        <v>14</v>
      </c>
      <c r="G61" s="137">
        <v>48005627</v>
      </c>
      <c r="H61" s="134">
        <f t="shared" si="3"/>
        <v>15.909090909090908</v>
      </c>
      <c r="I61" s="208">
        <f t="shared" si="4"/>
        <v>18.457474927296357</v>
      </c>
    </row>
    <row r="62" spans="1:9" ht="12.75">
      <c r="A62" s="235"/>
      <c r="B62" s="197" t="s">
        <v>163</v>
      </c>
      <c r="C62" s="194" t="s">
        <v>82</v>
      </c>
      <c r="D62" s="151"/>
      <c r="E62" s="152"/>
      <c r="F62" s="151"/>
      <c r="G62" s="152"/>
      <c r="H62" s="160"/>
      <c r="I62" s="214"/>
    </row>
    <row r="63" spans="1:9" ht="12.75">
      <c r="A63" s="235"/>
      <c r="B63" s="197" t="s">
        <v>164</v>
      </c>
      <c r="C63" s="194" t="s">
        <v>86</v>
      </c>
      <c r="D63" s="151"/>
      <c r="E63" s="152"/>
      <c r="F63" s="151"/>
      <c r="G63" s="152"/>
      <c r="H63" s="160"/>
      <c r="I63" s="214"/>
    </row>
    <row r="64" spans="1:9" ht="12.75">
      <c r="A64" s="235"/>
      <c r="B64" s="197" t="s">
        <v>165</v>
      </c>
      <c r="C64" s="135" t="s">
        <v>27</v>
      </c>
      <c r="D64" s="136">
        <v>1</v>
      </c>
      <c r="E64" s="169">
        <v>7462490</v>
      </c>
      <c r="F64" s="136">
        <v>1</v>
      </c>
      <c r="G64" s="169">
        <v>7462490</v>
      </c>
      <c r="H64" s="134">
        <f t="shared" si="3"/>
        <v>100</v>
      </c>
      <c r="I64" s="208">
        <f t="shared" si="4"/>
        <v>100</v>
      </c>
    </row>
    <row r="65" spans="1:9" ht="12.75">
      <c r="A65" s="235"/>
      <c r="B65" s="197" t="s">
        <v>166</v>
      </c>
      <c r="C65" s="138" t="s">
        <v>30</v>
      </c>
      <c r="D65" s="139">
        <v>127</v>
      </c>
      <c r="E65" s="140">
        <v>29565266.9</v>
      </c>
      <c r="F65" s="139">
        <v>0</v>
      </c>
      <c r="G65" s="140">
        <v>0</v>
      </c>
      <c r="H65" s="141">
        <f t="shared" si="3"/>
        <v>0</v>
      </c>
      <c r="I65" s="209">
        <f t="shared" si="4"/>
        <v>0</v>
      </c>
    </row>
    <row r="66" spans="1:9" ht="12.75">
      <c r="A66" s="235"/>
      <c r="B66" s="197" t="s">
        <v>167</v>
      </c>
      <c r="C66" s="138" t="s">
        <v>32</v>
      </c>
      <c r="D66" s="139">
        <v>15</v>
      </c>
      <c r="E66" s="140">
        <v>88015470</v>
      </c>
      <c r="F66" s="139">
        <v>0</v>
      </c>
      <c r="G66" s="140">
        <v>0</v>
      </c>
      <c r="H66" s="141">
        <f t="shared" si="3"/>
        <v>0</v>
      </c>
      <c r="I66" s="209">
        <f t="shared" si="4"/>
        <v>0</v>
      </c>
    </row>
    <row r="67" spans="1:9" ht="12.75">
      <c r="A67" s="235"/>
      <c r="B67" s="197" t="s">
        <v>168</v>
      </c>
      <c r="C67" s="138" t="s">
        <v>42</v>
      </c>
      <c r="D67" s="139">
        <v>4</v>
      </c>
      <c r="E67" s="140">
        <v>57866272</v>
      </c>
      <c r="F67" s="139">
        <v>0</v>
      </c>
      <c r="G67" s="140">
        <v>0</v>
      </c>
      <c r="H67" s="141">
        <f t="shared" si="3"/>
        <v>0</v>
      </c>
      <c r="I67" s="209">
        <f t="shared" si="4"/>
        <v>0</v>
      </c>
    </row>
    <row r="68" spans="1:9" ht="12.75">
      <c r="A68" s="235"/>
      <c r="B68" s="197" t="s">
        <v>169</v>
      </c>
      <c r="C68" s="138" t="s">
        <v>53</v>
      </c>
      <c r="D68" s="139">
        <v>18</v>
      </c>
      <c r="E68" s="140">
        <v>9679415.6</v>
      </c>
      <c r="F68" s="139">
        <v>0</v>
      </c>
      <c r="G68" s="140">
        <v>0</v>
      </c>
      <c r="H68" s="141">
        <f t="shared" si="3"/>
        <v>0</v>
      </c>
      <c r="I68" s="209">
        <f t="shared" si="4"/>
        <v>0</v>
      </c>
    </row>
    <row r="69" spans="1:9" ht="12.75">
      <c r="A69" s="235"/>
      <c r="B69" s="197" t="s">
        <v>170</v>
      </c>
      <c r="C69" s="135" t="s">
        <v>56</v>
      </c>
      <c r="D69" s="136">
        <v>23</v>
      </c>
      <c r="E69" s="137">
        <v>355111351</v>
      </c>
      <c r="F69" s="136">
        <v>11</v>
      </c>
      <c r="G69" s="137">
        <v>348379754</v>
      </c>
      <c r="H69" s="134">
        <f t="shared" si="3"/>
        <v>47.82608695652174</v>
      </c>
      <c r="I69" s="208">
        <f t="shared" si="4"/>
        <v>98.10437008531446</v>
      </c>
    </row>
    <row r="70" spans="1:9" ht="12.75">
      <c r="A70" s="235"/>
      <c r="B70" s="197" t="s">
        <v>171</v>
      </c>
      <c r="C70" s="138" t="s">
        <v>184</v>
      </c>
      <c r="D70" s="139">
        <v>62</v>
      </c>
      <c r="E70" s="140">
        <v>2500000</v>
      </c>
      <c r="F70" s="139">
        <v>0</v>
      </c>
      <c r="G70" s="140">
        <v>0</v>
      </c>
      <c r="H70" s="141">
        <f t="shared" si="3"/>
        <v>0</v>
      </c>
      <c r="I70" s="209">
        <f t="shared" si="4"/>
        <v>0</v>
      </c>
    </row>
    <row r="71" spans="1:9" ht="12.75">
      <c r="A71" s="235"/>
      <c r="B71" s="197" t="s">
        <v>172</v>
      </c>
      <c r="C71" s="138" t="s">
        <v>58</v>
      </c>
      <c r="D71" s="139">
        <v>15</v>
      </c>
      <c r="E71" s="140">
        <v>7317140.5</v>
      </c>
      <c r="F71" s="139"/>
      <c r="G71" s="140"/>
      <c r="H71" s="141">
        <f t="shared" si="3"/>
        <v>0</v>
      </c>
      <c r="I71" s="209">
        <f t="shared" si="4"/>
        <v>0</v>
      </c>
    </row>
    <row r="72" spans="1:9" ht="12.75">
      <c r="A72" s="235"/>
      <c r="B72" s="197" t="s">
        <v>173</v>
      </c>
      <c r="C72" s="135" t="s">
        <v>61</v>
      </c>
      <c r="D72" s="136">
        <v>76</v>
      </c>
      <c r="E72" s="137">
        <v>1417566</v>
      </c>
      <c r="F72" s="136">
        <v>2</v>
      </c>
      <c r="G72" s="137">
        <v>21370</v>
      </c>
      <c r="H72" s="134">
        <f t="shared" si="3"/>
        <v>2.631578947368421</v>
      </c>
      <c r="I72" s="208">
        <f t="shared" si="4"/>
        <v>1.5075135831418078</v>
      </c>
    </row>
    <row r="73" spans="1:9" ht="12.75">
      <c r="A73" s="235"/>
      <c r="B73" s="197" t="s">
        <v>174</v>
      </c>
      <c r="C73" s="138" t="s">
        <v>62</v>
      </c>
      <c r="D73" s="139">
        <v>35</v>
      </c>
      <c r="E73" s="140">
        <v>20000000</v>
      </c>
      <c r="F73" s="139">
        <v>0</v>
      </c>
      <c r="G73" s="140">
        <v>0</v>
      </c>
      <c r="H73" s="141">
        <f t="shared" si="3"/>
        <v>0</v>
      </c>
      <c r="I73" s="209">
        <f t="shared" si="4"/>
        <v>0</v>
      </c>
    </row>
    <row r="74" spans="1:9" ht="12.75">
      <c r="A74" s="235"/>
      <c r="B74" s="197" t="s">
        <v>175</v>
      </c>
      <c r="C74" s="138" t="s">
        <v>64</v>
      </c>
      <c r="D74" s="139">
        <v>560</v>
      </c>
      <c r="E74" s="140">
        <v>410582000</v>
      </c>
      <c r="F74" s="139">
        <v>0</v>
      </c>
      <c r="G74" s="140">
        <v>0</v>
      </c>
      <c r="H74" s="141">
        <f t="shared" si="3"/>
        <v>0</v>
      </c>
      <c r="I74" s="209">
        <f t="shared" si="4"/>
        <v>0</v>
      </c>
    </row>
    <row r="75" spans="1:9" ht="12.75">
      <c r="A75" s="235"/>
      <c r="B75" s="197" t="s">
        <v>183</v>
      </c>
      <c r="C75" s="138" t="s">
        <v>66</v>
      </c>
      <c r="D75" s="177">
        <v>40</v>
      </c>
      <c r="E75" s="140">
        <v>41371883.7</v>
      </c>
      <c r="F75" s="139">
        <v>0</v>
      </c>
      <c r="G75" s="140">
        <v>0</v>
      </c>
      <c r="H75" s="141">
        <f t="shared" si="3"/>
        <v>0</v>
      </c>
      <c r="I75" s="209">
        <f t="shared" si="4"/>
        <v>0</v>
      </c>
    </row>
    <row r="76" spans="1:9" ht="12.75">
      <c r="A76" s="235"/>
      <c r="B76" s="197" t="s">
        <v>188</v>
      </c>
      <c r="C76" s="138" t="s">
        <v>78</v>
      </c>
      <c r="D76" s="139">
        <v>48</v>
      </c>
      <c r="E76" s="140">
        <v>954408</v>
      </c>
      <c r="F76" s="139">
        <v>0</v>
      </c>
      <c r="G76" s="140">
        <v>0</v>
      </c>
      <c r="H76" s="141">
        <f t="shared" si="3"/>
        <v>0</v>
      </c>
      <c r="I76" s="209">
        <f t="shared" si="4"/>
        <v>0</v>
      </c>
    </row>
    <row r="77" spans="1:9" ht="12.75">
      <c r="A77" s="235"/>
      <c r="B77" s="197" t="s">
        <v>194</v>
      </c>
      <c r="C77" s="178" t="s">
        <v>185</v>
      </c>
      <c r="D77" s="151"/>
      <c r="E77" s="152"/>
      <c r="F77" s="151"/>
      <c r="G77" s="152"/>
      <c r="H77" s="160"/>
      <c r="I77" s="214"/>
    </row>
    <row r="78" spans="1:9" ht="13.5" thickBot="1">
      <c r="A78" s="235"/>
      <c r="B78" s="199" t="s">
        <v>195</v>
      </c>
      <c r="C78" s="143" t="s">
        <v>79</v>
      </c>
      <c r="D78" s="144">
        <v>22</v>
      </c>
      <c r="E78" s="145">
        <v>65000000</v>
      </c>
      <c r="F78" s="144">
        <v>13</v>
      </c>
      <c r="G78" s="145">
        <v>204600</v>
      </c>
      <c r="H78" s="146">
        <f t="shared" si="3"/>
        <v>59.09090909090909</v>
      </c>
      <c r="I78" s="210">
        <f t="shared" si="4"/>
        <v>0.31476923076923075</v>
      </c>
    </row>
    <row r="79" spans="1:9" ht="24.75" thickTop="1">
      <c r="A79" s="236" t="s">
        <v>11</v>
      </c>
      <c r="B79" s="196" t="s">
        <v>196</v>
      </c>
      <c r="C79" s="191" t="s">
        <v>12</v>
      </c>
      <c r="D79" s="147">
        <v>740</v>
      </c>
      <c r="E79" s="148">
        <v>638696690</v>
      </c>
      <c r="F79" s="147">
        <v>13</v>
      </c>
      <c r="G79" s="148">
        <v>66280864</v>
      </c>
      <c r="H79" s="149">
        <f t="shared" si="3"/>
        <v>1.7567567567567568</v>
      </c>
      <c r="I79" s="211">
        <f t="shared" si="4"/>
        <v>10.377518004672922</v>
      </c>
    </row>
    <row r="80" spans="1:9" ht="24">
      <c r="A80" s="237"/>
      <c r="B80" s="197" t="s">
        <v>197</v>
      </c>
      <c r="C80" s="138" t="s">
        <v>214</v>
      </c>
      <c r="D80" s="139">
        <v>64</v>
      </c>
      <c r="E80" s="140">
        <v>446617849.8</v>
      </c>
      <c r="F80" s="139">
        <v>0</v>
      </c>
      <c r="G80" s="140">
        <v>0</v>
      </c>
      <c r="H80" s="141">
        <f t="shared" si="3"/>
        <v>0</v>
      </c>
      <c r="I80" s="209">
        <f t="shared" si="4"/>
        <v>0</v>
      </c>
    </row>
    <row r="81" spans="1:9" ht="24">
      <c r="A81" s="237"/>
      <c r="B81" s="197" t="s">
        <v>198</v>
      </c>
      <c r="C81" s="135" t="s">
        <v>52</v>
      </c>
      <c r="D81" s="136">
        <v>41</v>
      </c>
      <c r="E81" s="137">
        <v>27194032</v>
      </c>
      <c r="F81" s="136">
        <v>40</v>
      </c>
      <c r="G81" s="137">
        <v>26399669</v>
      </c>
      <c r="H81" s="134">
        <f t="shared" si="3"/>
        <v>97.5609756097561</v>
      </c>
      <c r="I81" s="208">
        <f t="shared" si="4"/>
        <v>97.07890687191954</v>
      </c>
    </row>
    <row r="82" spans="1:9" ht="24">
      <c r="A82" s="237"/>
      <c r="B82" s="197" t="s">
        <v>199</v>
      </c>
      <c r="C82" s="172" t="s">
        <v>215</v>
      </c>
      <c r="D82" s="179">
        <v>26</v>
      </c>
      <c r="E82" s="174">
        <v>3897187150.15</v>
      </c>
      <c r="F82" s="173">
        <v>0</v>
      </c>
      <c r="G82" s="174">
        <v>0</v>
      </c>
      <c r="H82" s="175">
        <f t="shared" si="3"/>
        <v>0</v>
      </c>
      <c r="I82" s="217">
        <f t="shared" si="4"/>
        <v>0</v>
      </c>
    </row>
    <row r="83" spans="1:9" ht="36">
      <c r="A83" s="237"/>
      <c r="B83" s="197" t="s">
        <v>200</v>
      </c>
      <c r="C83" s="178" t="s">
        <v>193</v>
      </c>
      <c r="D83" s="180"/>
      <c r="E83" s="152"/>
      <c r="F83" s="151"/>
      <c r="G83" s="152"/>
      <c r="H83" s="153"/>
      <c r="I83" s="213"/>
    </row>
    <row r="84" spans="1:9" ht="24">
      <c r="A84" s="237"/>
      <c r="B84" s="197" t="s">
        <v>201</v>
      </c>
      <c r="C84" s="131" t="s">
        <v>89</v>
      </c>
      <c r="D84" s="181">
        <v>25</v>
      </c>
      <c r="E84" s="156">
        <v>10277560000</v>
      </c>
      <c r="F84" s="155">
        <v>10</v>
      </c>
      <c r="G84" s="156">
        <v>7390490000</v>
      </c>
      <c r="H84" s="146">
        <f t="shared" si="3"/>
        <v>40</v>
      </c>
      <c r="I84" s="210">
        <f t="shared" si="4"/>
        <v>71.90899396354776</v>
      </c>
    </row>
    <row r="85" spans="1:9" ht="12.75">
      <c r="A85" s="237"/>
      <c r="B85" s="197" t="s">
        <v>202</v>
      </c>
      <c r="C85" s="138" t="s">
        <v>83</v>
      </c>
      <c r="D85" s="139">
        <v>5</v>
      </c>
      <c r="E85" s="140">
        <v>47232015</v>
      </c>
      <c r="F85" s="139">
        <v>0</v>
      </c>
      <c r="G85" s="140">
        <v>0</v>
      </c>
      <c r="H85" s="182">
        <f t="shared" si="3"/>
        <v>0</v>
      </c>
      <c r="I85" s="218">
        <f t="shared" si="4"/>
        <v>0</v>
      </c>
    </row>
    <row r="86" spans="1:9" ht="24.75" thickBot="1">
      <c r="A86" s="238"/>
      <c r="B86" s="199" t="s">
        <v>204</v>
      </c>
      <c r="C86" s="143" t="s">
        <v>77</v>
      </c>
      <c r="D86" s="144">
        <v>3116</v>
      </c>
      <c r="E86" s="145">
        <v>6154109576.02</v>
      </c>
      <c r="F86" s="144">
        <v>489</v>
      </c>
      <c r="G86" s="145">
        <v>3444498413.75</v>
      </c>
      <c r="H86" s="161">
        <f>F86/D86*100</f>
        <v>15.693196405648266</v>
      </c>
      <c r="I86" s="215">
        <f>G86/E86*100</f>
        <v>55.97070333573153</v>
      </c>
    </row>
    <row r="87" spans="1:9" ht="26.25" customHeight="1" thickBot="1" thickTop="1">
      <c r="A87" s="198" t="s">
        <v>95</v>
      </c>
      <c r="B87" s="200"/>
      <c r="C87" s="201"/>
      <c r="D87" s="202">
        <f>SUM(D3:D86)</f>
        <v>29830</v>
      </c>
      <c r="E87" s="203">
        <f>SUM(E3:E86)</f>
        <v>31641898573.49</v>
      </c>
      <c r="F87" s="204">
        <f>SUM(F3:F86)</f>
        <v>1485</v>
      </c>
      <c r="G87" s="205">
        <f>SUM(G3:G86)</f>
        <v>12604739696.99</v>
      </c>
      <c r="H87" s="206">
        <f>F87/D87*100</f>
        <v>4.978209855849816</v>
      </c>
      <c r="I87" s="207">
        <f>G87/E87*100</f>
        <v>39.835598574196865</v>
      </c>
    </row>
    <row r="88" spans="1:7" ht="13.5" thickTop="1">
      <c r="A88" s="1"/>
      <c r="B88" s="1"/>
      <c r="C88" s="1"/>
      <c r="D88" s="1"/>
      <c r="E88" s="1"/>
      <c r="F88" s="18"/>
      <c r="G88" s="1"/>
    </row>
    <row r="89" spans="3:7" ht="12.75">
      <c r="C89" s="2" t="s">
        <v>8</v>
      </c>
      <c r="D89" s="1"/>
      <c r="E89" s="1"/>
      <c r="F89" s="1"/>
      <c r="G89" s="1"/>
    </row>
    <row r="90" spans="1:7" ht="12.75">
      <c r="A90" s="12"/>
      <c r="B90" s="15"/>
      <c r="C90" s="16"/>
      <c r="D90" s="231" t="s">
        <v>192</v>
      </c>
      <c r="E90" s="232"/>
      <c r="F90" s="233"/>
      <c r="G90" s="1"/>
    </row>
    <row r="91" spans="1:7" ht="12.75">
      <c r="A91" s="12"/>
      <c r="B91" s="15"/>
      <c r="C91" s="17"/>
      <c r="D91" s="231" t="s">
        <v>191</v>
      </c>
      <c r="E91" s="232"/>
      <c r="F91" s="233"/>
      <c r="G91" s="1"/>
    </row>
    <row r="92" spans="1:7" ht="12.75">
      <c r="A92" s="3"/>
      <c r="B92" s="3"/>
      <c r="C92" s="111"/>
      <c r="D92" s="231" t="s">
        <v>190</v>
      </c>
      <c r="E92" s="232"/>
      <c r="F92" s="233"/>
      <c r="G92" s="1"/>
    </row>
    <row r="93" ht="12.75">
      <c r="E93" s="4"/>
    </row>
    <row r="94" spans="1:6" ht="12.75">
      <c r="A94" s="9"/>
      <c r="B94" s="9"/>
      <c r="C94" s="9"/>
      <c r="D94" s="9"/>
      <c r="E94" s="4"/>
      <c r="F94" s="9"/>
    </row>
    <row r="95" spans="1:6" ht="12.75">
      <c r="A95" s="9"/>
      <c r="B95" s="9"/>
      <c r="C95" s="9"/>
      <c r="D95" s="10"/>
      <c r="E95" s="4"/>
      <c r="F95" s="9"/>
    </row>
    <row r="96" spans="1:6" ht="12.75">
      <c r="A96" s="9"/>
      <c r="B96" s="9"/>
      <c r="C96" s="9"/>
      <c r="D96" s="10"/>
      <c r="E96" s="4"/>
      <c r="F96" s="9"/>
    </row>
    <row r="97" spans="1:6" ht="12.75">
      <c r="A97" s="9"/>
      <c r="B97" s="9"/>
      <c r="C97" s="9"/>
      <c r="D97" s="10"/>
      <c r="E97" s="4"/>
      <c r="F97" s="9"/>
    </row>
    <row r="98" spans="1:6" ht="12.75">
      <c r="A98" s="9"/>
      <c r="B98" s="9"/>
      <c r="C98" s="9"/>
      <c r="D98" s="10"/>
      <c r="E98" s="4"/>
      <c r="F98" s="9"/>
    </row>
    <row r="99" spans="1:6" ht="12.75">
      <c r="A99" s="9"/>
      <c r="B99" s="9"/>
      <c r="C99" s="9"/>
      <c r="D99" s="10"/>
      <c r="E99" s="4"/>
      <c r="F99" s="9"/>
    </row>
    <row r="100" spans="1:6" ht="12.75">
      <c r="A100" s="9"/>
      <c r="B100" s="9"/>
      <c r="C100" s="9"/>
      <c r="D100" s="10"/>
      <c r="E100" s="4"/>
      <c r="F100" s="9"/>
    </row>
    <row r="101" spans="1:6" ht="12.75">
      <c r="A101" s="9"/>
      <c r="B101" s="9"/>
      <c r="C101" s="9"/>
      <c r="D101" s="10"/>
      <c r="E101" s="4"/>
      <c r="F101" s="9"/>
    </row>
    <row r="102" spans="1:6" ht="12.75">
      <c r="A102" s="9"/>
      <c r="B102" s="9"/>
      <c r="C102" s="9"/>
      <c r="D102" s="11"/>
      <c r="E102" s="5"/>
      <c r="F102" s="9"/>
    </row>
    <row r="103" spans="1:6" ht="12.75">
      <c r="A103" s="9"/>
      <c r="B103" s="9"/>
      <c r="C103" s="9"/>
      <c r="D103" s="10"/>
      <c r="E103" s="4"/>
      <c r="F103" s="9"/>
    </row>
    <row r="104" spans="1:6" ht="12.75">
      <c r="A104" s="9"/>
      <c r="B104" s="9"/>
      <c r="C104" s="9"/>
      <c r="D104" s="12"/>
      <c r="E104" s="4"/>
      <c r="F104" s="9"/>
    </row>
    <row r="105" spans="1:6" ht="12.75">
      <c r="A105" s="9"/>
      <c r="B105" s="9"/>
      <c r="C105" s="9"/>
      <c r="D105" s="10"/>
      <c r="E105" s="4"/>
      <c r="F105" s="9"/>
    </row>
    <row r="106" spans="1:6" ht="12.75">
      <c r="A106" s="9"/>
      <c r="B106" s="9"/>
      <c r="C106" s="9"/>
      <c r="D106" s="10"/>
      <c r="E106" s="4"/>
      <c r="F106" s="9"/>
    </row>
    <row r="107" spans="1:6" ht="12.75">
      <c r="A107" s="9"/>
      <c r="B107" s="9"/>
      <c r="C107" s="9"/>
      <c r="D107" s="10"/>
      <c r="E107" s="4"/>
      <c r="F107" s="9"/>
    </row>
    <row r="108" spans="1:6" ht="12.75">
      <c r="A108" s="9"/>
      <c r="B108" s="9"/>
      <c r="C108" s="9"/>
      <c r="D108" s="10"/>
      <c r="E108" s="4"/>
      <c r="F108" s="9"/>
    </row>
    <row r="109" spans="1:6" ht="12.75">
      <c r="A109" s="9"/>
      <c r="B109" s="9"/>
      <c r="C109" s="9"/>
      <c r="D109" s="10"/>
      <c r="E109" s="4"/>
      <c r="F109" s="9"/>
    </row>
    <row r="110" spans="1:6" ht="12.75">
      <c r="A110" s="9"/>
      <c r="B110" s="9"/>
      <c r="C110" s="9"/>
      <c r="D110" s="10"/>
      <c r="E110" s="4"/>
      <c r="F110" s="9"/>
    </row>
    <row r="111" spans="1:6" ht="12.75">
      <c r="A111" s="9"/>
      <c r="B111" s="9"/>
      <c r="C111" s="9"/>
      <c r="D111" s="10"/>
      <c r="E111" s="4"/>
      <c r="F111" s="9"/>
    </row>
    <row r="112" spans="1:6" ht="12.75">
      <c r="A112" s="9"/>
      <c r="B112" s="9"/>
      <c r="C112" s="9"/>
      <c r="D112" s="12"/>
      <c r="E112" s="4"/>
      <c r="F112" s="9"/>
    </row>
    <row r="113" spans="1:6" ht="12.75">
      <c r="A113" s="9"/>
      <c r="B113" s="9"/>
      <c r="C113" s="9"/>
      <c r="D113" s="10"/>
      <c r="E113" s="4"/>
      <c r="F113" s="9"/>
    </row>
    <row r="114" spans="1:6" ht="12.75">
      <c r="A114" s="9"/>
      <c r="B114" s="9"/>
      <c r="C114" s="9"/>
      <c r="D114" s="13"/>
      <c r="E114" s="6"/>
      <c r="F114" s="9"/>
    </row>
    <row r="115" spans="1:6" ht="12.75">
      <c r="A115" s="9"/>
      <c r="B115" s="9"/>
      <c r="C115" s="9"/>
      <c r="D115" s="13"/>
      <c r="E115" s="6"/>
      <c r="F115" s="9"/>
    </row>
    <row r="116" spans="1:6" ht="12.75">
      <c r="A116" s="9"/>
      <c r="B116" s="9"/>
      <c r="C116" s="9"/>
      <c r="D116" s="10"/>
      <c r="E116" s="7"/>
      <c r="F116" s="9"/>
    </row>
    <row r="117" spans="1:6" ht="12.75">
      <c r="A117" s="9"/>
      <c r="B117" s="9"/>
      <c r="C117" s="9"/>
      <c r="D117" s="10"/>
      <c r="E117" s="4"/>
      <c r="F117" s="9"/>
    </row>
    <row r="118" spans="1:6" ht="12.75">
      <c r="A118" s="9"/>
      <c r="B118" s="9"/>
      <c r="C118" s="9"/>
      <c r="D118" s="10"/>
      <c r="E118" s="4"/>
      <c r="F118" s="9"/>
    </row>
    <row r="119" spans="1:6" ht="12.75">
      <c r="A119" s="9"/>
      <c r="B119" s="9"/>
      <c r="C119" s="9"/>
      <c r="D119" s="13"/>
      <c r="E119" s="6"/>
      <c r="F119" s="9"/>
    </row>
    <row r="120" spans="1:6" ht="12.75">
      <c r="A120" s="9"/>
      <c r="B120" s="9"/>
      <c r="C120" s="9"/>
      <c r="D120" s="10"/>
      <c r="E120" s="4"/>
      <c r="F120" s="9"/>
    </row>
    <row r="121" spans="1:6" ht="12.75">
      <c r="A121" s="9"/>
      <c r="B121" s="9"/>
      <c r="C121" s="9"/>
      <c r="D121" s="10"/>
      <c r="E121" s="4"/>
      <c r="F121" s="9"/>
    </row>
    <row r="122" spans="1:6" ht="12.75">
      <c r="A122" s="9"/>
      <c r="B122" s="9"/>
      <c r="C122" s="9"/>
      <c r="D122" s="13"/>
      <c r="E122" s="6"/>
      <c r="F122" s="9"/>
    </row>
    <row r="123" spans="1:6" ht="12.75">
      <c r="A123" s="9"/>
      <c r="B123" s="9"/>
      <c r="C123" s="9"/>
      <c r="D123" s="10"/>
      <c r="E123" s="4"/>
      <c r="F123" s="9"/>
    </row>
    <row r="124" spans="1:6" ht="12.75">
      <c r="A124" s="9"/>
      <c r="B124" s="9"/>
      <c r="C124" s="9"/>
      <c r="D124" s="10"/>
      <c r="E124" s="4"/>
      <c r="F124" s="9"/>
    </row>
    <row r="125" spans="1:6" ht="12.75">
      <c r="A125" s="9"/>
      <c r="B125" s="9"/>
      <c r="C125" s="9"/>
      <c r="D125" s="13"/>
      <c r="E125" s="6"/>
      <c r="F125" s="9"/>
    </row>
    <row r="126" spans="1:6" ht="12.75">
      <c r="A126" s="9"/>
      <c r="B126" s="9"/>
      <c r="C126" s="9"/>
      <c r="D126" s="10"/>
      <c r="E126" s="4"/>
      <c r="F126" s="9"/>
    </row>
    <row r="127" spans="1:6" ht="12.75">
      <c r="A127" s="9"/>
      <c r="B127" s="9"/>
      <c r="C127" s="9"/>
      <c r="D127" s="10"/>
      <c r="E127" s="4"/>
      <c r="F127" s="9"/>
    </row>
    <row r="128" spans="1:6" ht="12.75">
      <c r="A128" s="9"/>
      <c r="B128" s="9"/>
      <c r="C128" s="9"/>
      <c r="D128" s="10"/>
      <c r="E128" s="4"/>
      <c r="F128" s="9"/>
    </row>
    <row r="129" spans="1:6" ht="12.75">
      <c r="A129" s="9"/>
      <c r="B129" s="9"/>
      <c r="C129" s="9"/>
      <c r="D129" s="10"/>
      <c r="E129" s="4"/>
      <c r="F129" s="9"/>
    </row>
    <row r="130" spans="1:6" ht="12.75">
      <c r="A130" s="9"/>
      <c r="B130" s="9"/>
      <c r="C130" s="9"/>
      <c r="D130" s="13"/>
      <c r="E130" s="6"/>
      <c r="F130" s="9"/>
    </row>
    <row r="131" spans="1:6" ht="12.75">
      <c r="A131" s="9"/>
      <c r="B131" s="9"/>
      <c r="C131" s="9"/>
      <c r="D131" s="10"/>
      <c r="E131" s="4"/>
      <c r="F131" s="9"/>
    </row>
    <row r="132" spans="1:6" ht="12.75">
      <c r="A132" s="9"/>
      <c r="B132" s="9"/>
      <c r="C132" s="9"/>
      <c r="D132" s="13"/>
      <c r="E132" s="6"/>
      <c r="F132" s="9"/>
    </row>
    <row r="133" spans="1:6" ht="12.75">
      <c r="A133" s="9"/>
      <c r="B133" s="9"/>
      <c r="C133" s="9"/>
      <c r="D133" s="13"/>
      <c r="E133" s="6"/>
      <c r="F133" s="9"/>
    </row>
    <row r="134" spans="1:6" ht="12.75">
      <c r="A134" s="9"/>
      <c r="B134" s="9"/>
      <c r="C134" s="9"/>
      <c r="D134" s="10"/>
      <c r="E134" s="4"/>
      <c r="F134" s="9"/>
    </row>
    <row r="135" spans="1:6" ht="12.75">
      <c r="A135" s="9"/>
      <c r="B135" s="9"/>
      <c r="C135" s="9"/>
      <c r="D135" s="10"/>
      <c r="E135" s="4"/>
      <c r="F135" s="9"/>
    </row>
    <row r="136" spans="1:6" ht="12.75">
      <c r="A136" s="9"/>
      <c r="B136" s="9"/>
      <c r="C136" s="9"/>
      <c r="D136" s="10"/>
      <c r="E136" s="4"/>
      <c r="F136" s="9"/>
    </row>
    <row r="137" spans="1:6" ht="12.75">
      <c r="A137" s="9"/>
      <c r="B137" s="9"/>
      <c r="C137" s="9"/>
      <c r="D137" s="10"/>
      <c r="E137" s="4"/>
      <c r="F137" s="9"/>
    </row>
    <row r="138" spans="1:6" ht="12.75">
      <c r="A138" s="9"/>
      <c r="B138" s="9"/>
      <c r="C138" s="9"/>
      <c r="D138" s="10"/>
      <c r="E138" s="4"/>
      <c r="F138" s="9"/>
    </row>
    <row r="139" spans="1:6" ht="12.75">
      <c r="A139" s="9"/>
      <c r="B139" s="9"/>
      <c r="C139" s="9"/>
      <c r="D139" s="10"/>
      <c r="E139" s="4"/>
      <c r="F139" s="9"/>
    </row>
    <row r="140" spans="1:6" ht="12.75">
      <c r="A140" s="9"/>
      <c r="B140" s="9"/>
      <c r="C140" s="9"/>
      <c r="D140" s="14"/>
      <c r="E140" s="8"/>
      <c r="F140" s="9"/>
    </row>
    <row r="141" spans="1:6" ht="12.75">
      <c r="A141" s="9"/>
      <c r="B141" s="9"/>
      <c r="C141" s="9"/>
      <c r="D141" s="9"/>
      <c r="E141" s="9"/>
      <c r="F141" s="9"/>
    </row>
    <row r="142" spans="1:6" ht="12.75">
      <c r="A142" s="9"/>
      <c r="B142" s="9"/>
      <c r="C142" s="9"/>
      <c r="D142" s="9"/>
      <c r="E142" s="9"/>
      <c r="F142" s="9"/>
    </row>
    <row r="143" spans="1:6" ht="12.75">
      <c r="A143" s="9"/>
      <c r="B143" s="9"/>
      <c r="C143" s="9"/>
      <c r="D143" s="9"/>
      <c r="E143" s="9"/>
      <c r="F143" s="9"/>
    </row>
    <row r="144" spans="1:6" ht="12.75">
      <c r="A144" s="9"/>
      <c r="B144" s="9"/>
      <c r="C144" s="9"/>
      <c r="D144" s="9"/>
      <c r="E144" s="9"/>
      <c r="F144" s="9"/>
    </row>
    <row r="145" spans="1:6" ht="12.75">
      <c r="A145" s="9"/>
      <c r="B145" s="9"/>
      <c r="C145" s="9"/>
      <c r="D145" s="9"/>
      <c r="E145" s="9"/>
      <c r="F145" s="9"/>
    </row>
    <row r="146" spans="1:6" ht="12.75">
      <c r="A146" s="9"/>
      <c r="B146" s="9"/>
      <c r="C146" s="9"/>
      <c r="D146" s="9"/>
      <c r="E146" s="9"/>
      <c r="F146" s="9"/>
    </row>
    <row r="147" spans="1:6" ht="12.75">
      <c r="A147" s="9"/>
      <c r="B147" s="9"/>
      <c r="C147" s="9"/>
      <c r="D147" s="9"/>
      <c r="E147" s="9"/>
      <c r="F147" s="9"/>
    </row>
    <row r="148" spans="1:6" ht="12.75">
      <c r="A148" s="9"/>
      <c r="B148" s="9"/>
      <c r="C148" s="9"/>
      <c r="D148" s="9"/>
      <c r="E148" s="9"/>
      <c r="F148" s="9"/>
    </row>
    <row r="149" spans="1:6" ht="12.75">
      <c r="A149" s="9"/>
      <c r="B149" s="9"/>
      <c r="C149" s="9"/>
      <c r="D149" s="9"/>
      <c r="E149" s="9"/>
      <c r="F149" s="9"/>
    </row>
    <row r="150" spans="1:6" ht="12.75">
      <c r="A150" s="9"/>
      <c r="B150" s="9"/>
      <c r="C150" s="9"/>
      <c r="D150" s="9"/>
      <c r="E150" s="9"/>
      <c r="F150" s="9"/>
    </row>
    <row r="151" spans="1:6" ht="12.75">
      <c r="A151" s="9"/>
      <c r="B151" s="9"/>
      <c r="C151" s="9"/>
      <c r="D151" s="9"/>
      <c r="E151" s="9"/>
      <c r="F151" s="9"/>
    </row>
    <row r="152" spans="1:6" ht="12.75">
      <c r="A152" s="9"/>
      <c r="B152" s="9"/>
      <c r="C152" s="9"/>
      <c r="D152" s="9"/>
      <c r="E152" s="9"/>
      <c r="F152" s="9"/>
    </row>
    <row r="153" spans="1:6" ht="12.75">
      <c r="A153" s="9"/>
      <c r="B153" s="9"/>
      <c r="C153" s="9"/>
      <c r="D153" s="9"/>
      <c r="E153" s="9"/>
      <c r="F153" s="9"/>
    </row>
    <row r="154" spans="1:6" ht="12.75">
      <c r="A154" s="9"/>
      <c r="B154" s="9"/>
      <c r="C154" s="9"/>
      <c r="D154" s="9"/>
      <c r="E154" s="9"/>
      <c r="F154" s="9"/>
    </row>
    <row r="155" spans="1:6" ht="12.75">
      <c r="A155" s="9"/>
      <c r="B155" s="9"/>
      <c r="C155" s="9"/>
      <c r="D155" s="9"/>
      <c r="E155" s="9"/>
      <c r="F155" s="9"/>
    </row>
    <row r="156" spans="1:6" ht="12.75">
      <c r="A156" s="9"/>
      <c r="B156" s="9"/>
      <c r="C156" s="9"/>
      <c r="D156" s="9"/>
      <c r="E156" s="9"/>
      <c r="F156" s="9"/>
    </row>
    <row r="157" spans="1:6" ht="12.75">
      <c r="A157" s="9"/>
      <c r="B157" s="9"/>
      <c r="C157" s="9"/>
      <c r="D157" s="9"/>
      <c r="E157" s="9"/>
      <c r="F157" s="9"/>
    </row>
    <row r="158" spans="1:6" ht="12.75">
      <c r="A158" s="9"/>
      <c r="B158" s="9"/>
      <c r="C158" s="9"/>
      <c r="D158" s="9"/>
      <c r="E158" s="9"/>
      <c r="F158" s="9"/>
    </row>
    <row r="159" spans="1:6" ht="12.75">
      <c r="A159" s="9"/>
      <c r="B159" s="9"/>
      <c r="C159" s="9"/>
      <c r="D159" s="9"/>
      <c r="E159" s="9"/>
      <c r="F159" s="9"/>
    </row>
    <row r="160" spans="1:6" ht="12.75">
      <c r="A160" s="9"/>
      <c r="B160" s="9"/>
      <c r="C160" s="9"/>
      <c r="D160" s="9"/>
      <c r="E160" s="9"/>
      <c r="F160" s="9"/>
    </row>
    <row r="161" spans="1:6" ht="12.75">
      <c r="A161" s="9"/>
      <c r="B161" s="9"/>
      <c r="C161" s="9"/>
      <c r="D161" s="9"/>
      <c r="E161" s="9"/>
      <c r="F161" s="9"/>
    </row>
    <row r="162" spans="1:6" ht="12.75">
      <c r="A162" s="9"/>
      <c r="B162" s="9"/>
      <c r="C162" s="9"/>
      <c r="D162" s="9"/>
      <c r="E162" s="9"/>
      <c r="F162" s="9"/>
    </row>
    <row r="163" spans="1:6" ht="12.75">
      <c r="A163" s="9"/>
      <c r="B163" s="9"/>
      <c r="C163" s="9"/>
      <c r="D163" s="9"/>
      <c r="E163" s="9"/>
      <c r="F163" s="9"/>
    </row>
    <row r="164" spans="1:6" ht="12.75">
      <c r="A164" s="9"/>
      <c r="B164" s="9"/>
      <c r="C164" s="9"/>
      <c r="D164" s="9"/>
      <c r="E164" s="9"/>
      <c r="F164" s="9"/>
    </row>
    <row r="165" spans="1:6" ht="12.75">
      <c r="A165" s="9"/>
      <c r="B165" s="9"/>
      <c r="C165" s="9"/>
      <c r="D165" s="9"/>
      <c r="E165" s="9"/>
      <c r="F165" s="9"/>
    </row>
    <row r="166" spans="1:6" ht="12.75">
      <c r="A166" s="9"/>
      <c r="B166" s="9"/>
      <c r="C166" s="9"/>
      <c r="D166" s="9"/>
      <c r="E166" s="9"/>
      <c r="F166" s="9"/>
    </row>
    <row r="167" spans="1:6" ht="12.75">
      <c r="A167" s="9"/>
      <c r="B167" s="9"/>
      <c r="C167" s="9"/>
      <c r="D167" s="9"/>
      <c r="E167" s="9"/>
      <c r="F167" s="9"/>
    </row>
    <row r="168" spans="1:6" ht="12.75">
      <c r="A168" s="9"/>
      <c r="B168" s="9"/>
      <c r="C168" s="9"/>
      <c r="D168" s="9"/>
      <c r="E168" s="9"/>
      <c r="F168" s="9"/>
    </row>
    <row r="169" spans="1:6" ht="12.75">
      <c r="A169" s="9"/>
      <c r="B169" s="9"/>
      <c r="C169" s="9"/>
      <c r="D169" s="9"/>
      <c r="E169" s="9"/>
      <c r="F169" s="9"/>
    </row>
    <row r="170" spans="1:6" ht="12.75">
      <c r="A170" s="9"/>
      <c r="B170" s="9"/>
      <c r="C170" s="9"/>
      <c r="D170" s="9"/>
      <c r="E170" s="9"/>
      <c r="F170" s="9"/>
    </row>
    <row r="171" spans="1:6" ht="12.75">
      <c r="A171" s="9"/>
      <c r="B171" s="9"/>
      <c r="C171" s="9"/>
      <c r="D171" s="9"/>
      <c r="E171" s="9"/>
      <c r="F171" s="9"/>
    </row>
    <row r="172" spans="1:6" ht="12.75">
      <c r="A172" s="9"/>
      <c r="B172" s="9"/>
      <c r="C172" s="9"/>
      <c r="D172" s="9"/>
      <c r="E172" s="9"/>
      <c r="F172" s="9"/>
    </row>
    <row r="173" spans="1:6" ht="12.75">
      <c r="A173" s="9"/>
      <c r="B173" s="9"/>
      <c r="C173" s="9"/>
      <c r="D173" s="9"/>
      <c r="E173" s="9"/>
      <c r="F173" s="9"/>
    </row>
    <row r="174" spans="1:6" ht="12.75">
      <c r="A174" s="9"/>
      <c r="B174" s="9"/>
      <c r="C174" s="9"/>
      <c r="D174" s="9"/>
      <c r="E174" s="9"/>
      <c r="F174" s="9"/>
    </row>
    <row r="175" spans="1:6" ht="12.75">
      <c r="A175" s="9"/>
      <c r="B175" s="9"/>
      <c r="C175" s="9"/>
      <c r="D175" s="9"/>
      <c r="E175" s="9"/>
      <c r="F175" s="9"/>
    </row>
    <row r="176" spans="1:6" ht="12.75">
      <c r="A176" s="9"/>
      <c r="B176" s="9"/>
      <c r="C176" s="9"/>
      <c r="D176" s="9"/>
      <c r="E176" s="9"/>
      <c r="F176" s="9"/>
    </row>
    <row r="177" spans="1:6" ht="12.75">
      <c r="A177" s="9"/>
      <c r="B177" s="9"/>
      <c r="C177" s="9"/>
      <c r="D177" s="9"/>
      <c r="E177" s="9"/>
      <c r="F177" s="9"/>
    </row>
    <row r="178" spans="1:6" ht="12.75">
      <c r="A178" s="9"/>
      <c r="B178" s="9"/>
      <c r="C178" s="9"/>
      <c r="D178" s="9"/>
      <c r="E178" s="9"/>
      <c r="F178" s="9"/>
    </row>
    <row r="179" spans="1:6" ht="12.75">
      <c r="A179" s="9"/>
      <c r="B179" s="9"/>
      <c r="C179" s="9"/>
      <c r="D179" s="9"/>
      <c r="E179" s="9"/>
      <c r="F179" s="9"/>
    </row>
    <row r="180" spans="1:6" ht="12.75">
      <c r="A180" s="9"/>
      <c r="B180" s="9"/>
      <c r="C180" s="9"/>
      <c r="D180" s="9"/>
      <c r="E180" s="9"/>
      <c r="F180" s="9"/>
    </row>
    <row r="181" spans="1:6" ht="12.75">
      <c r="A181" s="9"/>
      <c r="B181" s="9"/>
      <c r="C181" s="9"/>
      <c r="D181" s="9"/>
      <c r="E181" s="9"/>
      <c r="F181" s="9"/>
    </row>
    <row r="182" spans="1:6" ht="12.75">
      <c r="A182" s="9"/>
      <c r="B182" s="9"/>
      <c r="C182" s="9"/>
      <c r="D182" s="9"/>
      <c r="E182" s="9"/>
      <c r="F182" s="9"/>
    </row>
    <row r="183" spans="1:6" ht="12.75">
      <c r="A183" s="9"/>
      <c r="B183" s="9"/>
      <c r="C183" s="9"/>
      <c r="D183" s="9"/>
      <c r="E183" s="9"/>
      <c r="F183" s="9"/>
    </row>
    <row r="184" spans="1:6" ht="12.75">
      <c r="A184" s="9"/>
      <c r="B184" s="9"/>
      <c r="C184" s="9"/>
      <c r="D184" s="9"/>
      <c r="E184" s="9"/>
      <c r="F184" s="9"/>
    </row>
    <row r="185" spans="1:6" ht="12.75">
      <c r="A185" s="9"/>
      <c r="B185" s="9"/>
      <c r="C185" s="9"/>
      <c r="D185" s="9"/>
      <c r="E185" s="9"/>
      <c r="F185" s="9"/>
    </row>
    <row r="186" spans="1:6" ht="12.75">
      <c r="A186" s="9"/>
      <c r="B186" s="9"/>
      <c r="C186" s="9"/>
      <c r="D186" s="9"/>
      <c r="E186" s="9"/>
      <c r="F186" s="9"/>
    </row>
    <row r="187" spans="1:6" ht="12.75">
      <c r="A187" s="9"/>
      <c r="B187" s="9"/>
      <c r="C187" s="9"/>
      <c r="D187" s="9"/>
      <c r="E187" s="9"/>
      <c r="F187" s="9"/>
    </row>
    <row r="188" spans="1:6" ht="12.75">
      <c r="A188" s="9"/>
      <c r="B188" s="9"/>
      <c r="C188" s="9"/>
      <c r="D188" s="9"/>
      <c r="E188" s="9"/>
      <c r="F188" s="9"/>
    </row>
    <row r="189" spans="1:6" ht="12.75">
      <c r="A189" s="9"/>
      <c r="B189" s="9"/>
      <c r="C189" s="9"/>
      <c r="D189" s="9"/>
      <c r="E189" s="9"/>
      <c r="F189" s="9"/>
    </row>
    <row r="190" spans="1:6" ht="12.75">
      <c r="A190" s="9"/>
      <c r="B190" s="9"/>
      <c r="C190" s="9"/>
      <c r="D190" s="9"/>
      <c r="E190" s="9"/>
      <c r="F190" s="9"/>
    </row>
    <row r="191" spans="1:6" ht="12.75">
      <c r="A191" s="9"/>
      <c r="B191" s="9"/>
      <c r="C191" s="9"/>
      <c r="D191" s="9"/>
      <c r="E191" s="9"/>
      <c r="F191" s="9"/>
    </row>
    <row r="192" spans="1:6" ht="12.75">
      <c r="A192" s="9"/>
      <c r="B192" s="9"/>
      <c r="C192" s="9"/>
      <c r="D192" s="9"/>
      <c r="E192" s="9"/>
      <c r="F192" s="9"/>
    </row>
    <row r="193" spans="1:6" ht="12.75">
      <c r="A193" s="9"/>
      <c r="B193" s="9"/>
      <c r="C193" s="9"/>
      <c r="D193" s="9"/>
      <c r="E193" s="9"/>
      <c r="F193" s="9"/>
    </row>
    <row r="194" spans="1:6" ht="12.75">
      <c r="A194" s="9"/>
      <c r="B194" s="9"/>
      <c r="C194" s="9"/>
      <c r="D194" s="9"/>
      <c r="E194" s="9"/>
      <c r="F194" s="9"/>
    </row>
    <row r="195" spans="1:6" ht="12.75">
      <c r="A195" s="9"/>
      <c r="B195" s="9"/>
      <c r="C195" s="9"/>
      <c r="D195" s="9"/>
      <c r="E195" s="9"/>
      <c r="F195" s="9"/>
    </row>
    <row r="196" spans="1:6" ht="12.75">
      <c r="A196" s="9"/>
      <c r="B196" s="9"/>
      <c r="C196" s="9"/>
      <c r="D196" s="9"/>
      <c r="E196" s="9"/>
      <c r="F196" s="9"/>
    </row>
    <row r="197" spans="1:6" ht="12.75">
      <c r="A197" s="9"/>
      <c r="B197" s="9"/>
      <c r="C197" s="9"/>
      <c r="D197" s="9"/>
      <c r="E197" s="9"/>
      <c r="F197" s="9"/>
    </row>
    <row r="198" spans="1:6" ht="12.75">
      <c r="A198" s="9"/>
      <c r="B198" s="9"/>
      <c r="C198" s="9"/>
      <c r="D198" s="9"/>
      <c r="E198" s="9"/>
      <c r="F198" s="9"/>
    </row>
    <row r="199" spans="1:6" ht="12.75">
      <c r="A199" s="9"/>
      <c r="B199" s="9"/>
      <c r="C199" s="9"/>
      <c r="D199" s="9"/>
      <c r="E199" s="9"/>
      <c r="F199" s="9"/>
    </row>
    <row r="200" spans="1:6" ht="12.75">
      <c r="A200" s="9"/>
      <c r="B200" s="9"/>
      <c r="C200" s="9"/>
      <c r="D200" s="9"/>
      <c r="E200" s="9"/>
      <c r="F200" s="9"/>
    </row>
    <row r="201" spans="1:6" ht="12.75">
      <c r="A201" s="9"/>
      <c r="B201" s="9"/>
      <c r="C201" s="9"/>
      <c r="D201" s="9"/>
      <c r="E201" s="9"/>
      <c r="F201" s="9"/>
    </row>
    <row r="202" spans="1:6" ht="12.75">
      <c r="A202" s="9"/>
      <c r="B202" s="9"/>
      <c r="C202" s="9"/>
      <c r="D202" s="9"/>
      <c r="E202" s="9"/>
      <c r="F202" s="9"/>
    </row>
    <row r="203" spans="1:6" ht="12.75">
      <c r="A203" s="9"/>
      <c r="B203" s="9"/>
      <c r="C203" s="9"/>
      <c r="D203" s="9"/>
      <c r="E203" s="9"/>
      <c r="F203" s="9"/>
    </row>
    <row r="204" spans="1:6" ht="12.75">
      <c r="A204" s="9"/>
      <c r="B204" s="9"/>
      <c r="C204" s="9"/>
      <c r="D204" s="9"/>
      <c r="E204" s="9"/>
      <c r="F204" s="9"/>
    </row>
    <row r="205" spans="1:6" ht="12.75">
      <c r="A205" s="9"/>
      <c r="B205" s="9"/>
      <c r="C205" s="9"/>
      <c r="D205" s="9"/>
      <c r="E205" s="9"/>
      <c r="F205" s="9"/>
    </row>
    <row r="206" spans="1:6" ht="12.75">
      <c r="A206" s="9"/>
      <c r="B206" s="9"/>
      <c r="C206" s="9"/>
      <c r="D206" s="9"/>
      <c r="E206" s="9"/>
      <c r="F206" s="9"/>
    </row>
    <row r="207" spans="1:6" ht="12.75">
      <c r="A207" s="9"/>
      <c r="B207" s="9"/>
      <c r="C207" s="9"/>
      <c r="D207" s="9"/>
      <c r="E207" s="9"/>
      <c r="F207" s="9"/>
    </row>
    <row r="208" spans="1:6" ht="12.75">
      <c r="A208" s="9"/>
      <c r="B208" s="9"/>
      <c r="C208" s="9"/>
      <c r="D208" s="9"/>
      <c r="E208" s="9"/>
      <c r="F208" s="9"/>
    </row>
    <row r="209" spans="1:6" ht="12.75">
      <c r="A209" s="9"/>
      <c r="B209" s="9"/>
      <c r="C209" s="9"/>
      <c r="D209" s="9"/>
      <c r="E209" s="9"/>
      <c r="F209" s="9"/>
    </row>
    <row r="210" spans="1:6" ht="12.75">
      <c r="A210" s="9"/>
      <c r="B210" s="9"/>
      <c r="C210" s="9"/>
      <c r="D210" s="9"/>
      <c r="E210" s="9"/>
      <c r="F210" s="9"/>
    </row>
    <row r="211" spans="1:6" ht="12.75">
      <c r="A211" s="9"/>
      <c r="B211" s="9"/>
      <c r="C211" s="9"/>
      <c r="D211" s="9"/>
      <c r="E211" s="9"/>
      <c r="F211" s="9"/>
    </row>
    <row r="212" spans="1:6" ht="12.75">
      <c r="A212" s="9"/>
      <c r="B212" s="9"/>
      <c r="C212" s="9"/>
      <c r="D212" s="9"/>
      <c r="E212" s="9"/>
      <c r="F212" s="9"/>
    </row>
    <row r="213" spans="1:6" ht="12.75">
      <c r="A213" s="9"/>
      <c r="B213" s="9"/>
      <c r="C213" s="9"/>
      <c r="D213" s="9"/>
      <c r="E213" s="9"/>
      <c r="F213" s="9"/>
    </row>
    <row r="214" spans="1:6" ht="12.75">
      <c r="A214" s="9"/>
      <c r="B214" s="9"/>
      <c r="C214" s="9"/>
      <c r="D214" s="9"/>
      <c r="E214" s="9"/>
      <c r="F214" s="9"/>
    </row>
    <row r="215" spans="1:6" ht="12.75">
      <c r="A215" s="9"/>
      <c r="B215" s="9"/>
      <c r="C215" s="9"/>
      <c r="D215" s="9"/>
      <c r="E215" s="9"/>
      <c r="F215" s="9"/>
    </row>
  </sheetData>
  <mergeCells count="6">
    <mergeCell ref="D92:F92"/>
    <mergeCell ref="D90:F90"/>
    <mergeCell ref="D91:F91"/>
    <mergeCell ref="A1:G1"/>
    <mergeCell ref="A3:A78"/>
    <mergeCell ref="A79:A86"/>
  </mergeCells>
  <printOptions/>
  <pageMargins left="0.75" right="0.75" top="1" bottom="1" header="0.4921259845" footer="0.4921259845"/>
  <pageSetup fitToHeight="3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A94">
      <selection activeCell="M119" sqref="M119"/>
    </sheetView>
  </sheetViews>
  <sheetFormatPr defaultColWidth="9.140625" defaultRowHeight="12.75"/>
  <cols>
    <col min="1" max="1" width="2.7109375" style="0" customWidth="1"/>
    <col min="2" max="2" width="15.421875" style="0" customWidth="1"/>
    <col min="3" max="3" width="6.00390625" style="0" bestFit="1" customWidth="1"/>
    <col min="4" max="4" width="3.140625" style="0" bestFit="1" customWidth="1"/>
    <col min="5" max="5" width="9.28125" style="0" bestFit="1" customWidth="1"/>
    <col min="6" max="6" width="2.421875" style="0" bestFit="1" customWidth="1"/>
    <col min="7" max="7" width="8.57421875" style="0" bestFit="1" customWidth="1"/>
    <col min="8" max="8" width="1.7109375" style="0" bestFit="1" customWidth="1"/>
    <col min="9" max="9" width="7.8515625" style="0" bestFit="1" customWidth="1"/>
    <col min="10" max="10" width="2.421875" style="0" bestFit="1" customWidth="1"/>
    <col min="11" max="11" width="9.28125" style="0" bestFit="1" customWidth="1"/>
    <col min="12" max="12" width="2.421875" style="0" bestFit="1" customWidth="1"/>
    <col min="13" max="13" width="10.00390625" style="0" bestFit="1" customWidth="1"/>
    <col min="14" max="14" width="6.140625" style="0" bestFit="1" customWidth="1"/>
    <col min="15" max="15" width="8.57421875" style="0" bestFit="1" customWidth="1"/>
    <col min="16" max="16" width="3.140625" style="0" bestFit="1" customWidth="1"/>
    <col min="17" max="17" width="10.00390625" style="0" bestFit="1" customWidth="1"/>
    <col min="18" max="18" width="2.421875" style="0" bestFit="1" customWidth="1"/>
    <col min="19" max="19" width="8.57421875" style="0" bestFit="1" customWidth="1"/>
    <col min="20" max="20" width="3.140625" style="0" bestFit="1" customWidth="1"/>
    <col min="21" max="21" width="7.8515625" style="0" bestFit="1" customWidth="1"/>
  </cols>
  <sheetData>
    <row r="1" spans="1:21" ht="44.25" customHeight="1">
      <c r="A1" s="234" t="s">
        <v>177</v>
      </c>
      <c r="B1" s="234"/>
      <c r="C1" s="234"/>
      <c r="D1" s="234"/>
      <c r="E1" s="234"/>
      <c r="F1" s="234"/>
      <c r="G1" s="234"/>
      <c r="H1" s="282"/>
      <c r="I1" s="282"/>
      <c r="J1" s="282"/>
      <c r="K1" s="282"/>
      <c r="L1" s="2"/>
      <c r="M1" s="2"/>
      <c r="O1" s="2"/>
      <c r="P1" s="2"/>
      <c r="T1" s="283" t="s">
        <v>211</v>
      </c>
      <c r="U1" s="284"/>
    </row>
    <row r="2" spans="1:22" ht="13.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0"/>
      <c r="V2" s="20"/>
    </row>
    <row r="3" spans="1:22" ht="37.5" customHeight="1" thickBot="1" thickTop="1">
      <c r="A3" s="64"/>
      <c r="B3" s="67" t="s">
        <v>6</v>
      </c>
      <c r="C3" s="68"/>
      <c r="D3" s="271" t="s">
        <v>13</v>
      </c>
      <c r="E3" s="272"/>
      <c r="F3" s="290" t="s">
        <v>14</v>
      </c>
      <c r="G3" s="272"/>
      <c r="H3" s="271" t="s">
        <v>15</v>
      </c>
      <c r="I3" s="272"/>
      <c r="J3" s="271" t="s">
        <v>16</v>
      </c>
      <c r="K3" s="272"/>
      <c r="L3" s="271" t="s">
        <v>94</v>
      </c>
      <c r="M3" s="272"/>
      <c r="N3" s="69" t="s">
        <v>91</v>
      </c>
      <c r="O3" s="70" t="s">
        <v>181</v>
      </c>
      <c r="P3" s="287" t="s">
        <v>17</v>
      </c>
      <c r="Q3" s="288"/>
      <c r="R3" s="287" t="s">
        <v>20</v>
      </c>
      <c r="S3" s="288"/>
      <c r="T3" s="287" t="s">
        <v>182</v>
      </c>
      <c r="U3" s="289"/>
      <c r="V3" s="20"/>
    </row>
    <row r="4" spans="1:22" ht="13.5" thickTop="1">
      <c r="A4" s="242" t="s">
        <v>10</v>
      </c>
      <c r="B4" s="251" t="s">
        <v>47</v>
      </c>
      <c r="C4" s="65" t="s">
        <v>24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82"/>
      <c r="V4" s="20"/>
    </row>
    <row r="5" spans="1:22" ht="20.25" thickBot="1">
      <c r="A5" s="245"/>
      <c r="B5" s="250"/>
      <c r="C5" s="21" t="s">
        <v>25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5"/>
      <c r="R5" s="25"/>
      <c r="S5" s="25"/>
      <c r="T5" s="25"/>
      <c r="U5" s="80"/>
      <c r="V5" s="20"/>
    </row>
    <row r="6" spans="1:22" ht="13.5" thickTop="1">
      <c r="A6" s="245"/>
      <c r="B6" s="247" t="s">
        <v>54</v>
      </c>
      <c r="C6" s="26" t="s">
        <v>24</v>
      </c>
      <c r="D6" s="27">
        <v>2</v>
      </c>
      <c r="E6" s="28"/>
      <c r="F6" s="28"/>
      <c r="G6" s="27"/>
      <c r="H6" s="27"/>
      <c r="I6" s="27"/>
      <c r="J6" s="27">
        <v>2</v>
      </c>
      <c r="K6" s="28"/>
      <c r="L6" s="27">
        <v>1</v>
      </c>
      <c r="M6" s="28"/>
      <c r="N6" s="29"/>
      <c r="O6" s="29"/>
      <c r="P6" s="29"/>
      <c r="Q6" s="30"/>
      <c r="R6" s="30"/>
      <c r="S6" s="30"/>
      <c r="T6" s="30"/>
      <c r="U6" s="79"/>
      <c r="V6" s="20"/>
    </row>
    <row r="7" spans="1:22" ht="20.25" thickBot="1">
      <c r="A7" s="245"/>
      <c r="B7" s="248"/>
      <c r="C7" s="31" t="s">
        <v>25</v>
      </c>
      <c r="D7" s="23"/>
      <c r="E7" s="23">
        <v>3138344</v>
      </c>
      <c r="F7" s="23"/>
      <c r="G7" s="32"/>
      <c r="H7" s="32"/>
      <c r="I7" s="32"/>
      <c r="J7" s="32"/>
      <c r="K7" s="23">
        <v>3347437.25</v>
      </c>
      <c r="L7" s="23"/>
      <c r="M7" s="23">
        <v>1798287.5</v>
      </c>
      <c r="N7" s="24"/>
      <c r="O7" s="24"/>
      <c r="P7" s="24"/>
      <c r="Q7" s="25"/>
      <c r="R7" s="25"/>
      <c r="S7" s="25"/>
      <c r="T7" s="25"/>
      <c r="U7" s="80"/>
      <c r="V7" s="20"/>
    </row>
    <row r="8" spans="1:22" ht="13.5" thickTop="1">
      <c r="A8" s="245"/>
      <c r="B8" s="247" t="s">
        <v>26</v>
      </c>
      <c r="C8" s="26" t="s">
        <v>24</v>
      </c>
      <c r="D8" s="33"/>
      <c r="E8" s="34"/>
      <c r="F8" s="34"/>
      <c r="G8" s="35"/>
      <c r="H8" s="35"/>
      <c r="I8" s="35"/>
      <c r="J8" s="35"/>
      <c r="K8" s="34"/>
      <c r="L8" s="34"/>
      <c r="M8" s="34"/>
      <c r="N8" s="36"/>
      <c r="O8" s="36"/>
      <c r="P8" s="36"/>
      <c r="Q8" s="37"/>
      <c r="R8" s="37"/>
      <c r="S8" s="37"/>
      <c r="T8" s="37"/>
      <c r="U8" s="124"/>
      <c r="V8" s="20"/>
    </row>
    <row r="9" spans="1:22" ht="16.5" customHeight="1" thickBot="1">
      <c r="A9" s="245"/>
      <c r="B9" s="250"/>
      <c r="C9" s="31" t="s">
        <v>25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5"/>
      <c r="R9" s="25"/>
      <c r="S9" s="25"/>
      <c r="T9" s="25"/>
      <c r="U9" s="80"/>
      <c r="V9" s="20"/>
    </row>
    <row r="10" spans="1:22" ht="13.5" thickTop="1">
      <c r="A10" s="245"/>
      <c r="B10" s="247" t="s">
        <v>84</v>
      </c>
      <c r="C10" s="26" t="s">
        <v>24</v>
      </c>
      <c r="D10" s="33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9"/>
      <c r="P10" s="29"/>
      <c r="Q10" s="30"/>
      <c r="R10" s="30"/>
      <c r="S10" s="30"/>
      <c r="T10" s="30"/>
      <c r="U10" s="79"/>
      <c r="V10" s="20"/>
    </row>
    <row r="11" spans="1:22" ht="20.25" thickBot="1">
      <c r="A11" s="245"/>
      <c r="B11" s="250"/>
      <c r="C11" s="21" t="s">
        <v>25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5"/>
      <c r="R11" s="25"/>
      <c r="S11" s="25"/>
      <c r="T11" s="25"/>
      <c r="U11" s="80"/>
      <c r="V11" s="20"/>
    </row>
    <row r="12" spans="1:22" ht="13.5" thickTop="1">
      <c r="A12" s="245"/>
      <c r="B12" s="249" t="s">
        <v>57</v>
      </c>
      <c r="C12" s="39" t="s">
        <v>24</v>
      </c>
      <c r="D12" s="40">
        <v>3</v>
      </c>
      <c r="E12" s="28"/>
      <c r="F12" s="28"/>
      <c r="G12" s="40"/>
      <c r="H12" s="40"/>
      <c r="I12" s="40"/>
      <c r="J12" s="40">
        <v>1</v>
      </c>
      <c r="K12" s="28"/>
      <c r="L12" s="28"/>
      <c r="M12" s="40"/>
      <c r="N12" s="41"/>
      <c r="O12" s="41"/>
      <c r="P12" s="41"/>
      <c r="Q12" s="42"/>
      <c r="R12" s="42"/>
      <c r="S12" s="42"/>
      <c r="T12" s="42"/>
      <c r="U12" s="82"/>
      <c r="V12" s="20"/>
    </row>
    <row r="13" spans="1:22" ht="20.25" thickBot="1">
      <c r="A13" s="245"/>
      <c r="B13" s="248"/>
      <c r="C13" s="21" t="s">
        <v>25</v>
      </c>
      <c r="D13" s="22"/>
      <c r="E13" s="23">
        <v>1300637</v>
      </c>
      <c r="F13" s="23"/>
      <c r="G13" s="23"/>
      <c r="H13" s="23"/>
      <c r="I13" s="23"/>
      <c r="J13" s="23"/>
      <c r="K13" s="23">
        <v>132566</v>
      </c>
      <c r="L13" s="23"/>
      <c r="M13" s="23"/>
      <c r="N13" s="24"/>
      <c r="O13" s="24"/>
      <c r="P13" s="24"/>
      <c r="Q13" s="25"/>
      <c r="R13" s="25"/>
      <c r="S13" s="25"/>
      <c r="T13" s="25"/>
      <c r="U13" s="80"/>
      <c r="V13" s="20"/>
    </row>
    <row r="14" spans="1:22" ht="13.5" thickTop="1">
      <c r="A14" s="245"/>
      <c r="B14" s="247" t="s">
        <v>46</v>
      </c>
      <c r="C14" s="26" t="s">
        <v>24</v>
      </c>
      <c r="D14" s="33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9"/>
      <c r="P14" s="29"/>
      <c r="Q14" s="30"/>
      <c r="R14" s="30"/>
      <c r="S14" s="30"/>
      <c r="T14" s="30">
        <v>3</v>
      </c>
      <c r="U14" s="89"/>
      <c r="V14" s="20"/>
    </row>
    <row r="15" spans="1:22" ht="20.25" thickBot="1">
      <c r="A15" s="245"/>
      <c r="B15" s="248"/>
      <c r="C15" s="21" t="s">
        <v>25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5"/>
      <c r="R15" s="25"/>
      <c r="S15" s="25"/>
      <c r="T15" s="25"/>
      <c r="U15" s="80">
        <v>92856</v>
      </c>
      <c r="V15" s="20"/>
    </row>
    <row r="16" spans="1:22" ht="13.5" thickTop="1">
      <c r="A16" s="245"/>
      <c r="B16" s="247" t="s">
        <v>4</v>
      </c>
      <c r="C16" s="26" t="s">
        <v>24</v>
      </c>
      <c r="D16" s="33"/>
      <c r="E16" s="43"/>
      <c r="F16" s="43"/>
      <c r="G16" s="27"/>
      <c r="H16" s="27"/>
      <c r="I16" s="27"/>
      <c r="J16" s="27"/>
      <c r="K16" s="27"/>
      <c r="L16" s="27"/>
      <c r="M16" s="27"/>
      <c r="N16" s="29"/>
      <c r="O16" s="29"/>
      <c r="P16" s="29"/>
      <c r="Q16" s="30"/>
      <c r="R16" s="30"/>
      <c r="S16" s="30"/>
      <c r="T16" s="30"/>
      <c r="U16" s="79"/>
      <c r="V16" s="20"/>
    </row>
    <row r="17" spans="1:22" ht="20.25" thickBot="1">
      <c r="A17" s="245"/>
      <c r="B17" s="250"/>
      <c r="C17" s="21" t="s">
        <v>25</v>
      </c>
      <c r="D17" s="22"/>
      <c r="E17" s="44"/>
      <c r="F17" s="44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  <c r="R17" s="47"/>
      <c r="S17" s="47"/>
      <c r="T17" s="47"/>
      <c r="U17" s="84"/>
      <c r="V17" s="20"/>
    </row>
    <row r="18" spans="1:22" ht="13.5" thickTop="1">
      <c r="A18" s="245"/>
      <c r="B18" s="247" t="s">
        <v>67</v>
      </c>
      <c r="C18" s="26" t="s">
        <v>24</v>
      </c>
      <c r="D18" s="33"/>
      <c r="E18" s="27"/>
      <c r="F18" s="27"/>
      <c r="G18" s="27"/>
      <c r="H18" s="27"/>
      <c r="I18" s="27"/>
      <c r="J18" s="27"/>
      <c r="K18" s="27"/>
      <c r="L18" s="27"/>
      <c r="M18" s="27"/>
      <c r="N18" s="29"/>
      <c r="O18" s="29"/>
      <c r="P18" s="29"/>
      <c r="Q18" s="30"/>
      <c r="R18" s="30"/>
      <c r="S18" s="30"/>
      <c r="T18" s="30"/>
      <c r="U18" s="79"/>
      <c r="V18" s="20"/>
    </row>
    <row r="19" spans="1:22" ht="19.5" customHeight="1" thickBot="1">
      <c r="A19" s="245"/>
      <c r="B19" s="248"/>
      <c r="C19" s="21" t="s">
        <v>25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5"/>
      <c r="R19" s="25"/>
      <c r="S19" s="25"/>
      <c r="T19" s="25"/>
      <c r="U19" s="125"/>
      <c r="V19" s="20"/>
    </row>
    <row r="20" spans="1:22" ht="13.5" thickTop="1">
      <c r="A20" s="245"/>
      <c r="B20" s="267" t="s">
        <v>69</v>
      </c>
      <c r="C20" s="48" t="s">
        <v>24</v>
      </c>
      <c r="D20" s="43">
        <v>1</v>
      </c>
      <c r="E20" s="28"/>
      <c r="F20" s="28"/>
      <c r="G20" s="43"/>
      <c r="H20" s="43"/>
      <c r="I20" s="43"/>
      <c r="J20" s="43">
        <v>1</v>
      </c>
      <c r="K20" s="28"/>
      <c r="L20" s="43">
        <v>1</v>
      </c>
      <c r="M20" s="28"/>
      <c r="N20" s="43"/>
      <c r="O20" s="43"/>
      <c r="P20" s="43" t="s">
        <v>85</v>
      </c>
      <c r="Q20" s="28"/>
      <c r="R20" s="28"/>
      <c r="S20" s="43"/>
      <c r="T20" s="43">
        <v>1</v>
      </c>
      <c r="U20" s="89"/>
      <c r="V20" s="20"/>
    </row>
    <row r="21" spans="1:22" ht="20.25" thickBot="1">
      <c r="A21" s="245"/>
      <c r="B21" s="256"/>
      <c r="C21" s="21" t="s">
        <v>25</v>
      </c>
      <c r="D21" s="22"/>
      <c r="E21" s="23">
        <v>4710350</v>
      </c>
      <c r="F21" s="23"/>
      <c r="G21" s="23"/>
      <c r="H21" s="23"/>
      <c r="I21" s="23"/>
      <c r="J21" s="23"/>
      <c r="K21" s="23">
        <v>5365226</v>
      </c>
      <c r="L21" s="23"/>
      <c r="M21" s="23">
        <v>5219586</v>
      </c>
      <c r="N21" s="24"/>
      <c r="O21" s="24"/>
      <c r="P21" s="24"/>
      <c r="Q21" s="25" t="s">
        <v>85</v>
      </c>
      <c r="R21" s="25"/>
      <c r="S21" s="25"/>
      <c r="T21" s="25"/>
      <c r="U21" s="80">
        <v>2373438</v>
      </c>
      <c r="V21" s="20"/>
    </row>
    <row r="22" spans="1:22" ht="13.5" thickTop="1">
      <c r="A22" s="245"/>
      <c r="B22" s="247" t="s">
        <v>33</v>
      </c>
      <c r="C22" s="26" t="s">
        <v>24</v>
      </c>
      <c r="D22" s="33"/>
      <c r="E22" s="27"/>
      <c r="F22" s="27"/>
      <c r="G22" s="27"/>
      <c r="H22" s="27"/>
      <c r="I22" s="27"/>
      <c r="J22" s="27"/>
      <c r="K22" s="27"/>
      <c r="L22" s="27"/>
      <c r="M22" s="27"/>
      <c r="N22" s="29"/>
      <c r="O22" s="29"/>
      <c r="P22" s="29"/>
      <c r="Q22" s="30"/>
      <c r="R22" s="30"/>
      <c r="S22" s="30"/>
      <c r="T22" s="30">
        <v>5</v>
      </c>
      <c r="U22" s="89"/>
      <c r="V22" s="20"/>
    </row>
    <row r="23" spans="1:22" ht="20.25" thickBot="1">
      <c r="A23" s="245"/>
      <c r="B23" s="248"/>
      <c r="C23" s="21" t="s">
        <v>25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5"/>
      <c r="R23" s="25"/>
      <c r="S23" s="25"/>
      <c r="T23" s="25"/>
      <c r="U23" s="80">
        <v>64014.89</v>
      </c>
      <c r="V23" s="20"/>
    </row>
    <row r="24" spans="1:22" ht="13.5" thickTop="1">
      <c r="A24" s="245"/>
      <c r="B24" s="247" t="s">
        <v>60</v>
      </c>
      <c r="C24" s="26" t="s">
        <v>24</v>
      </c>
      <c r="D24" s="27">
        <v>5</v>
      </c>
      <c r="E24" s="28"/>
      <c r="F24" s="27" t="s">
        <v>85</v>
      </c>
      <c r="G24" s="28"/>
      <c r="H24" s="28"/>
      <c r="I24" s="27"/>
      <c r="J24" s="27"/>
      <c r="K24" s="27"/>
      <c r="L24" s="27"/>
      <c r="M24" s="27"/>
      <c r="N24" s="29"/>
      <c r="O24" s="29"/>
      <c r="P24" s="30">
        <v>2</v>
      </c>
      <c r="Q24" s="28"/>
      <c r="R24" s="28"/>
      <c r="S24" s="30"/>
      <c r="T24" s="30"/>
      <c r="U24" s="79"/>
      <c r="V24" s="20"/>
    </row>
    <row r="25" spans="1:22" ht="20.25" thickBot="1">
      <c r="A25" s="245"/>
      <c r="B25" s="248"/>
      <c r="C25" s="21" t="s">
        <v>25</v>
      </c>
      <c r="D25" s="22"/>
      <c r="E25" s="23">
        <v>1355583</v>
      </c>
      <c r="F25" s="23"/>
      <c r="G25" s="23" t="s">
        <v>85</v>
      </c>
      <c r="H25" s="23"/>
      <c r="I25" s="23"/>
      <c r="J25" s="23"/>
      <c r="K25" s="23"/>
      <c r="L25" s="23"/>
      <c r="M25" s="23"/>
      <c r="N25" s="24"/>
      <c r="O25" s="24"/>
      <c r="P25" s="24"/>
      <c r="Q25" s="25">
        <v>4729.5</v>
      </c>
      <c r="R25" s="25"/>
      <c r="S25" s="25"/>
      <c r="T25" s="25"/>
      <c r="U25" s="80"/>
      <c r="V25" s="20"/>
    </row>
    <row r="26" spans="1:22" ht="13.5" thickTop="1">
      <c r="A26" s="245"/>
      <c r="B26" s="247" t="s">
        <v>51</v>
      </c>
      <c r="C26" s="26" t="s">
        <v>24</v>
      </c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9"/>
      <c r="O26" s="29"/>
      <c r="P26" s="29"/>
      <c r="Q26" s="30"/>
      <c r="R26" s="30"/>
      <c r="S26" s="30"/>
      <c r="T26" s="30">
        <v>3</v>
      </c>
      <c r="U26" s="89"/>
      <c r="V26" s="20"/>
    </row>
    <row r="27" spans="1:22" ht="20.25" thickBot="1">
      <c r="A27" s="245"/>
      <c r="B27" s="248"/>
      <c r="C27" s="21" t="s">
        <v>25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5"/>
      <c r="R27" s="25"/>
      <c r="S27" s="25"/>
      <c r="T27" s="25"/>
      <c r="U27" s="80">
        <v>200000</v>
      </c>
      <c r="V27" s="20"/>
    </row>
    <row r="28" spans="1:22" ht="13.5" thickTop="1">
      <c r="A28" s="245"/>
      <c r="B28" s="258" t="s">
        <v>187</v>
      </c>
      <c r="C28" s="26" t="s">
        <v>24</v>
      </c>
      <c r="D28" s="93">
        <v>3</v>
      </c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4"/>
      <c r="P28" s="94"/>
      <c r="Q28" s="95"/>
      <c r="R28" s="95"/>
      <c r="S28" s="95"/>
      <c r="T28" s="95">
        <v>1</v>
      </c>
      <c r="U28" s="101"/>
      <c r="V28" s="20"/>
    </row>
    <row r="29" spans="1:22" ht="20.25" thickBot="1">
      <c r="A29" s="245"/>
      <c r="B29" s="259"/>
      <c r="C29" s="21" t="s">
        <v>25</v>
      </c>
      <c r="D29" s="51"/>
      <c r="E29" s="51">
        <v>48000000</v>
      </c>
      <c r="F29" s="51"/>
      <c r="G29" s="51"/>
      <c r="H29" s="51"/>
      <c r="I29" s="51"/>
      <c r="J29" s="51"/>
      <c r="K29" s="51"/>
      <c r="L29" s="51"/>
      <c r="M29" s="51"/>
      <c r="N29" s="52"/>
      <c r="O29" s="52"/>
      <c r="P29" s="52"/>
      <c r="Q29" s="53"/>
      <c r="R29" s="53"/>
      <c r="S29" s="53"/>
      <c r="T29" s="53"/>
      <c r="U29" s="80">
        <v>200000</v>
      </c>
      <c r="V29" s="20"/>
    </row>
    <row r="30" spans="1:22" ht="13.5" thickTop="1">
      <c r="A30" s="245"/>
      <c r="B30" s="247" t="s">
        <v>87</v>
      </c>
      <c r="C30" s="26" t="s">
        <v>24</v>
      </c>
      <c r="D30" s="33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9"/>
      <c r="P30" s="29"/>
      <c r="Q30" s="30"/>
      <c r="R30" s="30"/>
      <c r="S30" s="30"/>
      <c r="T30" s="30">
        <v>23</v>
      </c>
      <c r="U30" s="89"/>
      <c r="V30" s="20"/>
    </row>
    <row r="31" spans="1:22" ht="20.25" thickBot="1">
      <c r="A31" s="245"/>
      <c r="B31" s="250"/>
      <c r="C31" s="21" t="s">
        <v>25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5"/>
      <c r="R31" s="25"/>
      <c r="S31" s="25"/>
      <c r="T31" s="25"/>
      <c r="U31" s="80">
        <v>269416</v>
      </c>
      <c r="V31" s="20"/>
    </row>
    <row r="32" spans="1:22" ht="13.5" thickTop="1">
      <c r="A32" s="245"/>
      <c r="B32" s="255" t="s">
        <v>48</v>
      </c>
      <c r="C32" s="48" t="s">
        <v>24</v>
      </c>
      <c r="D32" s="43"/>
      <c r="E32" s="27"/>
      <c r="F32" s="27"/>
      <c r="G32" s="27"/>
      <c r="H32" s="27"/>
      <c r="I32" s="27"/>
      <c r="J32" s="27"/>
      <c r="K32" s="27"/>
      <c r="L32" s="27">
        <v>5</v>
      </c>
      <c r="M32" s="28"/>
      <c r="N32" s="29"/>
      <c r="O32" s="29"/>
      <c r="P32" s="29"/>
      <c r="Q32" s="30"/>
      <c r="R32" s="30"/>
      <c r="S32" s="30"/>
      <c r="T32" s="30"/>
      <c r="U32" s="79"/>
      <c r="V32" s="20"/>
    </row>
    <row r="33" spans="1:22" ht="20.25" thickBot="1">
      <c r="A33" s="245"/>
      <c r="B33" s="257"/>
      <c r="C33" s="21" t="s">
        <v>25</v>
      </c>
      <c r="D33" s="22"/>
      <c r="E33" s="23"/>
      <c r="F33" s="23"/>
      <c r="G33" s="23"/>
      <c r="H33" s="23"/>
      <c r="I33" s="23"/>
      <c r="J33" s="23"/>
      <c r="K33" s="23"/>
      <c r="L33" s="28"/>
      <c r="M33" s="23">
        <v>8773268</v>
      </c>
      <c r="N33" s="24"/>
      <c r="O33" s="24"/>
      <c r="P33" s="24"/>
      <c r="Q33" s="25"/>
      <c r="R33" s="25"/>
      <c r="S33" s="25"/>
      <c r="T33" s="25"/>
      <c r="U33" s="80"/>
      <c r="V33" s="20"/>
    </row>
    <row r="34" spans="1:22" ht="13.5" thickTop="1">
      <c r="A34" s="245"/>
      <c r="B34" s="278" t="s">
        <v>72</v>
      </c>
      <c r="C34" s="26" t="s">
        <v>24</v>
      </c>
      <c r="D34" s="33"/>
      <c r="E34" s="27">
        <v>1</v>
      </c>
      <c r="F34" s="27"/>
      <c r="G34" s="27"/>
      <c r="H34" s="27"/>
      <c r="I34" s="27"/>
      <c r="J34" s="27"/>
      <c r="K34" s="27"/>
      <c r="L34" s="27" t="s">
        <v>85</v>
      </c>
      <c r="M34" s="28"/>
      <c r="N34" s="29"/>
      <c r="O34" s="29"/>
      <c r="P34" s="29"/>
      <c r="Q34" s="30"/>
      <c r="R34" s="30"/>
      <c r="S34" s="30"/>
      <c r="T34" s="30"/>
      <c r="U34" s="79"/>
      <c r="V34" s="20"/>
    </row>
    <row r="35" spans="1:22" ht="20.25" thickBot="1">
      <c r="A35" s="245"/>
      <c r="B35" s="279"/>
      <c r="C35" s="49" t="s">
        <v>25</v>
      </c>
      <c r="D35" s="50"/>
      <c r="E35" s="51">
        <v>757400</v>
      </c>
      <c r="F35" s="51"/>
      <c r="G35" s="51"/>
      <c r="H35" s="51"/>
      <c r="I35" s="51"/>
      <c r="J35" s="51"/>
      <c r="K35" s="51"/>
      <c r="L35" s="51"/>
      <c r="M35" s="51" t="s">
        <v>85</v>
      </c>
      <c r="N35" s="52"/>
      <c r="O35" s="52"/>
      <c r="P35" s="52"/>
      <c r="Q35" s="25"/>
      <c r="R35" s="25"/>
      <c r="S35" s="53"/>
      <c r="T35" s="53"/>
      <c r="U35" s="78"/>
      <c r="V35" s="20"/>
    </row>
    <row r="36" spans="1:22" ht="13.5" thickTop="1">
      <c r="A36" s="245"/>
      <c r="B36" s="247" t="s">
        <v>40</v>
      </c>
      <c r="C36" s="26" t="s">
        <v>24</v>
      </c>
      <c r="D36" s="33">
        <v>1</v>
      </c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9"/>
      <c r="P36" s="27">
        <v>1</v>
      </c>
      <c r="Q36" s="30"/>
      <c r="R36" s="30"/>
      <c r="S36" s="30"/>
      <c r="T36" s="30"/>
      <c r="U36" s="79"/>
      <c r="V36" s="20"/>
    </row>
    <row r="37" spans="1:22" ht="20.25" thickBot="1">
      <c r="A37" s="245"/>
      <c r="B37" s="248"/>
      <c r="C37" s="21" t="s">
        <v>25</v>
      </c>
      <c r="D37" s="23"/>
      <c r="E37" s="23">
        <v>7999</v>
      </c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5">
        <v>3932</v>
      </c>
      <c r="R37" s="25"/>
      <c r="S37" s="25"/>
      <c r="T37" s="25"/>
      <c r="U37" s="80"/>
      <c r="V37" s="20"/>
    </row>
    <row r="38" spans="1:22" ht="13.5" thickTop="1">
      <c r="A38" s="245"/>
      <c r="B38" s="268" t="s">
        <v>50</v>
      </c>
      <c r="C38" s="26" t="s">
        <v>24</v>
      </c>
      <c r="D38" s="33"/>
      <c r="E38" s="27"/>
      <c r="F38" s="27"/>
      <c r="G38" s="27"/>
      <c r="H38" s="27"/>
      <c r="I38" s="27"/>
      <c r="J38" s="27"/>
      <c r="K38" s="27"/>
      <c r="L38" s="27">
        <v>1</v>
      </c>
      <c r="M38" s="28"/>
      <c r="N38" s="29"/>
      <c r="O38" s="29"/>
      <c r="P38" s="29"/>
      <c r="Q38" s="30"/>
      <c r="R38" s="30"/>
      <c r="S38" s="30"/>
      <c r="T38" s="30"/>
      <c r="U38" s="79"/>
      <c r="V38" s="20"/>
    </row>
    <row r="39" spans="1:22" ht="20.25" thickBot="1">
      <c r="A39" s="245"/>
      <c r="B39" s="269"/>
      <c r="C39" s="21" t="s">
        <v>25</v>
      </c>
      <c r="D39" s="22"/>
      <c r="E39" s="23"/>
      <c r="F39" s="23"/>
      <c r="G39" s="23"/>
      <c r="H39" s="23"/>
      <c r="I39" s="23"/>
      <c r="J39" s="23"/>
      <c r="K39" s="23"/>
      <c r="L39" s="23"/>
      <c r="M39" s="23">
        <v>4419926</v>
      </c>
      <c r="N39" s="24"/>
      <c r="O39" s="24"/>
      <c r="P39" s="24"/>
      <c r="Q39" s="25"/>
      <c r="R39" s="25"/>
      <c r="S39" s="25"/>
      <c r="T39" s="25"/>
      <c r="U39" s="80"/>
      <c r="V39" s="20"/>
    </row>
    <row r="40" spans="1:22" ht="13.5" thickTop="1">
      <c r="A40" s="245"/>
      <c r="B40" s="255" t="s">
        <v>81</v>
      </c>
      <c r="C40" s="48" t="s">
        <v>24</v>
      </c>
      <c r="D40" s="27">
        <v>2</v>
      </c>
      <c r="E40" s="28"/>
      <c r="F40" s="28"/>
      <c r="G40" s="27"/>
      <c r="H40" s="27"/>
      <c r="I40" s="27"/>
      <c r="J40" s="27">
        <v>2</v>
      </c>
      <c r="K40" s="28"/>
      <c r="L40" s="27" t="s">
        <v>85</v>
      </c>
      <c r="M40" s="28"/>
      <c r="N40" s="29"/>
      <c r="O40" s="29"/>
      <c r="P40" s="29"/>
      <c r="Q40" s="30"/>
      <c r="R40" s="30">
        <v>3</v>
      </c>
      <c r="S40" s="28"/>
      <c r="T40" s="30">
        <v>3</v>
      </c>
      <c r="U40" s="89"/>
      <c r="V40" s="20"/>
    </row>
    <row r="41" spans="1:22" ht="21" customHeight="1" thickBot="1">
      <c r="A41" s="245"/>
      <c r="B41" s="256"/>
      <c r="C41" s="21" t="s">
        <v>25</v>
      </c>
      <c r="D41" s="22"/>
      <c r="E41" s="23">
        <v>800000</v>
      </c>
      <c r="F41" s="23"/>
      <c r="G41" s="23"/>
      <c r="H41" s="23"/>
      <c r="I41" s="23"/>
      <c r="J41" s="23"/>
      <c r="K41" s="23">
        <v>300000</v>
      </c>
      <c r="L41" s="23"/>
      <c r="M41" s="23" t="s">
        <v>85</v>
      </c>
      <c r="N41" s="24"/>
      <c r="O41" s="24"/>
      <c r="P41" s="24"/>
      <c r="Q41" s="25"/>
      <c r="R41" s="25"/>
      <c r="S41" s="25">
        <v>120000</v>
      </c>
      <c r="T41" s="25"/>
      <c r="U41" s="80">
        <v>300000</v>
      </c>
      <c r="V41" s="20"/>
    </row>
    <row r="42" spans="1:22" ht="13.5" thickTop="1">
      <c r="A42" s="245"/>
      <c r="B42" s="247" t="s">
        <v>43</v>
      </c>
      <c r="C42" s="26" t="s">
        <v>24</v>
      </c>
      <c r="D42" s="33"/>
      <c r="E42" s="27"/>
      <c r="F42" s="27"/>
      <c r="G42" s="27"/>
      <c r="H42" s="27"/>
      <c r="I42" s="27"/>
      <c r="J42" s="27"/>
      <c r="K42" s="27"/>
      <c r="L42" s="27">
        <v>1</v>
      </c>
      <c r="M42" s="28"/>
      <c r="N42" s="29"/>
      <c r="O42" s="29"/>
      <c r="P42" s="29"/>
      <c r="Q42" s="30"/>
      <c r="R42" s="30">
        <v>11</v>
      </c>
      <c r="S42" s="28"/>
      <c r="T42" s="28"/>
      <c r="U42" s="79"/>
      <c r="V42" s="20"/>
    </row>
    <row r="43" spans="1:22" ht="20.25" thickBot="1">
      <c r="A43" s="245"/>
      <c r="B43" s="248"/>
      <c r="C43" s="21" t="s">
        <v>25</v>
      </c>
      <c r="D43" s="22"/>
      <c r="E43" s="23"/>
      <c r="F43" s="23"/>
      <c r="G43" s="23"/>
      <c r="H43" s="23"/>
      <c r="I43" s="23"/>
      <c r="J43" s="23"/>
      <c r="K43" s="23"/>
      <c r="L43" s="23"/>
      <c r="M43" s="23">
        <v>454000</v>
      </c>
      <c r="N43" s="24"/>
      <c r="O43" s="24"/>
      <c r="P43" s="24"/>
      <c r="Q43" s="25"/>
      <c r="R43" s="25"/>
      <c r="S43" s="25">
        <v>216805</v>
      </c>
      <c r="T43" s="25"/>
      <c r="U43" s="80"/>
      <c r="V43" s="20"/>
    </row>
    <row r="44" spans="1:22" ht="13.5" thickTop="1">
      <c r="A44" s="245"/>
      <c r="B44" s="247" t="s">
        <v>28</v>
      </c>
      <c r="C44" s="26" t="s">
        <v>24</v>
      </c>
      <c r="D44" s="27">
        <v>2</v>
      </c>
      <c r="E44" s="28"/>
      <c r="F44" s="28"/>
      <c r="G44" s="27"/>
      <c r="H44" s="27"/>
      <c r="I44" s="27"/>
      <c r="J44" s="27"/>
      <c r="K44" s="27"/>
      <c r="L44" s="27"/>
      <c r="M44" s="27"/>
      <c r="N44" s="29"/>
      <c r="O44" s="29"/>
      <c r="P44" s="29"/>
      <c r="Q44" s="30"/>
      <c r="R44" s="30"/>
      <c r="S44" s="30"/>
      <c r="T44" s="30"/>
      <c r="U44" s="79"/>
      <c r="V44" s="20"/>
    </row>
    <row r="45" spans="1:22" ht="20.25" thickBot="1">
      <c r="A45" s="245"/>
      <c r="B45" s="250"/>
      <c r="C45" s="21" t="s">
        <v>25</v>
      </c>
      <c r="D45" s="22"/>
      <c r="E45" s="23">
        <v>852234</v>
      </c>
      <c r="F45" s="23"/>
      <c r="G45" s="45"/>
      <c r="H45" s="45"/>
      <c r="I45" s="45"/>
      <c r="J45" s="45"/>
      <c r="K45" s="45"/>
      <c r="L45" s="45"/>
      <c r="M45" s="45"/>
      <c r="N45" s="46"/>
      <c r="O45" s="46"/>
      <c r="P45" s="46"/>
      <c r="Q45" s="47"/>
      <c r="R45" s="47"/>
      <c r="S45" s="47"/>
      <c r="T45" s="47"/>
      <c r="U45" s="84"/>
      <c r="V45" s="20"/>
    </row>
    <row r="46" spans="1:22" ht="13.5" thickTop="1">
      <c r="A46" s="245"/>
      <c r="B46" s="280" t="s">
        <v>203</v>
      </c>
      <c r="C46" s="26" t="s">
        <v>24</v>
      </c>
      <c r="D46" s="27">
        <v>1</v>
      </c>
      <c r="E46" s="27"/>
      <c r="F46" s="27"/>
      <c r="G46" s="27"/>
      <c r="H46" s="27"/>
      <c r="I46" s="27"/>
      <c r="J46" s="27"/>
      <c r="K46" s="27"/>
      <c r="L46" s="27">
        <v>6</v>
      </c>
      <c r="M46" s="27"/>
      <c r="N46" s="29"/>
      <c r="O46" s="29"/>
      <c r="P46" s="29"/>
      <c r="Q46" s="30"/>
      <c r="R46" s="30"/>
      <c r="S46" s="30"/>
      <c r="T46" s="30"/>
      <c r="U46" s="79"/>
      <c r="V46" s="20"/>
    </row>
    <row r="47" spans="1:22" ht="20.25" thickBot="1">
      <c r="A47" s="245"/>
      <c r="B47" s="281"/>
      <c r="C47" s="21" t="s">
        <v>25</v>
      </c>
      <c r="D47" s="23"/>
      <c r="E47" s="23">
        <v>19999</v>
      </c>
      <c r="F47" s="23"/>
      <c r="G47" s="23"/>
      <c r="H47" s="23"/>
      <c r="I47" s="23"/>
      <c r="J47" s="23"/>
      <c r="K47" s="23"/>
      <c r="L47" s="23"/>
      <c r="M47" s="23">
        <v>5831395</v>
      </c>
      <c r="N47" s="24"/>
      <c r="O47" s="24"/>
      <c r="P47" s="24"/>
      <c r="Q47" s="25"/>
      <c r="R47" s="25"/>
      <c r="S47" s="25"/>
      <c r="T47" s="25"/>
      <c r="U47" s="80"/>
      <c r="V47" s="20"/>
    </row>
    <row r="48" spans="1:22" ht="13.5" thickTop="1">
      <c r="A48" s="245"/>
      <c r="B48" s="247" t="s">
        <v>1</v>
      </c>
      <c r="C48" s="26" t="s">
        <v>24</v>
      </c>
      <c r="D48" s="27">
        <v>15</v>
      </c>
      <c r="E48" s="28"/>
      <c r="F48" s="28"/>
      <c r="G48" s="27"/>
      <c r="H48" s="27"/>
      <c r="I48" s="27"/>
      <c r="J48" s="27">
        <v>1</v>
      </c>
      <c r="K48" s="28"/>
      <c r="L48" s="28"/>
      <c r="M48" s="27"/>
      <c r="N48" s="29"/>
      <c r="O48" s="29"/>
      <c r="P48" s="29"/>
      <c r="Q48" s="30">
        <v>2</v>
      </c>
      <c r="R48" s="30"/>
      <c r="S48" s="30"/>
      <c r="T48" s="30"/>
      <c r="U48" s="79"/>
      <c r="V48" s="20"/>
    </row>
    <row r="49" spans="1:22" ht="20.25" thickBot="1">
      <c r="A49" s="245"/>
      <c r="B49" s="248"/>
      <c r="C49" s="21" t="s">
        <v>25</v>
      </c>
      <c r="D49" s="22"/>
      <c r="E49" s="23">
        <v>1380424.6</v>
      </c>
      <c r="F49" s="23"/>
      <c r="G49" s="23"/>
      <c r="H49" s="23"/>
      <c r="I49" s="23"/>
      <c r="J49" s="23"/>
      <c r="K49" s="23">
        <v>47041.5</v>
      </c>
      <c r="L49" s="23"/>
      <c r="M49" s="23"/>
      <c r="N49" s="24"/>
      <c r="O49" s="24"/>
      <c r="P49" s="24"/>
      <c r="Q49" s="25">
        <v>41300</v>
      </c>
      <c r="R49" s="25"/>
      <c r="S49" s="25"/>
      <c r="T49" s="25"/>
      <c r="U49" s="80"/>
      <c r="V49" s="20"/>
    </row>
    <row r="50" spans="1:22" ht="13.5" thickTop="1">
      <c r="A50" s="245"/>
      <c r="B50" s="247" t="s">
        <v>36</v>
      </c>
      <c r="C50" s="26" t="s">
        <v>24</v>
      </c>
      <c r="D50" s="33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9"/>
      <c r="P50" s="30">
        <v>1</v>
      </c>
      <c r="Q50" s="28"/>
      <c r="R50" s="28"/>
      <c r="S50" s="30"/>
      <c r="T50" s="30">
        <v>62</v>
      </c>
      <c r="U50" s="89"/>
      <c r="V50" s="20"/>
    </row>
    <row r="51" spans="1:22" ht="20.25" thickBot="1">
      <c r="A51" s="245"/>
      <c r="B51" s="248"/>
      <c r="C51" s="21" t="s">
        <v>25</v>
      </c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4"/>
      <c r="P51" s="24"/>
      <c r="Q51" s="25">
        <v>0</v>
      </c>
      <c r="R51" s="25"/>
      <c r="S51" s="25"/>
      <c r="T51" s="25"/>
      <c r="U51" s="80">
        <v>106456</v>
      </c>
      <c r="V51" s="20"/>
    </row>
    <row r="52" spans="1:22" ht="13.5" thickTop="1">
      <c r="A52" s="245"/>
      <c r="B52" s="247" t="s">
        <v>37</v>
      </c>
      <c r="C52" s="26" t="s">
        <v>24</v>
      </c>
      <c r="D52" s="33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9"/>
      <c r="P52" s="30">
        <v>1</v>
      </c>
      <c r="Q52" s="28"/>
      <c r="R52" s="28"/>
      <c r="S52" s="30"/>
      <c r="T52" s="30">
        <v>5</v>
      </c>
      <c r="U52" s="89"/>
      <c r="V52" s="20"/>
    </row>
    <row r="53" spans="1:22" ht="20.25" thickBot="1">
      <c r="A53" s="245"/>
      <c r="B53" s="250"/>
      <c r="C53" s="21" t="s">
        <v>25</v>
      </c>
      <c r="D53" s="22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6"/>
      <c r="P53" s="46"/>
      <c r="Q53" s="25">
        <v>1453</v>
      </c>
      <c r="R53" s="25"/>
      <c r="S53" s="47"/>
      <c r="T53" s="47"/>
      <c r="U53" s="80">
        <v>116418</v>
      </c>
      <c r="V53" s="20"/>
    </row>
    <row r="54" spans="1:22" ht="13.5" thickTop="1">
      <c r="A54" s="245"/>
      <c r="B54" s="247" t="s">
        <v>39</v>
      </c>
      <c r="C54" s="26" t="s">
        <v>24</v>
      </c>
      <c r="D54" s="33"/>
      <c r="E54" s="27"/>
      <c r="F54" s="27"/>
      <c r="G54" s="27"/>
      <c r="H54" s="27"/>
      <c r="I54" s="27"/>
      <c r="J54" s="27">
        <v>1</v>
      </c>
      <c r="K54" s="28"/>
      <c r="L54" s="28"/>
      <c r="M54" s="27"/>
      <c r="N54" s="29"/>
      <c r="O54" s="29"/>
      <c r="P54" s="30">
        <v>1</v>
      </c>
      <c r="Q54" s="28"/>
      <c r="R54" s="28"/>
      <c r="S54" s="30"/>
      <c r="T54" s="30"/>
      <c r="U54" s="79"/>
      <c r="V54" s="20"/>
    </row>
    <row r="55" spans="1:22" ht="20.25" thickBot="1">
      <c r="A55" s="245"/>
      <c r="B55" s="248"/>
      <c r="C55" s="21" t="s">
        <v>25</v>
      </c>
      <c r="D55" s="22"/>
      <c r="E55" s="23"/>
      <c r="F55" s="23"/>
      <c r="G55" s="23"/>
      <c r="H55" s="23"/>
      <c r="I55" s="23"/>
      <c r="J55" s="28"/>
      <c r="K55" s="23">
        <v>116025000</v>
      </c>
      <c r="L55" s="23"/>
      <c r="M55" s="23"/>
      <c r="N55" s="24"/>
      <c r="O55" s="24"/>
      <c r="P55" s="24"/>
      <c r="Q55" s="25">
        <v>47600000</v>
      </c>
      <c r="R55" s="25"/>
      <c r="S55" s="25"/>
      <c r="T55" s="25"/>
      <c r="U55" s="80"/>
      <c r="V55" s="20"/>
    </row>
    <row r="56" spans="1:22" ht="13.5" thickTop="1">
      <c r="A56" s="245"/>
      <c r="B56" s="247" t="s">
        <v>41</v>
      </c>
      <c r="C56" s="26" t="s">
        <v>24</v>
      </c>
      <c r="D56" s="33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9"/>
      <c r="P56" s="30">
        <v>6</v>
      </c>
      <c r="Q56" s="28"/>
      <c r="R56" s="28"/>
      <c r="S56" s="30"/>
      <c r="T56" s="30"/>
      <c r="U56" s="79"/>
      <c r="V56" s="20"/>
    </row>
    <row r="57" spans="1:22" ht="20.25" thickBot="1">
      <c r="A57" s="245"/>
      <c r="B57" s="248"/>
      <c r="C57" s="21" t="s">
        <v>25</v>
      </c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4"/>
      <c r="P57" s="24"/>
      <c r="Q57" s="25">
        <v>27096.5</v>
      </c>
      <c r="R57" s="25"/>
      <c r="S57" s="25"/>
      <c r="T57" s="25"/>
      <c r="U57" s="80"/>
      <c r="V57" s="20"/>
    </row>
    <row r="58" spans="1:22" ht="13.5" thickTop="1">
      <c r="A58" s="245"/>
      <c r="B58" s="247" t="s">
        <v>49</v>
      </c>
      <c r="C58" s="26" t="s">
        <v>24</v>
      </c>
      <c r="D58" s="33"/>
      <c r="E58" s="27"/>
      <c r="F58" s="27"/>
      <c r="G58" s="27"/>
      <c r="H58" s="27"/>
      <c r="I58" s="27"/>
      <c r="J58" s="27"/>
      <c r="K58" s="27"/>
      <c r="L58" s="27"/>
      <c r="M58" s="27"/>
      <c r="N58" s="29"/>
      <c r="O58" s="29"/>
      <c r="P58" s="29"/>
      <c r="Q58" s="30"/>
      <c r="R58" s="30"/>
      <c r="S58" s="30"/>
      <c r="T58" s="30"/>
      <c r="U58" s="79"/>
      <c r="V58" s="20"/>
    </row>
    <row r="59" spans="1:22" ht="20.25" thickBot="1">
      <c r="A59" s="245"/>
      <c r="B59" s="248"/>
      <c r="C59" s="21" t="s">
        <v>25</v>
      </c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4"/>
      <c r="O59" s="24"/>
      <c r="P59" s="24"/>
      <c r="Q59" s="25"/>
      <c r="R59" s="25"/>
      <c r="S59" s="25"/>
      <c r="T59" s="25"/>
      <c r="U59" s="80"/>
      <c r="V59" s="20"/>
    </row>
    <row r="60" spans="1:22" ht="13.5" thickTop="1">
      <c r="A60" s="245"/>
      <c r="B60" s="247" t="s">
        <v>73</v>
      </c>
      <c r="C60" s="26" t="s">
        <v>24</v>
      </c>
      <c r="D60" s="33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9"/>
      <c r="P60" s="30">
        <v>2</v>
      </c>
      <c r="Q60" s="28"/>
      <c r="R60" s="28"/>
      <c r="S60" s="30"/>
      <c r="T60" s="30"/>
      <c r="U60" s="79"/>
      <c r="V60" s="20"/>
    </row>
    <row r="61" spans="1:22" ht="21.75" customHeight="1" thickBot="1">
      <c r="A61" s="245"/>
      <c r="B61" s="250"/>
      <c r="C61" s="21" t="s">
        <v>25</v>
      </c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4"/>
      <c r="O61" s="24"/>
      <c r="P61" s="24"/>
      <c r="Q61" s="25">
        <v>82639</v>
      </c>
      <c r="R61" s="25"/>
      <c r="S61" s="25"/>
      <c r="T61" s="25"/>
      <c r="U61" s="80"/>
      <c r="V61" s="20"/>
    </row>
    <row r="62" spans="1:22" ht="13.5" thickTop="1">
      <c r="A62" s="245"/>
      <c r="B62" s="247" t="s">
        <v>76</v>
      </c>
      <c r="C62" s="26" t="s">
        <v>24</v>
      </c>
      <c r="D62" s="33"/>
      <c r="E62" s="27"/>
      <c r="F62" s="27"/>
      <c r="G62" s="27"/>
      <c r="H62" s="27"/>
      <c r="I62" s="27"/>
      <c r="J62" s="27">
        <v>2</v>
      </c>
      <c r="K62" s="28"/>
      <c r="L62" s="40">
        <v>2</v>
      </c>
      <c r="M62" s="28"/>
      <c r="N62" s="29"/>
      <c r="O62" s="29"/>
      <c r="P62" s="29"/>
      <c r="Q62" s="30"/>
      <c r="R62" s="30"/>
      <c r="S62" s="30"/>
      <c r="T62" s="30"/>
      <c r="U62" s="79"/>
      <c r="V62" s="20"/>
    </row>
    <row r="63" spans="1:22" ht="20.25" thickBot="1">
      <c r="A63" s="245"/>
      <c r="B63" s="250"/>
      <c r="C63" s="21" t="s">
        <v>25</v>
      </c>
      <c r="D63" s="22"/>
      <c r="E63" s="23"/>
      <c r="F63" s="23"/>
      <c r="G63" s="23"/>
      <c r="H63" s="23"/>
      <c r="I63" s="23"/>
      <c r="J63" s="23"/>
      <c r="K63" s="23">
        <v>96727960</v>
      </c>
      <c r="L63" s="23"/>
      <c r="M63" s="23">
        <v>23353928.03</v>
      </c>
      <c r="N63" s="24"/>
      <c r="O63" s="24"/>
      <c r="P63" s="24"/>
      <c r="Q63" s="25"/>
      <c r="R63" s="25"/>
      <c r="S63" s="25"/>
      <c r="T63" s="25"/>
      <c r="U63" s="80"/>
      <c r="V63" s="20"/>
    </row>
    <row r="64" spans="1:22" ht="13.5" thickTop="1">
      <c r="A64" s="245"/>
      <c r="B64" s="240" t="s">
        <v>176</v>
      </c>
      <c r="C64" s="26" t="s">
        <v>24</v>
      </c>
      <c r="D64" s="109"/>
      <c r="E64" s="109"/>
      <c r="F64" s="109">
        <v>1</v>
      </c>
      <c r="G64" s="109"/>
      <c r="H64" s="109"/>
      <c r="I64" s="109"/>
      <c r="J64" s="109">
        <v>1</v>
      </c>
      <c r="K64" s="109"/>
      <c r="L64" s="109">
        <v>1</v>
      </c>
      <c r="M64" s="109"/>
      <c r="N64" s="109">
        <v>1</v>
      </c>
      <c r="O64" s="109"/>
      <c r="P64" s="109"/>
      <c r="Q64" s="109"/>
      <c r="R64" s="109">
        <v>1</v>
      </c>
      <c r="S64" s="109"/>
      <c r="T64" s="109"/>
      <c r="U64" s="126"/>
      <c r="V64" s="20"/>
    </row>
    <row r="65" spans="1:22" ht="20.25" thickBot="1">
      <c r="A65" s="245"/>
      <c r="B65" s="241"/>
      <c r="C65" s="21" t="s">
        <v>25</v>
      </c>
      <c r="D65" s="110"/>
      <c r="E65" s="110"/>
      <c r="F65" s="110"/>
      <c r="G65" s="110">
        <v>61700729</v>
      </c>
      <c r="H65" s="110"/>
      <c r="I65" s="110"/>
      <c r="J65" s="110"/>
      <c r="K65" s="110">
        <v>3615120</v>
      </c>
      <c r="L65" s="110"/>
      <c r="M65" s="110">
        <v>1500274</v>
      </c>
      <c r="N65" s="110"/>
      <c r="O65" s="110">
        <v>10001832</v>
      </c>
      <c r="P65" s="110"/>
      <c r="Q65" s="110"/>
      <c r="R65" s="110"/>
      <c r="S65" s="110">
        <v>62018889.9</v>
      </c>
      <c r="T65" s="110"/>
      <c r="U65" s="127"/>
      <c r="V65" s="20"/>
    </row>
    <row r="66" spans="1:22" ht="13.5" thickTop="1">
      <c r="A66" s="245"/>
      <c r="B66" s="247" t="s">
        <v>31</v>
      </c>
      <c r="C66" s="26" t="s">
        <v>24</v>
      </c>
      <c r="D66" s="27">
        <v>1</v>
      </c>
      <c r="E66" s="28"/>
      <c r="F66" s="28"/>
      <c r="G66" s="27"/>
      <c r="H66" s="27"/>
      <c r="I66" s="27"/>
      <c r="J66" s="27"/>
      <c r="K66" s="27"/>
      <c r="L66" s="27"/>
      <c r="M66" s="27"/>
      <c r="N66" s="29"/>
      <c r="O66" s="29"/>
      <c r="P66" s="29"/>
      <c r="Q66" s="30"/>
      <c r="R66" s="30"/>
      <c r="S66" s="30"/>
      <c r="T66" s="30"/>
      <c r="U66" s="79"/>
      <c r="V66" s="20"/>
    </row>
    <row r="67" spans="1:22" ht="20.25" thickBot="1">
      <c r="A67" s="245"/>
      <c r="B67" s="248"/>
      <c r="C67" s="21" t="s">
        <v>25</v>
      </c>
      <c r="D67" s="22"/>
      <c r="E67" s="23">
        <v>50000</v>
      </c>
      <c r="F67" s="23"/>
      <c r="G67" s="23"/>
      <c r="H67" s="23"/>
      <c r="I67" s="23"/>
      <c r="J67" s="23"/>
      <c r="K67" s="23"/>
      <c r="L67" s="23"/>
      <c r="M67" s="23"/>
      <c r="N67" s="24"/>
      <c r="O67" s="24"/>
      <c r="P67" s="24"/>
      <c r="Q67" s="25"/>
      <c r="R67" s="25"/>
      <c r="S67" s="25"/>
      <c r="T67" s="25"/>
      <c r="U67" s="80"/>
      <c r="V67" s="20"/>
    </row>
    <row r="68" spans="1:22" ht="13.5" thickTop="1">
      <c r="A68" s="245"/>
      <c r="B68" s="247" t="s">
        <v>35</v>
      </c>
      <c r="C68" s="26" t="s">
        <v>24</v>
      </c>
      <c r="D68" s="33"/>
      <c r="E68" s="27"/>
      <c r="F68" s="27"/>
      <c r="G68" s="27"/>
      <c r="H68" s="27"/>
      <c r="I68" s="27"/>
      <c r="J68" s="27"/>
      <c r="K68" s="27"/>
      <c r="L68" s="27"/>
      <c r="M68" s="27"/>
      <c r="N68" s="29"/>
      <c r="O68" s="29"/>
      <c r="P68" s="29"/>
      <c r="Q68" s="30"/>
      <c r="R68" s="30"/>
      <c r="S68" s="30"/>
      <c r="T68" s="30"/>
      <c r="U68" s="79"/>
      <c r="V68" s="20"/>
    </row>
    <row r="69" spans="1:22" ht="20.25" thickBot="1">
      <c r="A69" s="245"/>
      <c r="B69" s="248"/>
      <c r="C69" s="21" t="s">
        <v>25</v>
      </c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4"/>
      <c r="O69" s="24"/>
      <c r="P69" s="24"/>
      <c r="Q69" s="25"/>
      <c r="R69" s="25"/>
      <c r="S69" s="25"/>
      <c r="T69" s="25"/>
      <c r="U69" s="80"/>
      <c r="V69" s="20"/>
    </row>
    <row r="70" spans="1:22" ht="13.5" thickTop="1">
      <c r="A70" s="245"/>
      <c r="B70" s="273" t="s">
        <v>63</v>
      </c>
      <c r="C70" s="26" t="s">
        <v>24</v>
      </c>
      <c r="D70" s="33"/>
      <c r="E70" s="27"/>
      <c r="F70" s="27"/>
      <c r="G70" s="27"/>
      <c r="H70" s="27"/>
      <c r="I70" s="27"/>
      <c r="J70" s="27"/>
      <c r="K70" s="27"/>
      <c r="L70" s="27"/>
      <c r="M70" s="27"/>
      <c r="N70" s="29"/>
      <c r="O70" s="29"/>
      <c r="P70" s="29"/>
      <c r="Q70" s="30"/>
      <c r="R70" s="30">
        <v>2</v>
      </c>
      <c r="S70" s="28"/>
      <c r="T70" s="30">
        <v>6</v>
      </c>
      <c r="U70" s="89"/>
      <c r="V70" s="20"/>
    </row>
    <row r="71" spans="1:22" ht="20.25" thickBot="1">
      <c r="A71" s="245"/>
      <c r="B71" s="274"/>
      <c r="C71" s="21" t="s">
        <v>25</v>
      </c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5"/>
      <c r="R71" s="25"/>
      <c r="S71" s="25">
        <v>38106</v>
      </c>
      <c r="T71" s="25"/>
      <c r="U71" s="80">
        <v>132897</v>
      </c>
      <c r="V71" s="20"/>
    </row>
    <row r="72" spans="1:22" ht="13.5" thickTop="1">
      <c r="A72" s="245"/>
      <c r="B72" s="247" t="s">
        <v>55</v>
      </c>
      <c r="C72" s="26" t="s">
        <v>24</v>
      </c>
      <c r="D72" s="33"/>
      <c r="E72" s="27"/>
      <c r="F72" s="27"/>
      <c r="G72" s="27"/>
      <c r="H72" s="27"/>
      <c r="I72" s="27"/>
      <c r="J72" s="27">
        <v>1</v>
      </c>
      <c r="K72" s="28"/>
      <c r="L72" s="28"/>
      <c r="M72" s="27"/>
      <c r="N72" s="29"/>
      <c r="O72" s="29"/>
      <c r="P72" s="29"/>
      <c r="Q72" s="30"/>
      <c r="R72" s="30"/>
      <c r="S72" s="30"/>
      <c r="T72" s="30"/>
      <c r="U72" s="79"/>
      <c r="V72" s="20"/>
    </row>
    <row r="73" spans="1:22" ht="20.25" thickBot="1">
      <c r="A73" s="245"/>
      <c r="B73" s="248"/>
      <c r="C73" s="21" t="s">
        <v>25</v>
      </c>
      <c r="D73" s="22"/>
      <c r="E73" s="23"/>
      <c r="F73" s="23"/>
      <c r="G73" s="23"/>
      <c r="H73" s="23"/>
      <c r="I73" s="23"/>
      <c r="J73" s="23"/>
      <c r="K73" s="23">
        <v>198468</v>
      </c>
      <c r="L73" s="23"/>
      <c r="M73" s="23"/>
      <c r="N73" s="24"/>
      <c r="O73" s="24"/>
      <c r="P73" s="24"/>
      <c r="Q73" s="25"/>
      <c r="R73" s="25"/>
      <c r="S73" s="25"/>
      <c r="T73" s="25"/>
      <c r="U73" s="80"/>
      <c r="V73" s="20"/>
    </row>
    <row r="74" spans="1:22" ht="13.5" thickTop="1">
      <c r="A74" s="245"/>
      <c r="B74" s="247" t="s">
        <v>71</v>
      </c>
      <c r="C74" s="26" t="s">
        <v>24</v>
      </c>
      <c r="D74" s="27">
        <v>25</v>
      </c>
      <c r="E74" s="28"/>
      <c r="F74" s="28"/>
      <c r="G74" s="27"/>
      <c r="H74" s="27"/>
      <c r="I74" s="27"/>
      <c r="J74" s="27"/>
      <c r="K74" s="27"/>
      <c r="L74" s="27"/>
      <c r="M74" s="27"/>
      <c r="N74" s="29"/>
      <c r="O74" s="29"/>
      <c r="P74" s="29"/>
      <c r="Q74" s="30"/>
      <c r="R74" s="30"/>
      <c r="S74" s="30"/>
      <c r="T74" s="30">
        <v>28</v>
      </c>
      <c r="U74" s="89"/>
      <c r="V74" s="20"/>
    </row>
    <row r="75" spans="1:22" ht="20.25" thickBot="1">
      <c r="A75" s="245"/>
      <c r="B75" s="248"/>
      <c r="C75" s="21" t="s">
        <v>25</v>
      </c>
      <c r="D75" s="22"/>
      <c r="E75" s="23">
        <v>250000</v>
      </c>
      <c r="F75" s="23"/>
      <c r="G75" s="23"/>
      <c r="H75" s="23"/>
      <c r="I75" s="23"/>
      <c r="J75" s="23"/>
      <c r="K75" s="23"/>
      <c r="L75" s="23"/>
      <c r="M75" s="23"/>
      <c r="N75" s="24"/>
      <c r="O75" s="24"/>
      <c r="P75" s="24"/>
      <c r="Q75" s="25"/>
      <c r="R75" s="25"/>
      <c r="S75" s="25"/>
      <c r="T75" s="25"/>
      <c r="U75" s="80">
        <v>420000</v>
      </c>
      <c r="V75" s="20"/>
    </row>
    <row r="76" spans="1:22" ht="13.5" thickTop="1">
      <c r="A76" s="245"/>
      <c r="B76" s="276" t="s">
        <v>88</v>
      </c>
      <c r="C76" s="26" t="s">
        <v>24</v>
      </c>
      <c r="D76" s="27">
        <v>1</v>
      </c>
      <c r="E76" s="28"/>
      <c r="F76" s="28"/>
      <c r="G76" s="27"/>
      <c r="H76" s="27"/>
      <c r="I76" s="27"/>
      <c r="J76" s="27"/>
      <c r="K76" s="27"/>
      <c r="L76" s="27"/>
      <c r="M76" s="27"/>
      <c r="N76" s="29"/>
      <c r="O76" s="29"/>
      <c r="P76" s="29"/>
      <c r="Q76" s="30"/>
      <c r="R76" s="30"/>
      <c r="S76" s="30"/>
      <c r="T76" s="30"/>
      <c r="U76" s="79"/>
      <c r="V76" s="20"/>
    </row>
    <row r="77" spans="1:22" ht="21" customHeight="1" thickBot="1">
      <c r="A77" s="245"/>
      <c r="B77" s="277"/>
      <c r="C77" s="21" t="s">
        <v>25</v>
      </c>
      <c r="D77" s="22"/>
      <c r="E77" s="23">
        <v>2326450</v>
      </c>
      <c r="F77" s="23"/>
      <c r="G77" s="23"/>
      <c r="H77" s="23"/>
      <c r="I77" s="23"/>
      <c r="J77" s="23"/>
      <c r="K77" s="23"/>
      <c r="L77" s="23"/>
      <c r="M77" s="23"/>
      <c r="N77" s="24"/>
      <c r="O77" s="24"/>
      <c r="P77" s="24"/>
      <c r="Q77" s="25"/>
      <c r="R77" s="25"/>
      <c r="S77" s="25"/>
      <c r="T77" s="25"/>
      <c r="U77" s="80"/>
      <c r="V77" s="20"/>
    </row>
    <row r="78" spans="1:22" ht="13.5" thickTop="1">
      <c r="A78" s="245"/>
      <c r="B78" s="251" t="s">
        <v>75</v>
      </c>
      <c r="C78" s="39" t="s">
        <v>24</v>
      </c>
      <c r="D78" s="40">
        <v>1</v>
      </c>
      <c r="E78" s="28"/>
      <c r="F78" s="28"/>
      <c r="G78" s="40"/>
      <c r="H78" s="40"/>
      <c r="I78" s="40"/>
      <c r="J78" s="40"/>
      <c r="K78" s="40"/>
      <c r="L78" s="40">
        <v>4</v>
      </c>
      <c r="M78" s="28"/>
      <c r="N78" s="41"/>
      <c r="O78" s="41"/>
      <c r="P78" s="41"/>
      <c r="Q78" s="42"/>
      <c r="R78" s="42"/>
      <c r="S78" s="42"/>
      <c r="T78" s="42"/>
      <c r="U78" s="82"/>
      <c r="V78" s="20"/>
    </row>
    <row r="79" spans="1:22" ht="24.75" customHeight="1" thickBot="1">
      <c r="A79" s="245"/>
      <c r="B79" s="264"/>
      <c r="C79" s="49" t="s">
        <v>25</v>
      </c>
      <c r="D79" s="50"/>
      <c r="E79" s="51">
        <v>5999</v>
      </c>
      <c r="F79" s="51"/>
      <c r="G79" s="51"/>
      <c r="H79" s="51"/>
      <c r="I79" s="51"/>
      <c r="J79" s="51"/>
      <c r="K79" s="51"/>
      <c r="L79" s="51"/>
      <c r="M79" s="51">
        <v>5303886</v>
      </c>
      <c r="N79" s="52"/>
      <c r="O79" s="52"/>
      <c r="P79" s="52"/>
      <c r="Q79" s="53"/>
      <c r="R79" s="53"/>
      <c r="S79" s="53"/>
      <c r="T79" s="53"/>
      <c r="U79" s="78"/>
      <c r="V79" s="20"/>
    </row>
    <row r="80" spans="1:22" ht="13.5" thickTop="1">
      <c r="A80" s="245"/>
      <c r="B80" s="280" t="s">
        <v>205</v>
      </c>
      <c r="C80" s="26" t="s">
        <v>24</v>
      </c>
      <c r="D80" s="27">
        <v>1</v>
      </c>
      <c r="E80" s="27"/>
      <c r="F80" s="27"/>
      <c r="G80" s="27"/>
      <c r="H80" s="27"/>
      <c r="I80" s="27"/>
      <c r="J80" s="27"/>
      <c r="K80" s="27"/>
      <c r="L80" s="27"/>
      <c r="M80" s="27"/>
      <c r="N80" s="29"/>
      <c r="O80" s="29"/>
      <c r="P80" s="27">
        <v>2</v>
      </c>
      <c r="Q80" s="30"/>
      <c r="R80" s="30"/>
      <c r="S80" s="30"/>
      <c r="T80" s="30"/>
      <c r="U80" s="79"/>
      <c r="V80" s="20"/>
    </row>
    <row r="81" spans="1:22" ht="20.25" thickBot="1">
      <c r="A81" s="245"/>
      <c r="B81" s="253"/>
      <c r="C81" s="21" t="s">
        <v>25</v>
      </c>
      <c r="D81" s="22"/>
      <c r="E81" s="23">
        <v>8000</v>
      </c>
      <c r="F81" s="23"/>
      <c r="G81" s="23"/>
      <c r="H81" s="23"/>
      <c r="I81" s="23"/>
      <c r="J81" s="23"/>
      <c r="K81" s="23"/>
      <c r="L81" s="23"/>
      <c r="M81" s="23"/>
      <c r="N81" s="24"/>
      <c r="O81" s="24"/>
      <c r="P81" s="24"/>
      <c r="Q81" s="25">
        <v>7190</v>
      </c>
      <c r="R81" s="25"/>
      <c r="S81" s="25"/>
      <c r="T81" s="25"/>
      <c r="U81" s="80"/>
      <c r="V81" s="20"/>
    </row>
    <row r="82" spans="1:22" ht="13.5" thickTop="1">
      <c r="A82" s="245"/>
      <c r="B82" s="249" t="s">
        <v>29</v>
      </c>
      <c r="C82" s="39" t="s">
        <v>24</v>
      </c>
      <c r="D82" s="40">
        <v>1</v>
      </c>
      <c r="E82" s="28"/>
      <c r="F82" s="28"/>
      <c r="G82" s="40"/>
      <c r="H82" s="40"/>
      <c r="I82" s="40"/>
      <c r="J82" s="40"/>
      <c r="K82" s="40"/>
      <c r="L82" s="40"/>
      <c r="M82" s="40"/>
      <c r="N82" s="41"/>
      <c r="O82" s="41"/>
      <c r="P82" s="41"/>
      <c r="Q82" s="42"/>
      <c r="R82" s="42"/>
      <c r="S82" s="42"/>
      <c r="T82" s="42"/>
      <c r="U82" s="82"/>
      <c r="V82" s="20"/>
    </row>
    <row r="83" spans="1:22" ht="20.25" thickBot="1">
      <c r="A83" s="245"/>
      <c r="B83" s="250"/>
      <c r="C83" s="21" t="s">
        <v>25</v>
      </c>
      <c r="D83" s="22"/>
      <c r="E83" s="23">
        <v>722833</v>
      </c>
      <c r="F83" s="23"/>
      <c r="G83" s="45"/>
      <c r="H83" s="45"/>
      <c r="I83" s="45"/>
      <c r="J83" s="45"/>
      <c r="K83" s="45"/>
      <c r="L83" s="45"/>
      <c r="M83" s="45"/>
      <c r="N83" s="46"/>
      <c r="O83" s="46"/>
      <c r="P83" s="46"/>
      <c r="Q83" s="47"/>
      <c r="R83" s="47"/>
      <c r="S83" s="47"/>
      <c r="T83" s="47"/>
      <c r="U83" s="84"/>
      <c r="V83" s="20"/>
    </row>
    <row r="84" spans="1:22" ht="13.5" thickTop="1">
      <c r="A84" s="245"/>
      <c r="B84" s="247" t="s">
        <v>68</v>
      </c>
      <c r="C84" s="48" t="s">
        <v>24</v>
      </c>
      <c r="D84" s="27">
        <v>1</v>
      </c>
      <c r="E84" s="28"/>
      <c r="F84" s="28"/>
      <c r="G84" s="27"/>
      <c r="H84" s="27"/>
      <c r="I84" s="27"/>
      <c r="J84" s="27"/>
      <c r="K84" s="27"/>
      <c r="L84" s="27"/>
      <c r="M84" s="27"/>
      <c r="N84" s="29"/>
      <c r="O84" s="29"/>
      <c r="P84" s="30">
        <v>1</v>
      </c>
      <c r="Q84" s="28"/>
      <c r="R84" s="28"/>
      <c r="S84" s="30"/>
      <c r="T84" s="30">
        <v>1</v>
      </c>
      <c r="U84" s="89"/>
      <c r="V84" s="20"/>
    </row>
    <row r="85" spans="1:22" ht="20.25" thickBot="1">
      <c r="A85" s="245"/>
      <c r="B85" s="248"/>
      <c r="C85" s="21" t="s">
        <v>25</v>
      </c>
      <c r="D85" s="22"/>
      <c r="E85" s="23">
        <v>32039650</v>
      </c>
      <c r="F85" s="23"/>
      <c r="G85" s="23"/>
      <c r="H85" s="23"/>
      <c r="I85" s="23"/>
      <c r="J85" s="23"/>
      <c r="K85" s="23"/>
      <c r="L85" s="23"/>
      <c r="M85" s="23"/>
      <c r="N85" s="24"/>
      <c r="O85" s="24"/>
      <c r="P85" s="24"/>
      <c r="Q85" s="25">
        <v>86500</v>
      </c>
      <c r="R85" s="25"/>
      <c r="S85" s="25"/>
      <c r="T85" s="25"/>
      <c r="U85" s="80">
        <v>5724</v>
      </c>
      <c r="V85" s="20"/>
    </row>
    <row r="86" spans="1:22" ht="13.5" thickTop="1">
      <c r="A86" s="245"/>
      <c r="B86" s="247" t="s">
        <v>38</v>
      </c>
      <c r="C86" s="48" t="s">
        <v>24</v>
      </c>
      <c r="D86" s="27">
        <v>1</v>
      </c>
      <c r="E86" s="28"/>
      <c r="F86" s="27"/>
      <c r="G86" s="28"/>
      <c r="H86" s="28"/>
      <c r="I86" s="27"/>
      <c r="J86" s="27">
        <v>1</v>
      </c>
      <c r="K86" s="28"/>
      <c r="L86" s="28"/>
      <c r="M86" s="27"/>
      <c r="N86" s="29"/>
      <c r="O86" s="29"/>
      <c r="P86" s="29"/>
      <c r="Q86" s="30"/>
      <c r="R86" s="30">
        <v>1</v>
      </c>
      <c r="S86" s="28"/>
      <c r="T86" s="30">
        <v>2</v>
      </c>
      <c r="U86" s="89"/>
      <c r="V86" s="20"/>
    </row>
    <row r="87" spans="1:22" ht="20.25" thickBot="1">
      <c r="A87" s="245"/>
      <c r="B87" s="248"/>
      <c r="C87" s="21" t="s">
        <v>25</v>
      </c>
      <c r="D87" s="22"/>
      <c r="E87" s="23">
        <v>151144</v>
      </c>
      <c r="F87" s="23"/>
      <c r="G87" s="23" t="s">
        <v>85</v>
      </c>
      <c r="H87" s="23"/>
      <c r="I87" s="23"/>
      <c r="J87" s="23"/>
      <c r="K87" s="23">
        <v>4752979</v>
      </c>
      <c r="L87" s="23"/>
      <c r="M87" s="23"/>
      <c r="N87" s="24"/>
      <c r="O87" s="24"/>
      <c r="P87" s="24"/>
      <c r="Q87" s="25"/>
      <c r="R87" s="25"/>
      <c r="S87" s="25">
        <v>129840</v>
      </c>
      <c r="T87" s="25"/>
      <c r="U87" s="80">
        <v>1209684</v>
      </c>
      <c r="V87" s="20"/>
    </row>
    <row r="88" spans="1:22" ht="13.5" thickTop="1">
      <c r="A88" s="245"/>
      <c r="B88" s="247" t="s">
        <v>59</v>
      </c>
      <c r="C88" s="26" t="s">
        <v>24</v>
      </c>
      <c r="D88" s="33"/>
      <c r="E88" s="27"/>
      <c r="F88" s="27"/>
      <c r="G88" s="27"/>
      <c r="H88" s="27"/>
      <c r="I88" s="27"/>
      <c r="J88" s="27"/>
      <c r="K88" s="27"/>
      <c r="L88" s="27"/>
      <c r="M88" s="27"/>
      <c r="N88" s="29"/>
      <c r="O88" s="29"/>
      <c r="P88" s="29"/>
      <c r="Q88" s="30"/>
      <c r="R88" s="30"/>
      <c r="S88" s="30"/>
      <c r="T88" s="30"/>
      <c r="U88" s="79"/>
      <c r="V88" s="20"/>
    </row>
    <row r="89" spans="1:22" ht="20.25" thickBot="1">
      <c r="A89" s="245"/>
      <c r="B89" s="248"/>
      <c r="C89" s="21" t="s">
        <v>25</v>
      </c>
      <c r="D89" s="22"/>
      <c r="E89" s="45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47"/>
      <c r="R89" s="47"/>
      <c r="S89" s="47"/>
      <c r="T89" s="47"/>
      <c r="U89" s="84"/>
      <c r="V89" s="20"/>
    </row>
    <row r="90" spans="1:22" ht="13.5" thickTop="1">
      <c r="A90" s="245"/>
      <c r="B90" s="247" t="s">
        <v>5</v>
      </c>
      <c r="C90" s="26" t="s">
        <v>24</v>
      </c>
      <c r="D90" s="27">
        <v>31</v>
      </c>
      <c r="E90" s="28"/>
      <c r="F90" s="28"/>
      <c r="G90" s="27"/>
      <c r="H90" s="27"/>
      <c r="I90" s="27"/>
      <c r="J90" s="27"/>
      <c r="K90" s="27"/>
      <c r="L90" s="27"/>
      <c r="M90" s="27"/>
      <c r="N90" s="29"/>
      <c r="O90" s="29"/>
      <c r="P90" s="29"/>
      <c r="Q90" s="30"/>
      <c r="R90" s="30"/>
      <c r="S90" s="30"/>
      <c r="T90" s="30"/>
      <c r="U90" s="79"/>
      <c r="V90" s="20"/>
    </row>
    <row r="91" spans="1:22" ht="20.25" thickBot="1">
      <c r="A91" s="245"/>
      <c r="B91" s="250"/>
      <c r="C91" s="21" t="s">
        <v>25</v>
      </c>
      <c r="D91" s="22"/>
      <c r="E91" s="23">
        <v>202114000</v>
      </c>
      <c r="F91" s="23"/>
      <c r="G91" s="45"/>
      <c r="H91" s="45"/>
      <c r="I91" s="45"/>
      <c r="J91" s="45"/>
      <c r="K91" s="45"/>
      <c r="L91" s="45"/>
      <c r="M91" s="45"/>
      <c r="N91" s="46"/>
      <c r="O91" s="46"/>
      <c r="P91" s="46"/>
      <c r="Q91" s="47"/>
      <c r="R91" s="47"/>
      <c r="S91" s="47"/>
      <c r="T91" s="47"/>
      <c r="U91" s="84"/>
      <c r="V91" s="20"/>
    </row>
    <row r="92" spans="1:22" ht="13.5" thickTop="1">
      <c r="A92" s="245"/>
      <c r="B92" s="249" t="s">
        <v>3</v>
      </c>
      <c r="C92" s="39" t="s">
        <v>24</v>
      </c>
      <c r="D92" s="40">
        <v>17</v>
      </c>
      <c r="E92" s="28"/>
      <c r="F92" s="40">
        <v>6</v>
      </c>
      <c r="G92" s="28"/>
      <c r="H92" s="40">
        <v>3</v>
      </c>
      <c r="I92" s="28"/>
      <c r="J92" s="40">
        <v>1</v>
      </c>
      <c r="K92" s="28"/>
      <c r="L92" s="40">
        <v>1</v>
      </c>
      <c r="M92" s="28"/>
      <c r="N92" s="41"/>
      <c r="O92" s="41"/>
      <c r="P92" s="42">
        <v>16</v>
      </c>
      <c r="Q92" s="28"/>
      <c r="R92" s="28"/>
      <c r="S92" s="42"/>
      <c r="T92" s="42">
        <v>27</v>
      </c>
      <c r="U92" s="89"/>
      <c r="V92" s="20"/>
    </row>
    <row r="93" spans="1:22" ht="20.25" thickBot="1">
      <c r="A93" s="245"/>
      <c r="B93" s="275"/>
      <c r="C93" s="49" t="s">
        <v>25</v>
      </c>
      <c r="D93" s="50"/>
      <c r="E93" s="23">
        <v>18895511</v>
      </c>
      <c r="F93" s="23"/>
      <c r="G93" s="51">
        <v>741900</v>
      </c>
      <c r="H93" s="51"/>
      <c r="I93" s="51">
        <v>2600000</v>
      </c>
      <c r="J93" s="51"/>
      <c r="K93" s="51">
        <v>600000</v>
      </c>
      <c r="L93" s="51"/>
      <c r="M93" s="51">
        <v>319520</v>
      </c>
      <c r="N93" s="52"/>
      <c r="O93" s="52"/>
      <c r="P93" s="52"/>
      <c r="Q93" s="53">
        <v>1844717</v>
      </c>
      <c r="R93" s="53"/>
      <c r="S93" s="53"/>
      <c r="T93" s="53"/>
      <c r="U93" s="78">
        <v>75599</v>
      </c>
      <c r="V93" s="20"/>
    </row>
    <row r="94" spans="1:22" ht="13.5" thickTop="1">
      <c r="A94" s="245"/>
      <c r="B94" s="247" t="s">
        <v>65</v>
      </c>
      <c r="C94" s="26" t="s">
        <v>24</v>
      </c>
      <c r="D94" s="27">
        <v>14</v>
      </c>
      <c r="E94" s="28"/>
      <c r="F94" s="28"/>
      <c r="G94" s="27"/>
      <c r="H94" s="27"/>
      <c r="I94" s="27"/>
      <c r="J94" s="27"/>
      <c r="K94" s="27"/>
      <c r="L94" s="27"/>
      <c r="M94" s="27"/>
      <c r="N94" s="29"/>
      <c r="O94" s="29"/>
      <c r="P94" s="29"/>
      <c r="Q94" s="30"/>
      <c r="R94" s="30"/>
      <c r="S94" s="30"/>
      <c r="T94" s="30"/>
      <c r="U94" s="79"/>
      <c r="V94" s="20"/>
    </row>
    <row r="95" spans="1:22" ht="20.25" thickBot="1">
      <c r="A95" s="245"/>
      <c r="B95" s="248"/>
      <c r="C95" s="21" t="s">
        <v>25</v>
      </c>
      <c r="D95" s="22"/>
      <c r="E95" s="23">
        <v>48005627</v>
      </c>
      <c r="F95" s="23"/>
      <c r="G95" s="23"/>
      <c r="H95" s="23"/>
      <c r="I95" s="23"/>
      <c r="J95" s="23"/>
      <c r="K95" s="23"/>
      <c r="L95" s="23"/>
      <c r="M95" s="23"/>
      <c r="N95" s="24"/>
      <c r="O95" s="24"/>
      <c r="P95" s="24"/>
      <c r="Q95" s="25"/>
      <c r="R95" s="25"/>
      <c r="S95" s="25"/>
      <c r="T95" s="25"/>
      <c r="U95" s="80"/>
      <c r="V95" s="20"/>
    </row>
    <row r="96" spans="1:22" ht="13.5" thickTop="1">
      <c r="A96" s="245"/>
      <c r="B96" s="249" t="s">
        <v>27</v>
      </c>
      <c r="C96" s="39" t="s">
        <v>24</v>
      </c>
      <c r="D96" s="40">
        <v>1</v>
      </c>
      <c r="E96" s="28"/>
      <c r="F96" s="28"/>
      <c r="G96" s="40"/>
      <c r="H96" s="40"/>
      <c r="I96" s="54"/>
      <c r="J96" s="54"/>
      <c r="K96" s="40"/>
      <c r="L96" s="40"/>
      <c r="M96" s="40"/>
      <c r="N96" s="41"/>
      <c r="O96" s="41"/>
      <c r="P96" s="41"/>
      <c r="Q96" s="42"/>
      <c r="R96" s="42"/>
      <c r="S96" s="42"/>
      <c r="T96" s="42"/>
      <c r="U96" s="82"/>
      <c r="V96" s="20"/>
    </row>
    <row r="97" spans="1:22" ht="20.25" thickBot="1">
      <c r="A97" s="245"/>
      <c r="B97" s="264"/>
      <c r="C97" s="49" t="s">
        <v>25</v>
      </c>
      <c r="D97" s="50"/>
      <c r="E97" s="55">
        <v>7462490</v>
      </c>
      <c r="F97" s="55"/>
      <c r="G97" s="45"/>
      <c r="H97" s="45"/>
      <c r="I97" s="56"/>
      <c r="J97" s="56"/>
      <c r="K97" s="56"/>
      <c r="L97" s="56"/>
      <c r="M97" s="56"/>
      <c r="N97" s="57"/>
      <c r="O97" s="57"/>
      <c r="P97" s="57"/>
      <c r="Q97" s="58"/>
      <c r="R97" s="58"/>
      <c r="S97" s="58"/>
      <c r="T97" s="58"/>
      <c r="U97" s="91"/>
      <c r="V97" s="20"/>
    </row>
    <row r="98" spans="1:22" ht="13.5" thickTop="1">
      <c r="A98" s="245"/>
      <c r="B98" s="247" t="s">
        <v>56</v>
      </c>
      <c r="C98" s="26" t="s">
        <v>24</v>
      </c>
      <c r="D98" s="33"/>
      <c r="E98" s="27"/>
      <c r="F98" s="27">
        <v>3</v>
      </c>
      <c r="G98" s="28"/>
      <c r="H98" s="28"/>
      <c r="I98" s="27"/>
      <c r="J98" s="27"/>
      <c r="K98" s="27"/>
      <c r="L98" s="27"/>
      <c r="M98" s="27"/>
      <c r="N98" s="29"/>
      <c r="O98" s="29"/>
      <c r="P98" s="30">
        <v>8</v>
      </c>
      <c r="Q98" s="38"/>
      <c r="R98" s="38"/>
      <c r="S98" s="30"/>
      <c r="T98" s="30"/>
      <c r="U98" s="79"/>
      <c r="V98" s="20"/>
    </row>
    <row r="99" spans="1:22" ht="20.25" thickBot="1">
      <c r="A99" s="245"/>
      <c r="B99" s="248"/>
      <c r="C99" s="21" t="s">
        <v>25</v>
      </c>
      <c r="D99" s="22"/>
      <c r="E99" s="23"/>
      <c r="F99" s="23"/>
      <c r="G99" s="23">
        <v>916681</v>
      </c>
      <c r="H99" s="23"/>
      <c r="I99" s="23"/>
      <c r="J99" s="23"/>
      <c r="K99" s="23"/>
      <c r="L99" s="23"/>
      <c r="M99" s="23"/>
      <c r="N99" s="24"/>
      <c r="O99" s="24"/>
      <c r="P99" s="24"/>
      <c r="Q99" s="25">
        <v>347463073</v>
      </c>
      <c r="R99" s="25"/>
      <c r="S99" s="25"/>
      <c r="T99" s="25"/>
      <c r="U99" s="80"/>
      <c r="V99" s="20"/>
    </row>
    <row r="100" spans="1:22" ht="13.5" thickTop="1">
      <c r="A100" s="245"/>
      <c r="B100" s="249" t="s">
        <v>58</v>
      </c>
      <c r="C100" s="39" t="s">
        <v>24</v>
      </c>
      <c r="D100" s="59"/>
      <c r="E100" s="40"/>
      <c r="F100" s="40">
        <v>1</v>
      </c>
      <c r="G100" s="28"/>
      <c r="H100" s="28"/>
      <c r="I100" s="40"/>
      <c r="J100" s="40"/>
      <c r="K100" s="40"/>
      <c r="L100" s="40"/>
      <c r="M100" s="40"/>
      <c r="N100" s="41"/>
      <c r="O100" s="41"/>
      <c r="P100" s="41"/>
      <c r="Q100" s="42">
        <v>2</v>
      </c>
      <c r="R100" s="42"/>
      <c r="S100" s="42"/>
      <c r="T100" s="42"/>
      <c r="U100" s="82"/>
      <c r="V100" s="20"/>
    </row>
    <row r="101" spans="1:22" ht="20.25" thickBot="1">
      <c r="A101" s="245"/>
      <c r="B101" s="264"/>
      <c r="C101" s="49" t="s">
        <v>25</v>
      </c>
      <c r="D101" s="50"/>
      <c r="E101" s="23"/>
      <c r="F101" s="23"/>
      <c r="G101" s="51">
        <v>1132880</v>
      </c>
      <c r="H101" s="51"/>
      <c r="I101" s="51"/>
      <c r="J101" s="51"/>
      <c r="K101" s="51"/>
      <c r="L101" s="51"/>
      <c r="M101" s="51"/>
      <c r="N101" s="52"/>
      <c r="O101" s="52"/>
      <c r="P101" s="52"/>
      <c r="Q101" s="53">
        <v>33496</v>
      </c>
      <c r="R101" s="53"/>
      <c r="S101" s="53"/>
      <c r="T101" s="53"/>
      <c r="U101" s="78"/>
      <c r="V101" s="20"/>
    </row>
    <row r="102" spans="1:22" ht="13.5" thickTop="1">
      <c r="A102" s="245"/>
      <c r="B102" s="252" t="s">
        <v>79</v>
      </c>
      <c r="C102" s="26" t="s">
        <v>24</v>
      </c>
      <c r="D102" s="27">
        <v>5</v>
      </c>
      <c r="E102" s="38"/>
      <c r="F102" s="38"/>
      <c r="G102" s="27"/>
      <c r="H102" s="27"/>
      <c r="I102" s="27"/>
      <c r="J102" s="27"/>
      <c r="K102" s="27"/>
      <c r="L102" s="27"/>
      <c r="M102" s="27"/>
      <c r="N102" s="29"/>
      <c r="O102" s="29"/>
      <c r="P102" s="29"/>
      <c r="Q102" s="30"/>
      <c r="R102" s="30"/>
      <c r="S102" s="30"/>
      <c r="T102" s="30"/>
      <c r="U102" s="79"/>
      <c r="V102" s="20"/>
    </row>
    <row r="103" spans="1:22" ht="20.25" thickBot="1">
      <c r="A103" s="245"/>
      <c r="B103" s="253"/>
      <c r="C103" s="96" t="s">
        <v>25</v>
      </c>
      <c r="D103" s="97"/>
      <c r="E103" s="51">
        <v>18600</v>
      </c>
      <c r="F103" s="98"/>
      <c r="G103" s="97"/>
      <c r="H103" s="97"/>
      <c r="I103" s="97"/>
      <c r="J103" s="97"/>
      <c r="K103" s="97"/>
      <c r="L103" s="97"/>
      <c r="M103" s="97"/>
      <c r="N103" s="99"/>
      <c r="O103" s="99"/>
      <c r="P103" s="99"/>
      <c r="Q103" s="100"/>
      <c r="R103" s="100"/>
      <c r="S103" s="100"/>
      <c r="T103" s="100"/>
      <c r="U103" s="128"/>
      <c r="V103" s="20"/>
    </row>
    <row r="104" spans="1:22" ht="13.5" thickTop="1">
      <c r="A104" s="245"/>
      <c r="B104" s="252" t="s">
        <v>61</v>
      </c>
      <c r="C104" s="92" t="s">
        <v>24</v>
      </c>
      <c r="D104" s="93">
        <v>1</v>
      </c>
      <c r="E104" s="43"/>
      <c r="F104" s="28">
        <v>1</v>
      </c>
      <c r="G104" s="93"/>
      <c r="H104" s="93"/>
      <c r="I104" s="93"/>
      <c r="J104" s="93"/>
      <c r="K104" s="93"/>
      <c r="L104" s="93"/>
      <c r="M104" s="93"/>
      <c r="N104" s="94"/>
      <c r="O104" s="94"/>
      <c r="P104" s="94"/>
      <c r="Q104" s="95"/>
      <c r="R104" s="95"/>
      <c r="S104" s="95"/>
      <c r="T104" s="95"/>
      <c r="U104" s="101"/>
      <c r="V104" s="20"/>
    </row>
    <row r="105" spans="1:22" ht="20.25" thickBot="1">
      <c r="A105" s="246"/>
      <c r="B105" s="254"/>
      <c r="C105" s="49" t="s">
        <v>25</v>
      </c>
      <c r="D105" s="50"/>
      <c r="E105" s="51">
        <v>9290</v>
      </c>
      <c r="F105" s="51"/>
      <c r="G105" s="51">
        <v>12080</v>
      </c>
      <c r="H105" s="51"/>
      <c r="I105" s="51"/>
      <c r="J105" s="51"/>
      <c r="K105" s="51"/>
      <c r="L105" s="51"/>
      <c r="M105" s="51"/>
      <c r="N105" s="52"/>
      <c r="O105" s="52"/>
      <c r="P105" s="52"/>
      <c r="Q105" s="53"/>
      <c r="R105" s="53"/>
      <c r="S105" s="53"/>
      <c r="T105" s="53"/>
      <c r="U105" s="78"/>
      <c r="V105" s="20"/>
    </row>
    <row r="106" spans="1:22" ht="13.5" thickTop="1">
      <c r="A106" s="242" t="s">
        <v>11</v>
      </c>
      <c r="B106" s="265" t="s">
        <v>12</v>
      </c>
      <c r="C106" s="72" t="s">
        <v>24</v>
      </c>
      <c r="D106" s="73"/>
      <c r="E106" s="74"/>
      <c r="F106" s="74"/>
      <c r="G106" s="74"/>
      <c r="H106" s="74"/>
      <c r="I106" s="74"/>
      <c r="J106" s="74">
        <v>6</v>
      </c>
      <c r="K106" s="71"/>
      <c r="L106" s="71"/>
      <c r="M106" s="74"/>
      <c r="N106" s="75"/>
      <c r="O106" s="75"/>
      <c r="P106" s="76">
        <v>6</v>
      </c>
      <c r="Q106" s="71"/>
      <c r="R106" s="71"/>
      <c r="S106" s="76"/>
      <c r="T106" s="76"/>
      <c r="U106" s="77"/>
      <c r="V106" s="20"/>
    </row>
    <row r="107" spans="1:22" ht="18.75" customHeight="1" thickBot="1">
      <c r="A107" s="243"/>
      <c r="B107" s="266"/>
      <c r="C107" s="49" t="s">
        <v>25</v>
      </c>
      <c r="D107" s="50"/>
      <c r="E107" s="51"/>
      <c r="F107" s="51"/>
      <c r="G107" s="51"/>
      <c r="H107" s="51"/>
      <c r="I107" s="51"/>
      <c r="J107" s="51"/>
      <c r="K107" s="51">
        <v>31323798</v>
      </c>
      <c r="L107" s="51"/>
      <c r="M107" s="23"/>
      <c r="N107" s="52"/>
      <c r="O107" s="52"/>
      <c r="P107" s="52"/>
      <c r="Q107" s="25">
        <v>20677066</v>
      </c>
      <c r="R107" s="25"/>
      <c r="S107" s="53"/>
      <c r="T107" s="53"/>
      <c r="U107" s="78"/>
      <c r="V107" s="20"/>
    </row>
    <row r="108" spans="1:22" ht="13.5" thickTop="1">
      <c r="A108" s="243"/>
      <c r="B108" s="262" t="s">
        <v>52</v>
      </c>
      <c r="C108" s="26" t="s">
        <v>24</v>
      </c>
      <c r="D108" s="33"/>
      <c r="E108" s="27"/>
      <c r="F108" s="27"/>
      <c r="G108" s="27"/>
      <c r="H108" s="27"/>
      <c r="I108" s="27"/>
      <c r="J108" s="27"/>
      <c r="K108" s="27"/>
      <c r="L108" s="27">
        <v>9</v>
      </c>
      <c r="M108" s="28"/>
      <c r="N108" s="29"/>
      <c r="O108" s="29"/>
      <c r="P108" s="30">
        <v>11</v>
      </c>
      <c r="Q108" s="28"/>
      <c r="R108" s="28"/>
      <c r="S108" s="30"/>
      <c r="T108" s="30"/>
      <c r="U108" s="79"/>
      <c r="V108" s="20"/>
    </row>
    <row r="109" spans="1:22" ht="21" customHeight="1" thickBot="1">
      <c r="A109" s="243"/>
      <c r="B109" s="263"/>
      <c r="C109" s="21" t="s">
        <v>25</v>
      </c>
      <c r="D109" s="22"/>
      <c r="E109" s="23"/>
      <c r="F109" s="23"/>
      <c r="G109" s="23"/>
      <c r="H109" s="23"/>
      <c r="I109" s="23"/>
      <c r="J109" s="23"/>
      <c r="K109" s="23"/>
      <c r="L109" s="23"/>
      <c r="M109" s="23">
        <v>11295418</v>
      </c>
      <c r="N109" s="24"/>
      <c r="O109" s="24"/>
      <c r="P109" s="24"/>
      <c r="Q109" s="25">
        <v>686724</v>
      </c>
      <c r="R109" s="25"/>
      <c r="S109" s="25"/>
      <c r="T109" s="25"/>
      <c r="U109" s="80"/>
      <c r="V109" s="20"/>
    </row>
    <row r="110" spans="1:22" ht="13.5" thickTop="1">
      <c r="A110" s="243"/>
      <c r="B110" s="260" t="s">
        <v>89</v>
      </c>
      <c r="C110" s="26" t="s">
        <v>24</v>
      </c>
      <c r="D110" s="27">
        <v>1</v>
      </c>
      <c r="E110" s="28"/>
      <c r="F110" s="28"/>
      <c r="G110" s="27"/>
      <c r="H110" s="27"/>
      <c r="I110" s="27"/>
      <c r="J110" s="27">
        <v>2</v>
      </c>
      <c r="K110" s="28"/>
      <c r="L110" s="27">
        <v>1</v>
      </c>
      <c r="M110" s="28"/>
      <c r="N110" s="29"/>
      <c r="O110" s="29"/>
      <c r="P110" s="60">
        <v>3</v>
      </c>
      <c r="Q110" s="28"/>
      <c r="R110" s="28"/>
      <c r="S110" s="60"/>
      <c r="T110" s="60">
        <v>1</v>
      </c>
      <c r="U110" s="89"/>
      <c r="V110" s="20"/>
    </row>
    <row r="111" spans="1:22" ht="20.25" thickBot="1">
      <c r="A111" s="243"/>
      <c r="B111" s="270"/>
      <c r="C111" s="21" t="s">
        <v>25</v>
      </c>
      <c r="D111" s="22"/>
      <c r="E111" s="23">
        <v>217060000</v>
      </c>
      <c r="F111" s="23"/>
      <c r="G111" s="23"/>
      <c r="H111" s="23"/>
      <c r="I111" s="23"/>
      <c r="J111" s="23"/>
      <c r="K111" s="23">
        <v>642200000</v>
      </c>
      <c r="L111" s="23"/>
      <c r="M111" s="23">
        <v>3448700000</v>
      </c>
      <c r="N111" s="24"/>
      <c r="O111" s="24"/>
      <c r="P111" s="24"/>
      <c r="Q111" s="61">
        <v>2438100000</v>
      </c>
      <c r="R111" s="61"/>
      <c r="S111" s="61"/>
      <c r="T111" s="61"/>
      <c r="U111" s="81">
        <v>2230000</v>
      </c>
      <c r="V111" s="20"/>
    </row>
    <row r="112" spans="1:22" ht="13.5" thickTop="1">
      <c r="A112" s="243"/>
      <c r="B112" s="260" t="s">
        <v>77</v>
      </c>
      <c r="C112" s="39" t="s">
        <v>24</v>
      </c>
      <c r="D112" s="59"/>
      <c r="E112" s="40"/>
      <c r="F112" s="40"/>
      <c r="G112" s="40"/>
      <c r="H112" s="40"/>
      <c r="I112" s="40"/>
      <c r="J112" s="40">
        <v>6</v>
      </c>
      <c r="K112" s="28"/>
      <c r="L112" s="28"/>
      <c r="M112" s="40"/>
      <c r="N112" s="41"/>
      <c r="O112" s="41"/>
      <c r="P112" s="42">
        <v>255</v>
      </c>
      <c r="Q112" s="28"/>
      <c r="R112" s="28"/>
      <c r="S112" s="42"/>
      <c r="T112" s="42"/>
      <c r="U112" s="82"/>
      <c r="V112" s="20"/>
    </row>
    <row r="113" spans="1:22" ht="20.25" thickBot="1">
      <c r="A113" s="244"/>
      <c r="B113" s="261"/>
      <c r="C113" s="49" t="s">
        <v>25</v>
      </c>
      <c r="D113" s="50"/>
      <c r="E113" s="51"/>
      <c r="F113" s="51"/>
      <c r="G113" s="51"/>
      <c r="H113" s="51"/>
      <c r="I113" s="51"/>
      <c r="J113" s="51"/>
      <c r="K113" s="51">
        <v>4893000</v>
      </c>
      <c r="L113" s="51"/>
      <c r="M113" s="51"/>
      <c r="N113" s="52"/>
      <c r="O113" s="52"/>
      <c r="P113" s="52"/>
      <c r="Q113" s="53">
        <v>2439827864.75</v>
      </c>
      <c r="R113" s="53"/>
      <c r="S113" s="53"/>
      <c r="T113" s="106"/>
      <c r="U113" s="107"/>
      <c r="V113" s="20"/>
    </row>
    <row r="114" spans="1:22" ht="13.5" thickTop="1">
      <c r="A114" s="20"/>
      <c r="C114" s="285" t="s">
        <v>95</v>
      </c>
      <c r="D114" s="119"/>
      <c r="E114" s="119"/>
      <c r="F114" s="119" t="s">
        <v>98</v>
      </c>
      <c r="G114" s="119" t="s">
        <v>98</v>
      </c>
      <c r="H114" s="119"/>
      <c r="I114" s="119"/>
      <c r="J114" s="119"/>
      <c r="K114" s="119"/>
      <c r="L114" s="119" t="s">
        <v>98</v>
      </c>
      <c r="M114" s="119" t="s">
        <v>98</v>
      </c>
      <c r="N114" s="119"/>
      <c r="O114" s="119"/>
      <c r="P114" s="119" t="s">
        <v>98</v>
      </c>
      <c r="Q114" s="119" t="s">
        <v>98</v>
      </c>
      <c r="R114" s="119"/>
      <c r="S114" s="119"/>
      <c r="T114" s="119"/>
      <c r="U114" s="120"/>
      <c r="V114" s="20"/>
    </row>
    <row r="115" spans="1:22" ht="13.5" thickBot="1">
      <c r="A115" s="20"/>
      <c r="C115" s="286"/>
      <c r="D115" s="121">
        <f>SUM(D4:D113)</f>
        <v>137</v>
      </c>
      <c r="E115" s="121">
        <f>SUM(E4:E113)</f>
        <v>591442565.6</v>
      </c>
      <c r="F115" s="121">
        <f>SUM(F4:F113)+2</f>
        <v>14</v>
      </c>
      <c r="G115" s="121">
        <f>SUM(G4:G113)+151144+12990</f>
        <v>64668404</v>
      </c>
      <c r="H115" s="121">
        <f>SUM(H4:H113)</f>
        <v>3</v>
      </c>
      <c r="I115" s="121">
        <f>SUM(I4:I113)</f>
        <v>2600000</v>
      </c>
      <c r="J115" s="121">
        <f>SUM(J4:J113)</f>
        <v>28</v>
      </c>
      <c r="K115" s="121">
        <f>SUM(K4:K113)</f>
        <v>909528595.75</v>
      </c>
      <c r="L115" s="121">
        <f>SUM(L4:L113)+2+2</f>
        <v>37</v>
      </c>
      <c r="M115" s="121">
        <f>SUM(M4:M113)+800000+1655400</f>
        <v>3519424888.53</v>
      </c>
      <c r="N115" s="122">
        <v>0</v>
      </c>
      <c r="O115" s="122">
        <v>0</v>
      </c>
      <c r="P115" s="121">
        <f>SUM(P4:P113)+1</f>
        <v>317</v>
      </c>
      <c r="Q115" s="121">
        <f>SUM(Q4:Q113)</f>
        <v>5296487784.75</v>
      </c>
      <c r="R115" s="121">
        <f>SUM(R4:R113)</f>
        <v>18</v>
      </c>
      <c r="S115" s="121">
        <f>SUM(S4:S113)</f>
        <v>62523640.9</v>
      </c>
      <c r="T115" s="121">
        <f>SUM(T4:T113)</f>
        <v>171</v>
      </c>
      <c r="U115" s="123">
        <f>SUM(U4:U113)</f>
        <v>7796502.890000001</v>
      </c>
      <c r="V115" s="20"/>
    </row>
    <row r="116" spans="1:22" ht="13.5" thickTop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2.75">
      <c r="A117" s="20"/>
      <c r="B117" s="62" t="s">
        <v>99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31.5" customHeight="1">
      <c r="A118" s="20"/>
      <c r="B118" s="63" t="s">
        <v>85</v>
      </c>
      <c r="C118" s="239" t="s">
        <v>100</v>
      </c>
      <c r="D118" s="239"/>
      <c r="E118" s="239"/>
      <c r="F118" s="239"/>
      <c r="G118" s="239"/>
      <c r="H118" s="239"/>
      <c r="I118" s="239"/>
      <c r="J118" s="239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31.5" customHeight="1">
      <c r="A119" s="20"/>
      <c r="B119" s="63" t="s">
        <v>98</v>
      </c>
      <c r="C119" s="239" t="s">
        <v>101</v>
      </c>
      <c r="D119" s="239"/>
      <c r="E119" s="239"/>
      <c r="F119" s="239"/>
      <c r="G119" s="239"/>
      <c r="H119" s="239"/>
      <c r="I119" s="239"/>
      <c r="J119" s="239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</sheetData>
  <mergeCells count="70">
    <mergeCell ref="B80:B81"/>
    <mergeCell ref="A1:K1"/>
    <mergeCell ref="T1:U1"/>
    <mergeCell ref="C114:C115"/>
    <mergeCell ref="P3:Q3"/>
    <mergeCell ref="R3:S3"/>
    <mergeCell ref="T3:U3"/>
    <mergeCell ref="F3:G3"/>
    <mergeCell ref="H3:I3"/>
    <mergeCell ref="J3:K3"/>
    <mergeCell ref="L3:M3"/>
    <mergeCell ref="B76:B77"/>
    <mergeCell ref="B24:B25"/>
    <mergeCell ref="B66:B67"/>
    <mergeCell ref="B68:B69"/>
    <mergeCell ref="B50:B51"/>
    <mergeCell ref="B34:B35"/>
    <mergeCell ref="B60:B61"/>
    <mergeCell ref="B58:B59"/>
    <mergeCell ref="B46:B47"/>
    <mergeCell ref="B110:B111"/>
    <mergeCell ref="D3:E3"/>
    <mergeCell ref="B70:B71"/>
    <mergeCell ref="B14:B15"/>
    <mergeCell ref="B92:B93"/>
    <mergeCell ref="B62:B63"/>
    <mergeCell ref="B6:B7"/>
    <mergeCell ref="B72:B73"/>
    <mergeCell ref="B78:B79"/>
    <mergeCell ref="B88:B89"/>
    <mergeCell ref="B52:B53"/>
    <mergeCell ref="B10:B11"/>
    <mergeCell ref="B112:B113"/>
    <mergeCell ref="B108:B109"/>
    <mergeCell ref="B100:B101"/>
    <mergeCell ref="B96:B97"/>
    <mergeCell ref="B106:B107"/>
    <mergeCell ref="B98:B99"/>
    <mergeCell ref="B20:B21"/>
    <mergeCell ref="B38:B39"/>
    <mergeCell ref="B8:B9"/>
    <mergeCell ref="B16:B17"/>
    <mergeCell ref="B44:B45"/>
    <mergeCell ref="B12:B13"/>
    <mergeCell ref="B18:B19"/>
    <mergeCell ref="B22:B23"/>
    <mergeCell ref="B40:B41"/>
    <mergeCell ref="B32:B33"/>
    <mergeCell ref="B28:B29"/>
    <mergeCell ref="B30:B31"/>
    <mergeCell ref="C118:J118"/>
    <mergeCell ref="B36:B37"/>
    <mergeCell ref="B42:B43"/>
    <mergeCell ref="B48:B49"/>
    <mergeCell ref="B54:B55"/>
    <mergeCell ref="B56:B57"/>
    <mergeCell ref="B94:B95"/>
    <mergeCell ref="B90:B91"/>
    <mergeCell ref="B102:B103"/>
    <mergeCell ref="B104:B105"/>
    <mergeCell ref="C119:J119"/>
    <mergeCell ref="B64:B65"/>
    <mergeCell ref="A106:A113"/>
    <mergeCell ref="A4:A105"/>
    <mergeCell ref="B86:B87"/>
    <mergeCell ref="B74:B75"/>
    <mergeCell ref="B26:B27"/>
    <mergeCell ref="B84:B85"/>
    <mergeCell ref="B82:B83"/>
    <mergeCell ref="B4:B5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tabSelected="1" workbookViewId="0" topLeftCell="A100">
      <selection activeCell="V114" sqref="V114"/>
    </sheetView>
  </sheetViews>
  <sheetFormatPr defaultColWidth="9.140625" defaultRowHeight="12.75"/>
  <cols>
    <col min="1" max="1" width="4.57421875" style="0" customWidth="1"/>
    <col min="2" max="2" width="15.421875" style="0" customWidth="1"/>
    <col min="3" max="3" width="6.00390625" style="0" bestFit="1" customWidth="1"/>
    <col min="4" max="4" width="2.421875" style="0" bestFit="1" customWidth="1"/>
    <col min="5" max="5" width="9.28125" style="0" bestFit="1" customWidth="1"/>
    <col min="6" max="6" width="2.421875" style="0" bestFit="1" customWidth="1"/>
    <col min="7" max="7" width="8.8515625" style="0" bestFit="1" customWidth="1"/>
    <col min="8" max="8" width="1.7109375" style="0" bestFit="1" customWidth="1"/>
    <col min="9" max="9" width="7.8515625" style="0" bestFit="1" customWidth="1"/>
    <col min="10" max="10" width="3.140625" style="0" bestFit="1" customWidth="1"/>
    <col min="11" max="11" width="10.8515625" style="0" bestFit="1" customWidth="1"/>
    <col min="12" max="12" width="3.140625" style="0" bestFit="1" customWidth="1"/>
    <col min="13" max="13" width="8.57421875" style="0" bestFit="1" customWidth="1"/>
    <col min="14" max="14" width="2.421875" style="0" bestFit="1" customWidth="1"/>
    <col min="15" max="15" width="7.8515625" style="0" bestFit="1" customWidth="1"/>
    <col min="16" max="16" width="2.421875" style="0" bestFit="1" customWidth="1"/>
    <col min="17" max="17" width="7.140625" style="0" bestFit="1" customWidth="1"/>
    <col min="18" max="18" width="2.421875" style="0" bestFit="1" customWidth="1"/>
    <col min="19" max="19" width="6.421875" style="0" bestFit="1" customWidth="1"/>
    <col min="20" max="20" width="3.140625" style="0" bestFit="1" customWidth="1"/>
    <col min="21" max="21" width="10.00390625" style="0" bestFit="1" customWidth="1"/>
  </cols>
  <sheetData>
    <row r="1" spans="1:21" ht="44.25" customHeight="1">
      <c r="A1" s="234" t="s">
        <v>177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U1" s="85" t="s">
        <v>212</v>
      </c>
    </row>
    <row r="2" spans="1:22" ht="13.5" customHeight="1" thickBot="1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37.5" customHeight="1" thickBot="1" thickTop="1">
      <c r="A3" s="64"/>
      <c r="B3" s="67" t="s">
        <v>6</v>
      </c>
      <c r="C3" s="68"/>
      <c r="D3" s="287" t="s">
        <v>18</v>
      </c>
      <c r="E3" s="288"/>
      <c r="F3" s="287" t="s">
        <v>19</v>
      </c>
      <c r="G3" s="288"/>
      <c r="H3" s="287" t="s">
        <v>92</v>
      </c>
      <c r="I3" s="288"/>
      <c r="J3" s="287" t="s">
        <v>21</v>
      </c>
      <c r="K3" s="288"/>
      <c r="L3" s="287" t="s">
        <v>22</v>
      </c>
      <c r="M3" s="288"/>
      <c r="N3" s="287" t="s">
        <v>23</v>
      </c>
      <c r="O3" s="288"/>
      <c r="P3" s="287" t="s">
        <v>96</v>
      </c>
      <c r="Q3" s="288"/>
      <c r="R3" s="287" t="s">
        <v>93</v>
      </c>
      <c r="S3" s="288"/>
      <c r="T3" s="287" t="s">
        <v>7</v>
      </c>
      <c r="U3" s="289"/>
      <c r="V3" s="20"/>
    </row>
    <row r="4" spans="1:22" ht="13.5" thickTop="1">
      <c r="A4" s="242" t="s">
        <v>10</v>
      </c>
      <c r="B4" s="251" t="s">
        <v>47</v>
      </c>
      <c r="C4" s="65" t="s">
        <v>24</v>
      </c>
      <c r="D4" s="42"/>
      <c r="E4" s="42"/>
      <c r="F4" s="42"/>
      <c r="G4" s="66"/>
      <c r="H4" s="6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0">
        <v>1</v>
      </c>
      <c r="U4" s="87"/>
      <c r="V4" s="20"/>
    </row>
    <row r="5" spans="1:22" ht="20.25" thickBot="1">
      <c r="A5" s="245"/>
      <c r="B5" s="250"/>
      <c r="C5" s="21" t="s">
        <v>25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88">
        <v>17849405</v>
      </c>
      <c r="V5" s="20"/>
    </row>
    <row r="6" spans="1:22" ht="13.5" thickTop="1">
      <c r="A6" s="245"/>
      <c r="B6" s="247" t="s">
        <v>54</v>
      </c>
      <c r="C6" s="26" t="s">
        <v>24</v>
      </c>
      <c r="D6" s="30"/>
      <c r="E6" s="30"/>
      <c r="F6" s="30">
        <v>1</v>
      </c>
      <c r="G6" s="28"/>
      <c r="H6" s="28"/>
      <c r="I6" s="30"/>
      <c r="J6" s="30">
        <v>1</v>
      </c>
      <c r="K6" s="28"/>
      <c r="L6" s="28"/>
      <c r="M6" s="30"/>
      <c r="N6" s="30">
        <v>1</v>
      </c>
      <c r="O6" s="28"/>
      <c r="P6" s="28"/>
      <c r="Q6" s="30"/>
      <c r="R6" s="30">
        <v>2</v>
      </c>
      <c r="S6" s="28"/>
      <c r="T6" s="30">
        <v>1</v>
      </c>
      <c r="U6" s="89"/>
      <c r="V6" s="20"/>
    </row>
    <row r="7" spans="1:22" ht="20.25" thickBot="1">
      <c r="A7" s="245"/>
      <c r="B7" s="248"/>
      <c r="C7" s="31" t="s">
        <v>25</v>
      </c>
      <c r="D7" s="25"/>
      <c r="E7" s="25"/>
      <c r="F7" s="25"/>
      <c r="G7" s="25">
        <v>22850</v>
      </c>
      <c r="H7" s="25"/>
      <c r="I7" s="25"/>
      <c r="J7" s="25"/>
      <c r="K7" s="25">
        <v>232050</v>
      </c>
      <c r="L7" s="25"/>
      <c r="M7" s="25"/>
      <c r="N7" s="25"/>
      <c r="O7" s="25">
        <v>1798287.5</v>
      </c>
      <c r="P7" s="25"/>
      <c r="Q7" s="25"/>
      <c r="R7" s="25"/>
      <c r="S7" s="25">
        <v>47940</v>
      </c>
      <c r="T7" s="25"/>
      <c r="U7" s="80">
        <v>1178033429</v>
      </c>
      <c r="V7" s="20"/>
    </row>
    <row r="8" spans="1:22" ht="13.5" thickTop="1">
      <c r="A8" s="245"/>
      <c r="B8" s="247" t="s">
        <v>26</v>
      </c>
      <c r="C8" s="26" t="s">
        <v>24</v>
      </c>
      <c r="D8" s="37"/>
      <c r="E8" s="37"/>
      <c r="F8" s="37"/>
      <c r="G8" s="37"/>
      <c r="H8" s="37"/>
      <c r="I8" s="37"/>
      <c r="J8" s="37"/>
      <c r="K8" s="37"/>
      <c r="L8" s="37">
        <v>1</v>
      </c>
      <c r="M8" s="28"/>
      <c r="N8" s="28"/>
      <c r="O8" s="37"/>
      <c r="P8" s="37"/>
      <c r="Q8" s="37"/>
      <c r="R8" s="37"/>
      <c r="S8" s="37"/>
      <c r="T8" s="37">
        <v>1</v>
      </c>
      <c r="U8" s="89"/>
      <c r="V8" s="20"/>
    </row>
    <row r="9" spans="1:22" ht="16.5" customHeight="1" thickBot="1">
      <c r="A9" s="245"/>
      <c r="B9" s="250"/>
      <c r="C9" s="31" t="s">
        <v>25</v>
      </c>
      <c r="D9" s="25"/>
      <c r="E9" s="25"/>
      <c r="F9" s="25"/>
      <c r="G9" s="25"/>
      <c r="H9" s="25"/>
      <c r="I9" s="25"/>
      <c r="J9" s="25"/>
      <c r="K9" s="25"/>
      <c r="L9" s="25"/>
      <c r="M9" s="25">
        <v>21061267.3</v>
      </c>
      <c r="N9" s="25"/>
      <c r="O9" s="25"/>
      <c r="P9" s="25"/>
      <c r="Q9" s="25"/>
      <c r="R9" s="25"/>
      <c r="S9" s="25"/>
      <c r="T9" s="25"/>
      <c r="U9" s="80">
        <v>181451</v>
      </c>
      <c r="V9" s="20"/>
    </row>
    <row r="10" spans="1:22" ht="13.5" thickTop="1">
      <c r="A10" s="245"/>
      <c r="B10" s="247" t="s">
        <v>84</v>
      </c>
      <c r="C10" s="26" t="s">
        <v>24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v>36</v>
      </c>
      <c r="Q10" s="38"/>
      <c r="R10" s="38"/>
      <c r="S10" s="30"/>
      <c r="T10" s="30"/>
      <c r="U10" s="79"/>
      <c r="V10" s="20"/>
    </row>
    <row r="11" spans="1:22" ht="20.25" thickBot="1">
      <c r="A11" s="245"/>
      <c r="B11" s="250"/>
      <c r="C11" s="21" t="s">
        <v>25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>
        <v>819970</v>
      </c>
      <c r="R11" s="25"/>
      <c r="S11" s="25"/>
      <c r="T11" s="25"/>
      <c r="U11" s="80"/>
      <c r="V11" s="20"/>
    </row>
    <row r="12" spans="1:22" ht="13.5" thickTop="1">
      <c r="A12" s="245"/>
      <c r="B12" s="249" t="s">
        <v>57</v>
      </c>
      <c r="C12" s="39" t="s">
        <v>24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82"/>
      <c r="V12" s="20"/>
    </row>
    <row r="13" spans="1:22" ht="20.25" thickBot="1">
      <c r="A13" s="245"/>
      <c r="B13" s="248"/>
      <c r="C13" s="21" t="s">
        <v>25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80"/>
      <c r="V13" s="20"/>
    </row>
    <row r="14" spans="1:22" ht="13.5" thickTop="1">
      <c r="A14" s="245"/>
      <c r="B14" s="247" t="s">
        <v>46</v>
      </c>
      <c r="C14" s="26" t="s">
        <v>24</v>
      </c>
      <c r="D14" s="28"/>
      <c r="E14" s="30"/>
      <c r="F14" s="30"/>
      <c r="G14" s="30"/>
      <c r="H14" s="30"/>
      <c r="I14" s="30"/>
      <c r="J14" s="30"/>
      <c r="K14" s="30"/>
      <c r="L14" s="30">
        <v>1</v>
      </c>
      <c r="M14" s="28"/>
      <c r="N14" s="28"/>
      <c r="O14" s="30"/>
      <c r="P14" s="30"/>
      <c r="Q14" s="30"/>
      <c r="R14" s="30"/>
      <c r="S14" s="30"/>
      <c r="T14" s="30"/>
      <c r="U14" s="79"/>
      <c r="V14" s="20"/>
    </row>
    <row r="15" spans="1:22" ht="20.25" thickBot="1">
      <c r="A15" s="245"/>
      <c r="B15" s="248"/>
      <c r="C15" s="21" t="s">
        <v>25</v>
      </c>
      <c r="D15" s="25"/>
      <c r="E15" s="25"/>
      <c r="F15" s="25"/>
      <c r="G15" s="25"/>
      <c r="H15" s="25"/>
      <c r="I15" s="25"/>
      <c r="J15" s="25"/>
      <c r="K15" s="25"/>
      <c r="L15" s="25"/>
      <c r="M15" s="25">
        <v>1588387</v>
      </c>
      <c r="N15" s="25"/>
      <c r="O15" s="25"/>
      <c r="P15" s="25"/>
      <c r="Q15" s="25"/>
      <c r="R15" s="25"/>
      <c r="S15" s="25"/>
      <c r="T15" s="25"/>
      <c r="U15" s="80"/>
      <c r="V15" s="20"/>
    </row>
    <row r="16" spans="1:22" ht="13.5" thickTop="1">
      <c r="A16" s="245"/>
      <c r="B16" s="247" t="s">
        <v>4</v>
      </c>
      <c r="C16" s="26" t="s">
        <v>24</v>
      </c>
      <c r="D16" s="30"/>
      <c r="E16" s="30"/>
      <c r="F16" s="30"/>
      <c r="G16" s="30"/>
      <c r="H16" s="30"/>
      <c r="I16" s="30"/>
      <c r="J16" s="30"/>
      <c r="K16" s="30"/>
      <c r="L16" s="27">
        <v>27</v>
      </c>
      <c r="M16" s="28"/>
      <c r="N16" s="28"/>
      <c r="O16" s="30"/>
      <c r="P16" s="30"/>
      <c r="Q16" s="30"/>
      <c r="R16" s="30"/>
      <c r="S16" s="30"/>
      <c r="T16" s="30"/>
      <c r="U16" s="79"/>
      <c r="V16" s="20"/>
    </row>
    <row r="17" spans="1:22" ht="20.25" thickBot="1">
      <c r="A17" s="245"/>
      <c r="B17" s="250"/>
      <c r="C17" s="21" t="s">
        <v>25</v>
      </c>
      <c r="D17" s="47"/>
      <c r="E17" s="47"/>
      <c r="F17" s="47"/>
      <c r="G17" s="47"/>
      <c r="H17" s="47"/>
      <c r="I17" s="47"/>
      <c r="J17" s="47"/>
      <c r="K17" s="47"/>
      <c r="L17" s="47"/>
      <c r="M17" s="23">
        <v>368320.39</v>
      </c>
      <c r="N17" s="23"/>
      <c r="O17" s="47"/>
      <c r="P17" s="47"/>
      <c r="Q17" s="47"/>
      <c r="R17" s="47"/>
      <c r="S17" s="47"/>
      <c r="T17" s="47"/>
      <c r="U17" s="84"/>
      <c r="V17" s="20"/>
    </row>
    <row r="18" spans="1:22" ht="13.5" thickTop="1">
      <c r="A18" s="245"/>
      <c r="B18" s="247" t="s">
        <v>67</v>
      </c>
      <c r="C18" s="26" t="s">
        <v>24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2</v>
      </c>
      <c r="U18" s="89"/>
      <c r="V18" s="20"/>
    </row>
    <row r="19" spans="1:22" ht="19.5" customHeight="1" thickBot="1">
      <c r="A19" s="245"/>
      <c r="B19" s="248"/>
      <c r="C19" s="21" t="s">
        <v>25</v>
      </c>
      <c r="D19" s="44"/>
      <c r="E19" s="25"/>
      <c r="F19" s="25"/>
      <c r="G19" s="25"/>
      <c r="H19" s="25"/>
      <c r="I19" s="44"/>
      <c r="J19" s="4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80">
        <v>2467249.81</v>
      </c>
      <c r="V19" s="20"/>
    </row>
    <row r="20" spans="1:22" ht="13.5" thickTop="1">
      <c r="A20" s="245"/>
      <c r="B20" s="267" t="s">
        <v>69</v>
      </c>
      <c r="C20" s="48" t="s">
        <v>24</v>
      </c>
      <c r="D20" s="43">
        <v>1</v>
      </c>
      <c r="E20" s="28"/>
      <c r="F20" s="43" t="s">
        <v>85</v>
      </c>
      <c r="G20" s="28"/>
      <c r="H20" s="28"/>
      <c r="I20" s="43"/>
      <c r="J20" s="43"/>
      <c r="K20" s="43"/>
      <c r="L20" s="43"/>
      <c r="M20" s="43"/>
      <c r="N20" s="43">
        <v>1</v>
      </c>
      <c r="O20" s="28"/>
      <c r="P20" s="28"/>
      <c r="Q20" s="43"/>
      <c r="R20" s="43"/>
      <c r="S20" s="43"/>
      <c r="T20" s="43"/>
      <c r="U20" s="83"/>
      <c r="V20" s="20"/>
    </row>
    <row r="21" spans="1:22" ht="20.25" thickBot="1">
      <c r="A21" s="245"/>
      <c r="B21" s="256"/>
      <c r="C21" s="21" t="s">
        <v>25</v>
      </c>
      <c r="D21" s="25"/>
      <c r="E21" s="25">
        <v>261752000</v>
      </c>
      <c r="F21" s="25"/>
      <c r="G21" s="25" t="s">
        <v>85</v>
      </c>
      <c r="H21" s="25"/>
      <c r="I21" s="25"/>
      <c r="J21" s="25"/>
      <c r="K21" s="25"/>
      <c r="L21" s="25"/>
      <c r="M21" s="25"/>
      <c r="N21" s="25"/>
      <c r="O21" s="25">
        <v>153622</v>
      </c>
      <c r="P21" s="25"/>
      <c r="Q21" s="25"/>
      <c r="R21" s="25"/>
      <c r="S21" s="25"/>
      <c r="T21" s="25"/>
      <c r="U21" s="80"/>
      <c r="V21" s="20"/>
    </row>
    <row r="22" spans="1:22" ht="13.5" thickTop="1">
      <c r="A22" s="245"/>
      <c r="B22" s="247" t="s">
        <v>33</v>
      </c>
      <c r="C22" s="26" t="s">
        <v>24</v>
      </c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79"/>
      <c r="V22" s="20"/>
    </row>
    <row r="23" spans="1:22" ht="20.25" thickBot="1">
      <c r="A23" s="245"/>
      <c r="B23" s="248"/>
      <c r="C23" s="21" t="s">
        <v>25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0"/>
      <c r="V23" s="20"/>
    </row>
    <row r="24" spans="1:22" ht="13.5" thickTop="1">
      <c r="A24" s="245"/>
      <c r="B24" s="247" t="s">
        <v>60</v>
      </c>
      <c r="C24" s="26" t="s">
        <v>24</v>
      </c>
      <c r="D24" s="30">
        <v>4</v>
      </c>
      <c r="E24" s="28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85</v>
      </c>
      <c r="S24" s="28"/>
      <c r="T24" s="28"/>
      <c r="U24" s="79"/>
      <c r="V24" s="20"/>
    </row>
    <row r="25" spans="1:22" ht="20.25" thickBot="1">
      <c r="A25" s="245"/>
      <c r="B25" s="248"/>
      <c r="C25" s="21" t="s">
        <v>25</v>
      </c>
      <c r="D25" s="25"/>
      <c r="E25" s="25">
        <v>34037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 t="s">
        <v>85</v>
      </c>
      <c r="T25" s="25"/>
      <c r="U25" s="80"/>
      <c r="V25" s="20"/>
    </row>
    <row r="26" spans="1:22" ht="13.5" thickTop="1">
      <c r="A26" s="245"/>
      <c r="B26" s="247" t="s">
        <v>51</v>
      </c>
      <c r="C26" s="26" t="s">
        <v>24</v>
      </c>
      <c r="D26" s="30">
        <v>3</v>
      </c>
      <c r="E26" s="28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79"/>
      <c r="V26" s="20"/>
    </row>
    <row r="27" spans="1:22" ht="20.25" thickBot="1">
      <c r="A27" s="245"/>
      <c r="B27" s="248"/>
      <c r="C27" s="21" t="s">
        <v>25</v>
      </c>
      <c r="D27" s="25"/>
      <c r="E27" s="25">
        <v>15000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80"/>
      <c r="V27" s="20"/>
    </row>
    <row r="28" spans="1:22" ht="13.5" thickTop="1">
      <c r="A28" s="245"/>
      <c r="B28" s="252" t="s">
        <v>187</v>
      </c>
      <c r="C28" s="26" t="s">
        <v>24</v>
      </c>
      <c r="D28" s="228"/>
      <c r="E28" s="228"/>
      <c r="F28" s="228"/>
      <c r="G28" s="228"/>
      <c r="H28" s="228"/>
      <c r="I28" s="228"/>
      <c r="J28" s="228"/>
      <c r="K28" s="228"/>
      <c r="L28" s="228">
        <v>3</v>
      </c>
      <c r="M28" s="228"/>
      <c r="N28" s="228"/>
      <c r="O28" s="228"/>
      <c r="P28" s="228"/>
      <c r="Q28" s="228"/>
      <c r="R28" s="228"/>
      <c r="S28" s="228"/>
      <c r="T28" s="228" t="s">
        <v>85</v>
      </c>
      <c r="U28" s="112"/>
      <c r="V28" s="20"/>
    </row>
    <row r="29" spans="1:22" ht="20.25" thickBot="1">
      <c r="A29" s="245"/>
      <c r="B29" s="293"/>
      <c r="C29" s="21" t="s">
        <v>25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>
        <v>650000</v>
      </c>
      <c r="N29" s="108"/>
      <c r="O29" s="108"/>
      <c r="P29" s="108"/>
      <c r="Q29" s="108"/>
      <c r="R29" s="108"/>
      <c r="S29" s="108"/>
      <c r="T29" s="108"/>
      <c r="U29" s="108" t="s">
        <v>85</v>
      </c>
      <c r="V29" s="20"/>
    </row>
    <row r="30" spans="1:22" ht="13.5" thickTop="1">
      <c r="A30" s="245"/>
      <c r="B30" s="247" t="s">
        <v>87</v>
      </c>
      <c r="C30" s="26" t="s">
        <v>24</v>
      </c>
      <c r="D30" s="28"/>
      <c r="E30" s="30"/>
      <c r="F30" s="30">
        <v>1</v>
      </c>
      <c r="G30" s="28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79"/>
      <c r="V30" s="20"/>
    </row>
    <row r="31" spans="1:22" ht="20.25" thickBot="1">
      <c r="A31" s="245"/>
      <c r="B31" s="250"/>
      <c r="C31" s="21" t="s">
        <v>25</v>
      </c>
      <c r="D31" s="25"/>
      <c r="E31" s="25"/>
      <c r="F31" s="25"/>
      <c r="G31" s="25">
        <v>1554534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80"/>
      <c r="V31" s="20"/>
    </row>
    <row r="32" spans="1:22" ht="13.5" thickTop="1">
      <c r="A32" s="245"/>
      <c r="B32" s="255" t="s">
        <v>48</v>
      </c>
      <c r="C32" s="48" t="s">
        <v>24</v>
      </c>
      <c r="D32" s="30"/>
      <c r="E32" s="30"/>
      <c r="F32" s="30"/>
      <c r="G32" s="30"/>
      <c r="H32" s="30"/>
      <c r="I32" s="30"/>
      <c r="J32" s="30"/>
      <c r="K32" s="30"/>
      <c r="L32" s="30">
        <v>7</v>
      </c>
      <c r="M32" s="28"/>
      <c r="N32" s="28"/>
      <c r="O32" s="30"/>
      <c r="P32" s="30">
        <v>25</v>
      </c>
      <c r="Q32" s="28"/>
      <c r="R32" s="30">
        <v>6</v>
      </c>
      <c r="S32" s="28"/>
      <c r="T32" s="30">
        <v>1</v>
      </c>
      <c r="U32" s="89"/>
      <c r="V32" s="20"/>
    </row>
    <row r="33" spans="1:22" ht="20.25" thickBot="1">
      <c r="A33" s="245"/>
      <c r="B33" s="257"/>
      <c r="C33" s="21" t="s">
        <v>25</v>
      </c>
      <c r="D33" s="25"/>
      <c r="E33" s="25"/>
      <c r="F33" s="25"/>
      <c r="G33" s="25"/>
      <c r="H33" s="25"/>
      <c r="I33" s="25"/>
      <c r="J33" s="25"/>
      <c r="K33" s="25"/>
      <c r="L33" s="25"/>
      <c r="M33" s="25">
        <v>468384</v>
      </c>
      <c r="N33" s="25"/>
      <c r="O33" s="25"/>
      <c r="P33" s="25"/>
      <c r="Q33" s="25">
        <v>6258</v>
      </c>
      <c r="R33" s="25"/>
      <c r="S33" s="25">
        <v>92810</v>
      </c>
      <c r="T33" s="25"/>
      <c r="U33" s="80">
        <v>5369107.2</v>
      </c>
      <c r="V33" s="20"/>
    </row>
    <row r="34" spans="1:22" ht="13.5" thickTop="1">
      <c r="A34" s="245"/>
      <c r="B34" s="278" t="s">
        <v>72</v>
      </c>
      <c r="C34" s="26" t="s">
        <v>24</v>
      </c>
      <c r="D34" s="30"/>
      <c r="E34" s="30"/>
      <c r="F34" s="30">
        <v>1</v>
      </c>
      <c r="G34" s="28"/>
      <c r="H34" s="2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9"/>
      <c r="V34" s="20"/>
    </row>
    <row r="35" spans="1:22" ht="20.25" thickBot="1">
      <c r="A35" s="245"/>
      <c r="B35" s="279"/>
      <c r="C35" s="49" t="s">
        <v>25</v>
      </c>
      <c r="D35" s="53"/>
      <c r="E35" s="53"/>
      <c r="F35" s="53"/>
      <c r="G35" s="53">
        <v>898000</v>
      </c>
      <c r="H35" s="53"/>
      <c r="I35" s="53"/>
      <c r="J35" s="53"/>
      <c r="K35" s="53"/>
      <c r="L35" s="53"/>
      <c r="M35" s="25"/>
      <c r="N35" s="25"/>
      <c r="O35" s="53"/>
      <c r="P35" s="53"/>
      <c r="Q35" s="53"/>
      <c r="R35" s="53"/>
      <c r="S35" s="53"/>
      <c r="T35" s="53"/>
      <c r="U35" s="78"/>
      <c r="V35" s="20"/>
    </row>
    <row r="36" spans="1:22" ht="13.5" thickTop="1">
      <c r="A36" s="245"/>
      <c r="B36" s="247" t="s">
        <v>40</v>
      </c>
      <c r="C36" s="26" t="s">
        <v>24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1</v>
      </c>
      <c r="Q36" s="30"/>
      <c r="R36" s="30"/>
      <c r="S36" s="30"/>
      <c r="T36" s="30"/>
      <c r="U36" s="79"/>
      <c r="V36" s="20"/>
    </row>
    <row r="37" spans="1:22" ht="20.25" thickBot="1">
      <c r="A37" s="245"/>
      <c r="B37" s="248"/>
      <c r="C37" s="21" t="s">
        <v>25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29925</v>
      </c>
      <c r="R37" s="25"/>
      <c r="S37" s="25"/>
      <c r="T37" s="25"/>
      <c r="U37" s="80"/>
      <c r="V37" s="20"/>
    </row>
    <row r="38" spans="1:22" ht="13.5" thickTop="1">
      <c r="A38" s="245"/>
      <c r="B38" s="268" t="s">
        <v>50</v>
      </c>
      <c r="C38" s="26" t="s">
        <v>24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9"/>
      <c r="V38" s="20"/>
    </row>
    <row r="39" spans="1:22" ht="20.25" thickBot="1">
      <c r="A39" s="245"/>
      <c r="B39" s="269"/>
      <c r="C39" s="21" t="s">
        <v>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80"/>
      <c r="V39" s="20"/>
    </row>
    <row r="40" spans="1:22" ht="13.5" thickTop="1">
      <c r="A40" s="245"/>
      <c r="B40" s="255" t="s">
        <v>81</v>
      </c>
      <c r="C40" s="48" t="s">
        <v>24</v>
      </c>
      <c r="D40" s="28"/>
      <c r="E40" s="30"/>
      <c r="F40" s="30">
        <v>1</v>
      </c>
      <c r="G40" s="28"/>
      <c r="H40" s="28"/>
      <c r="I40" s="30"/>
      <c r="J40" s="30"/>
      <c r="K40" s="30"/>
      <c r="L40" s="30">
        <v>7</v>
      </c>
      <c r="M40" s="28"/>
      <c r="N40" s="28"/>
      <c r="O40" s="30"/>
      <c r="P40" s="30"/>
      <c r="Q40" s="30"/>
      <c r="R40" s="30"/>
      <c r="S40" s="30"/>
      <c r="T40" s="30"/>
      <c r="U40" s="79"/>
      <c r="V40" s="20"/>
    </row>
    <row r="41" spans="1:22" ht="21" customHeight="1" thickBot="1">
      <c r="A41" s="245"/>
      <c r="B41" s="256"/>
      <c r="C41" s="21" t="s">
        <v>25</v>
      </c>
      <c r="D41" s="25"/>
      <c r="E41" s="25"/>
      <c r="F41" s="25"/>
      <c r="G41" s="25">
        <v>9000000</v>
      </c>
      <c r="H41" s="25"/>
      <c r="I41" s="25"/>
      <c r="J41" s="25"/>
      <c r="K41" s="25"/>
      <c r="L41" s="25"/>
      <c r="M41" s="25">
        <v>3349000</v>
      </c>
      <c r="N41" s="25"/>
      <c r="O41" s="25"/>
      <c r="P41" s="25"/>
      <c r="Q41" s="25"/>
      <c r="R41" s="25"/>
      <c r="S41" s="25"/>
      <c r="T41" s="25"/>
      <c r="U41" s="80"/>
      <c r="V41" s="20"/>
    </row>
    <row r="42" spans="1:22" ht="13.5" thickTop="1">
      <c r="A42" s="245"/>
      <c r="B42" s="247" t="s">
        <v>43</v>
      </c>
      <c r="C42" s="26" t="s">
        <v>24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9"/>
      <c r="V42" s="20"/>
    </row>
    <row r="43" spans="1:22" ht="20.25" thickBot="1">
      <c r="A43" s="245"/>
      <c r="B43" s="248"/>
      <c r="C43" s="21" t="s">
        <v>25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80"/>
      <c r="V43" s="20"/>
    </row>
    <row r="44" spans="1:22" ht="13.5" thickTop="1">
      <c r="A44" s="245"/>
      <c r="B44" s="247" t="s">
        <v>28</v>
      </c>
      <c r="C44" s="26" t="s">
        <v>24</v>
      </c>
      <c r="D44" s="30"/>
      <c r="E44" s="30"/>
      <c r="F44" s="30"/>
      <c r="G44" s="30"/>
      <c r="H44" s="30"/>
      <c r="I44" s="30"/>
      <c r="J44" s="30"/>
      <c r="K44" s="30"/>
      <c r="L44" s="30"/>
      <c r="M44" s="27"/>
      <c r="N44" s="27"/>
      <c r="O44" s="30"/>
      <c r="P44" s="30"/>
      <c r="Q44" s="30"/>
      <c r="R44" s="30"/>
      <c r="S44" s="30"/>
      <c r="T44" s="30"/>
      <c r="U44" s="79"/>
      <c r="V44" s="20"/>
    </row>
    <row r="45" spans="1:22" ht="20.25" thickBot="1">
      <c r="A45" s="245"/>
      <c r="B45" s="250"/>
      <c r="C45" s="21" t="s">
        <v>25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84"/>
      <c r="V45" s="20"/>
    </row>
    <row r="46" spans="1:22" ht="13.5" thickTop="1">
      <c r="A46" s="245"/>
      <c r="B46" s="280" t="s">
        <v>203</v>
      </c>
      <c r="C46" s="26" t="s">
        <v>24</v>
      </c>
      <c r="D46" s="113"/>
      <c r="E46" s="113"/>
      <c r="F46" s="113"/>
      <c r="G46" s="113"/>
      <c r="H46" s="113"/>
      <c r="I46" s="113"/>
      <c r="J46" s="113">
        <v>4</v>
      </c>
      <c r="K46" s="113"/>
      <c r="L46" s="113">
        <v>100</v>
      </c>
      <c r="M46" s="113"/>
      <c r="N46" s="113"/>
      <c r="O46" s="113"/>
      <c r="P46" s="113"/>
      <c r="Q46" s="113"/>
      <c r="R46" s="113"/>
      <c r="S46" s="113"/>
      <c r="T46" s="113"/>
      <c r="U46" s="113"/>
      <c r="V46" s="20"/>
    </row>
    <row r="47" spans="1:22" ht="20.25" thickBot="1">
      <c r="A47" s="245"/>
      <c r="B47" s="281"/>
      <c r="C47" s="21" t="s">
        <v>25</v>
      </c>
      <c r="D47" s="108"/>
      <c r="E47" s="108"/>
      <c r="F47" s="108"/>
      <c r="G47" s="108"/>
      <c r="H47" s="108"/>
      <c r="I47" s="108"/>
      <c r="J47" s="108"/>
      <c r="K47" s="108">
        <v>5657</v>
      </c>
      <c r="L47" s="108"/>
      <c r="M47" s="108">
        <v>9567433</v>
      </c>
      <c r="N47" s="108"/>
      <c r="O47" s="108"/>
      <c r="P47" s="108"/>
      <c r="Q47" s="108"/>
      <c r="R47" s="108"/>
      <c r="S47" s="108"/>
      <c r="T47" s="108"/>
      <c r="U47" s="108"/>
      <c r="V47" s="20"/>
    </row>
    <row r="48" spans="1:22" ht="13.5" thickTop="1">
      <c r="A48" s="245"/>
      <c r="B48" s="247" t="s">
        <v>1</v>
      </c>
      <c r="C48" s="26" t="s">
        <v>24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9"/>
      <c r="V48" s="20"/>
    </row>
    <row r="49" spans="1:22" ht="20.25" thickBot="1">
      <c r="A49" s="245"/>
      <c r="B49" s="248"/>
      <c r="C49" s="21" t="s">
        <v>25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80"/>
      <c r="V49" s="20"/>
    </row>
    <row r="50" spans="1:22" ht="13.5" thickTop="1">
      <c r="A50" s="245"/>
      <c r="B50" s="247" t="s">
        <v>36</v>
      </c>
      <c r="C50" s="26" t="s">
        <v>24</v>
      </c>
      <c r="D50" s="2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79"/>
      <c r="V50" s="20"/>
    </row>
    <row r="51" spans="1:22" ht="20.25" thickBot="1">
      <c r="A51" s="245"/>
      <c r="B51" s="248"/>
      <c r="C51" s="21" t="s">
        <v>25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80"/>
      <c r="V51" s="20"/>
    </row>
    <row r="52" spans="1:22" ht="13.5" thickTop="1">
      <c r="A52" s="245"/>
      <c r="B52" s="247" t="s">
        <v>37</v>
      </c>
      <c r="C52" s="26" t="s">
        <v>24</v>
      </c>
      <c r="D52" s="2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79"/>
      <c r="V52" s="20"/>
    </row>
    <row r="53" spans="1:22" ht="20.25" thickBot="1">
      <c r="A53" s="245"/>
      <c r="B53" s="250"/>
      <c r="C53" s="21" t="s">
        <v>25</v>
      </c>
      <c r="D53" s="25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84"/>
      <c r="V53" s="20"/>
    </row>
    <row r="54" spans="1:22" ht="13.5" thickTop="1">
      <c r="A54" s="245"/>
      <c r="B54" s="247" t="s">
        <v>39</v>
      </c>
      <c r="C54" s="26" t="s">
        <v>24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79"/>
      <c r="V54" s="20"/>
    </row>
    <row r="55" spans="1:22" ht="20.25" thickBot="1">
      <c r="A55" s="245"/>
      <c r="B55" s="248"/>
      <c r="C55" s="21" t="s">
        <v>25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80"/>
      <c r="V55" s="20"/>
    </row>
    <row r="56" spans="1:22" ht="13.5" thickTop="1">
      <c r="A56" s="245"/>
      <c r="B56" s="247" t="s">
        <v>41</v>
      </c>
      <c r="C56" s="26" t="s">
        <v>24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>
        <v>1</v>
      </c>
      <c r="U56" s="89"/>
      <c r="V56" s="20"/>
    </row>
    <row r="57" spans="1:22" ht="20.25" thickBot="1">
      <c r="A57" s="245"/>
      <c r="B57" s="248"/>
      <c r="C57" s="21" t="s">
        <v>25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80">
        <v>9990</v>
      </c>
      <c r="V57" s="20"/>
    </row>
    <row r="58" spans="1:22" ht="13.5" thickTop="1">
      <c r="A58" s="245"/>
      <c r="B58" s="247" t="s">
        <v>49</v>
      </c>
      <c r="C58" s="26" t="s">
        <v>24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2</v>
      </c>
      <c r="S58" s="28"/>
      <c r="T58" s="28"/>
      <c r="U58" s="79"/>
      <c r="V58" s="20"/>
    </row>
    <row r="59" spans="1:22" ht="20.25" thickBot="1">
      <c r="A59" s="245"/>
      <c r="B59" s="248"/>
      <c r="C59" s="21" t="s">
        <v>25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3">
        <v>15400</v>
      </c>
      <c r="T59" s="23"/>
      <c r="U59" s="80"/>
      <c r="V59" s="20"/>
    </row>
    <row r="60" spans="1:22" ht="13.5" thickTop="1">
      <c r="A60" s="245"/>
      <c r="B60" s="247" t="s">
        <v>73</v>
      </c>
      <c r="C60" s="26" t="s">
        <v>24</v>
      </c>
      <c r="D60" s="30"/>
      <c r="E60" s="30"/>
      <c r="F60" s="30"/>
      <c r="G60" s="30"/>
      <c r="H60" s="30"/>
      <c r="I60" s="30"/>
      <c r="J60" s="30"/>
      <c r="K60" s="30"/>
      <c r="L60" s="30">
        <v>17</v>
      </c>
      <c r="M60" s="28"/>
      <c r="N60" s="28"/>
      <c r="O60" s="30"/>
      <c r="P60" s="30"/>
      <c r="Q60" s="30"/>
      <c r="R60" s="30"/>
      <c r="S60" s="30"/>
      <c r="T60" s="30"/>
      <c r="U60" s="79"/>
      <c r="V60" s="20"/>
    </row>
    <row r="61" spans="1:22" ht="21.75" customHeight="1" thickBot="1">
      <c r="A61" s="245"/>
      <c r="B61" s="250"/>
      <c r="C61" s="21" t="s">
        <v>25</v>
      </c>
      <c r="D61" s="25"/>
      <c r="E61" s="25"/>
      <c r="F61" s="25"/>
      <c r="G61" s="25"/>
      <c r="H61" s="25"/>
      <c r="I61" s="25"/>
      <c r="J61" s="25"/>
      <c r="K61" s="25"/>
      <c r="L61" s="25"/>
      <c r="M61" s="25">
        <v>1663554</v>
      </c>
      <c r="N61" s="25"/>
      <c r="O61" s="25"/>
      <c r="P61" s="25"/>
      <c r="Q61" s="25"/>
      <c r="R61" s="25"/>
      <c r="S61" s="25"/>
      <c r="T61" s="25"/>
      <c r="U61" s="80"/>
      <c r="V61" s="20"/>
    </row>
    <row r="62" spans="1:22" ht="13.5" thickTop="1">
      <c r="A62" s="245"/>
      <c r="B62" s="247" t="s">
        <v>76</v>
      </c>
      <c r="C62" s="26" t="s">
        <v>24</v>
      </c>
      <c r="D62" s="30"/>
      <c r="E62" s="30"/>
      <c r="F62" s="30"/>
      <c r="G62" s="30"/>
      <c r="H62" s="30"/>
      <c r="I62" s="30"/>
      <c r="J62" s="30"/>
      <c r="K62" s="30"/>
      <c r="L62" s="30" t="s">
        <v>85</v>
      </c>
      <c r="M62" s="28"/>
      <c r="N62" s="30" t="s">
        <v>85</v>
      </c>
      <c r="O62" s="28"/>
      <c r="P62" s="28"/>
      <c r="Q62" s="42"/>
      <c r="R62" s="30"/>
      <c r="S62" s="30"/>
      <c r="T62" s="30" t="s">
        <v>85</v>
      </c>
      <c r="U62" s="89"/>
      <c r="V62" s="20"/>
    </row>
    <row r="63" spans="1:22" ht="20.25" thickBot="1">
      <c r="A63" s="245"/>
      <c r="B63" s="250"/>
      <c r="C63" s="21" t="s">
        <v>25</v>
      </c>
      <c r="D63" s="25"/>
      <c r="E63" s="25"/>
      <c r="F63" s="25"/>
      <c r="G63" s="25"/>
      <c r="H63" s="25"/>
      <c r="I63" s="25"/>
      <c r="J63" s="25"/>
      <c r="K63" s="25"/>
      <c r="L63" s="25"/>
      <c r="M63" s="25" t="s">
        <v>85</v>
      </c>
      <c r="N63" s="25"/>
      <c r="O63" s="25" t="s">
        <v>85</v>
      </c>
      <c r="P63" s="25"/>
      <c r="Q63" s="25"/>
      <c r="R63" s="25"/>
      <c r="S63" s="25"/>
      <c r="T63" s="25"/>
      <c r="U63" s="80" t="s">
        <v>85</v>
      </c>
      <c r="V63" s="20"/>
    </row>
    <row r="64" spans="1:22" ht="13.5" thickTop="1">
      <c r="A64" s="245"/>
      <c r="B64" s="240" t="s">
        <v>176</v>
      </c>
      <c r="C64" s="26" t="s">
        <v>24</v>
      </c>
      <c r="D64" s="109"/>
      <c r="E64" s="109"/>
      <c r="F64" s="109"/>
      <c r="G64" s="109"/>
      <c r="H64" s="109"/>
      <c r="I64" s="109"/>
      <c r="J64" s="109">
        <v>1</v>
      </c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20"/>
    </row>
    <row r="65" spans="1:22" ht="20.25" thickBot="1">
      <c r="A65" s="245"/>
      <c r="B65" s="241"/>
      <c r="C65" s="21" t="s">
        <v>25</v>
      </c>
      <c r="D65" s="110"/>
      <c r="E65" s="110"/>
      <c r="F65" s="110"/>
      <c r="G65" s="110"/>
      <c r="H65" s="110"/>
      <c r="I65" s="110"/>
      <c r="J65" s="110"/>
      <c r="K65" s="110">
        <v>7520416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20"/>
    </row>
    <row r="66" spans="1:22" ht="13.5" thickTop="1">
      <c r="A66" s="245"/>
      <c r="B66" s="247" t="s">
        <v>31</v>
      </c>
      <c r="C66" s="26" t="s">
        <v>24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79"/>
      <c r="V66" s="20"/>
    </row>
    <row r="67" spans="1:22" ht="20.25" thickBot="1">
      <c r="A67" s="245"/>
      <c r="B67" s="248"/>
      <c r="C67" s="21" t="s">
        <v>25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80"/>
      <c r="V67" s="20"/>
    </row>
    <row r="68" spans="1:22" ht="13.5" thickTop="1">
      <c r="A68" s="245"/>
      <c r="B68" s="247" t="s">
        <v>35</v>
      </c>
      <c r="C68" s="26" t="s">
        <v>24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>
        <v>2</v>
      </c>
      <c r="O68" s="28"/>
      <c r="P68" s="28"/>
      <c r="Q68" s="30"/>
      <c r="R68" s="30"/>
      <c r="S68" s="30"/>
      <c r="T68" s="30"/>
      <c r="U68" s="79"/>
      <c r="V68" s="20"/>
    </row>
    <row r="69" spans="1:22" ht="20.25" thickBot="1">
      <c r="A69" s="245"/>
      <c r="B69" s="248"/>
      <c r="C69" s="21" t="s">
        <v>25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>
        <v>51581</v>
      </c>
      <c r="P69" s="25"/>
      <c r="Q69" s="25"/>
      <c r="R69" s="25"/>
      <c r="S69" s="25"/>
      <c r="T69" s="25"/>
      <c r="U69" s="80"/>
      <c r="V69" s="20"/>
    </row>
    <row r="70" spans="1:22" ht="13.5" thickTop="1">
      <c r="A70" s="245"/>
      <c r="B70" s="273" t="s">
        <v>63</v>
      </c>
      <c r="C70" s="26" t="s">
        <v>24</v>
      </c>
      <c r="D70" s="2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79"/>
      <c r="V70" s="20"/>
    </row>
    <row r="71" spans="1:22" ht="20.25" thickBot="1">
      <c r="A71" s="245"/>
      <c r="B71" s="274"/>
      <c r="C71" s="21" t="s">
        <v>25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80"/>
      <c r="V71" s="20"/>
    </row>
    <row r="72" spans="1:22" ht="13.5" thickTop="1">
      <c r="A72" s="245"/>
      <c r="B72" s="247" t="s">
        <v>55</v>
      </c>
      <c r="C72" s="26" t="s">
        <v>24</v>
      </c>
      <c r="D72" s="30">
        <v>2</v>
      </c>
      <c r="E72" s="28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 t="s">
        <v>85</v>
      </c>
      <c r="Q72" s="28"/>
      <c r="R72" s="28"/>
      <c r="S72" s="30"/>
      <c r="T72" s="30" t="s">
        <v>85</v>
      </c>
      <c r="U72" s="90"/>
      <c r="V72" s="20"/>
    </row>
    <row r="73" spans="1:22" ht="20.25" thickBot="1">
      <c r="A73" s="245"/>
      <c r="B73" s="248"/>
      <c r="C73" s="21" t="s">
        <v>25</v>
      </c>
      <c r="D73" s="25"/>
      <c r="E73" s="25">
        <v>1558344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 t="s">
        <v>85</v>
      </c>
      <c r="R73" s="25"/>
      <c r="S73" s="25"/>
      <c r="T73" s="25"/>
      <c r="U73" s="80" t="s">
        <v>85</v>
      </c>
      <c r="V73" s="20"/>
    </row>
    <row r="74" spans="1:22" ht="13.5" thickTop="1">
      <c r="A74" s="245"/>
      <c r="B74" s="247" t="s">
        <v>71</v>
      </c>
      <c r="C74" s="26" t="s">
        <v>24</v>
      </c>
      <c r="D74" s="28"/>
      <c r="E74" s="30"/>
      <c r="F74" s="30"/>
      <c r="G74" s="30"/>
      <c r="H74" s="30">
        <v>1</v>
      </c>
      <c r="I74" s="28"/>
      <c r="J74" s="28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79"/>
      <c r="V74" s="20"/>
    </row>
    <row r="75" spans="1:22" ht="20.25" thickBot="1">
      <c r="A75" s="245"/>
      <c r="B75" s="248"/>
      <c r="C75" s="21" t="s">
        <v>25</v>
      </c>
      <c r="D75" s="25"/>
      <c r="E75" s="25"/>
      <c r="F75" s="25"/>
      <c r="G75" s="25"/>
      <c r="H75" s="25"/>
      <c r="I75" s="25">
        <v>4652000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80"/>
      <c r="V75" s="20"/>
    </row>
    <row r="76" spans="1:22" ht="13.5" thickTop="1">
      <c r="A76" s="245"/>
      <c r="B76" s="276" t="s">
        <v>88</v>
      </c>
      <c r="C76" s="26" t="s">
        <v>24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79"/>
      <c r="V76" s="20"/>
    </row>
    <row r="77" spans="1:22" ht="21" customHeight="1" thickBot="1">
      <c r="A77" s="245"/>
      <c r="B77" s="277"/>
      <c r="C77" s="21" t="s">
        <v>25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80"/>
      <c r="V77" s="20"/>
    </row>
    <row r="78" spans="1:22" ht="13.5" thickTop="1">
      <c r="A78" s="245"/>
      <c r="B78" s="251" t="s">
        <v>75</v>
      </c>
      <c r="C78" s="39" t="s">
        <v>24</v>
      </c>
      <c r="D78" s="42"/>
      <c r="E78" s="42"/>
      <c r="F78" s="42">
        <v>1</v>
      </c>
      <c r="G78" s="28"/>
      <c r="H78" s="28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85</v>
      </c>
      <c r="S78" s="28"/>
      <c r="T78" s="28"/>
      <c r="U78" s="82"/>
      <c r="V78" s="20"/>
    </row>
    <row r="79" spans="1:22" ht="24.75" customHeight="1" thickBot="1">
      <c r="A79" s="245"/>
      <c r="B79" s="264"/>
      <c r="C79" s="49" t="s">
        <v>25</v>
      </c>
      <c r="D79" s="53"/>
      <c r="E79" s="53"/>
      <c r="F79" s="53"/>
      <c r="G79" s="53">
        <v>625381</v>
      </c>
      <c r="H79" s="53"/>
      <c r="I79" s="53"/>
      <c r="J79" s="53"/>
      <c r="K79" s="53"/>
      <c r="L79" s="53"/>
      <c r="M79" s="25"/>
      <c r="N79" s="53"/>
      <c r="O79" s="25"/>
      <c r="P79" s="25"/>
      <c r="Q79" s="25"/>
      <c r="R79" s="53"/>
      <c r="S79" s="53" t="s">
        <v>85</v>
      </c>
      <c r="T79" s="53"/>
      <c r="U79" s="80"/>
      <c r="V79" s="20"/>
    </row>
    <row r="80" spans="1:22" ht="13.5" thickTop="1">
      <c r="A80" s="245"/>
      <c r="B80" s="280" t="s">
        <v>205</v>
      </c>
      <c r="C80" s="26" t="s">
        <v>24</v>
      </c>
      <c r="D80" s="113"/>
      <c r="E80" s="113"/>
      <c r="F80" s="113"/>
      <c r="G80" s="113"/>
      <c r="H80" s="113"/>
      <c r="I80" s="113"/>
      <c r="J80" s="113"/>
      <c r="K80" s="113"/>
      <c r="L80" s="113">
        <v>1</v>
      </c>
      <c r="M80" s="113"/>
      <c r="N80" s="113">
        <v>1</v>
      </c>
      <c r="O80" s="113"/>
      <c r="P80" s="113"/>
      <c r="Q80" s="113"/>
      <c r="R80" s="113"/>
      <c r="S80" s="113"/>
      <c r="T80" s="113"/>
      <c r="U80" s="183"/>
      <c r="V80" s="20"/>
    </row>
    <row r="81" spans="1:22" ht="20.25" thickBot="1">
      <c r="A81" s="245"/>
      <c r="B81" s="253"/>
      <c r="C81" s="49" t="s">
        <v>25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>
        <v>18019</v>
      </c>
      <c r="N81" s="108"/>
      <c r="O81" s="108">
        <v>52360</v>
      </c>
      <c r="P81" s="108"/>
      <c r="Q81" s="108"/>
      <c r="R81" s="108"/>
      <c r="S81" s="108"/>
      <c r="T81" s="108"/>
      <c r="U81" s="184"/>
      <c r="V81" s="20"/>
    </row>
    <row r="82" spans="1:22" ht="13.5" thickTop="1">
      <c r="A82" s="245"/>
      <c r="B82" s="247" t="s">
        <v>29</v>
      </c>
      <c r="C82" s="26" t="s">
        <v>24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79"/>
      <c r="V82" s="20"/>
    </row>
    <row r="83" spans="1:22" ht="20.25" thickBot="1">
      <c r="A83" s="245"/>
      <c r="B83" s="250"/>
      <c r="C83" s="21" t="s">
        <v>25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84"/>
      <c r="V83" s="20"/>
    </row>
    <row r="84" spans="1:22" ht="13.5" thickTop="1">
      <c r="A84" s="245"/>
      <c r="B84" s="247" t="s">
        <v>68</v>
      </c>
      <c r="C84" s="48" t="s">
        <v>24</v>
      </c>
      <c r="D84" s="2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1</v>
      </c>
      <c r="S84" s="28"/>
      <c r="T84" s="28"/>
      <c r="U84" s="79"/>
      <c r="V84" s="20"/>
    </row>
    <row r="85" spans="1:22" ht="20.25" thickBot="1">
      <c r="A85" s="245"/>
      <c r="B85" s="248"/>
      <c r="C85" s="21" t="s">
        <v>25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>
        <v>7490</v>
      </c>
      <c r="T85" s="25"/>
      <c r="U85" s="80"/>
      <c r="V85" s="20"/>
    </row>
    <row r="86" spans="1:22" ht="13.5" thickTop="1">
      <c r="A86" s="245"/>
      <c r="B86" s="247" t="s">
        <v>38</v>
      </c>
      <c r="C86" s="48" t="s">
        <v>24</v>
      </c>
      <c r="D86" s="28"/>
      <c r="E86" s="30"/>
      <c r="F86" s="30"/>
      <c r="G86" s="30"/>
      <c r="H86" s="30"/>
      <c r="I86" s="30"/>
      <c r="J86" s="30"/>
      <c r="K86" s="30"/>
      <c r="L86" s="30">
        <v>3</v>
      </c>
      <c r="M86" s="28"/>
      <c r="N86" s="28"/>
      <c r="O86" s="30"/>
      <c r="P86" s="30"/>
      <c r="Q86" s="30"/>
      <c r="R86" s="30"/>
      <c r="S86" s="30"/>
      <c r="T86" s="30">
        <v>1</v>
      </c>
      <c r="U86" s="89"/>
      <c r="V86" s="20"/>
    </row>
    <row r="87" spans="1:22" ht="20.25" thickBot="1">
      <c r="A87" s="245"/>
      <c r="B87" s="248"/>
      <c r="C87" s="21" t="s">
        <v>25</v>
      </c>
      <c r="D87" s="25"/>
      <c r="E87" s="25"/>
      <c r="F87" s="25"/>
      <c r="G87" s="25"/>
      <c r="H87" s="25"/>
      <c r="I87" s="25"/>
      <c r="J87" s="25"/>
      <c r="K87" s="25"/>
      <c r="L87" s="25"/>
      <c r="M87" s="25">
        <v>320155</v>
      </c>
      <c r="N87" s="25"/>
      <c r="O87" s="25"/>
      <c r="P87" s="25"/>
      <c r="Q87" s="25"/>
      <c r="R87" s="25"/>
      <c r="S87" s="25"/>
      <c r="T87" s="25"/>
      <c r="U87" s="80">
        <v>755150</v>
      </c>
      <c r="V87" s="20"/>
    </row>
    <row r="88" spans="1:22" ht="13.5" thickTop="1">
      <c r="A88" s="245"/>
      <c r="B88" s="247" t="s">
        <v>59</v>
      </c>
      <c r="C88" s="26" t="s">
        <v>24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79"/>
      <c r="V88" s="20"/>
    </row>
    <row r="89" spans="1:22" ht="20.25" thickBot="1">
      <c r="A89" s="245"/>
      <c r="B89" s="248"/>
      <c r="C89" s="21" t="s">
        <v>25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84"/>
      <c r="V89" s="20"/>
    </row>
    <row r="90" spans="1:22" ht="13.5" thickTop="1">
      <c r="A90" s="245"/>
      <c r="B90" s="247" t="s">
        <v>5</v>
      </c>
      <c r="C90" s="26" t="s">
        <v>24</v>
      </c>
      <c r="D90" s="30">
        <v>8</v>
      </c>
      <c r="E90" s="28"/>
      <c r="F90" s="28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79"/>
      <c r="V90" s="20"/>
    </row>
    <row r="91" spans="1:22" ht="20.25" thickBot="1">
      <c r="A91" s="245"/>
      <c r="B91" s="250"/>
      <c r="C91" s="21" t="s">
        <v>25</v>
      </c>
      <c r="D91" s="47"/>
      <c r="E91" s="25">
        <v>2521000</v>
      </c>
      <c r="F91" s="25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4"/>
      <c r="V91" s="20"/>
    </row>
    <row r="92" spans="1:22" ht="13.5" thickTop="1">
      <c r="A92" s="245"/>
      <c r="B92" s="249" t="s">
        <v>3</v>
      </c>
      <c r="C92" s="39" t="s">
        <v>24</v>
      </c>
      <c r="D92" s="42">
        <v>20</v>
      </c>
      <c r="E92" s="28"/>
      <c r="F92" s="42">
        <v>8</v>
      </c>
      <c r="G92" s="28"/>
      <c r="H92" s="28"/>
      <c r="I92" s="42"/>
      <c r="J92" s="42">
        <v>3</v>
      </c>
      <c r="K92" s="28"/>
      <c r="L92" s="42">
        <v>181</v>
      </c>
      <c r="M92" s="28"/>
      <c r="N92" s="42">
        <v>1</v>
      </c>
      <c r="O92" s="28"/>
      <c r="P92" s="28"/>
      <c r="Q92" s="42"/>
      <c r="R92" s="42"/>
      <c r="S92" s="42"/>
      <c r="T92" s="42">
        <v>3</v>
      </c>
      <c r="U92" s="89"/>
      <c r="V92" s="20"/>
    </row>
    <row r="93" spans="1:22" ht="20.25" thickBot="1">
      <c r="A93" s="245"/>
      <c r="B93" s="275"/>
      <c r="C93" s="49" t="s">
        <v>25</v>
      </c>
      <c r="D93" s="53"/>
      <c r="E93" s="53">
        <v>40000</v>
      </c>
      <c r="F93" s="53"/>
      <c r="G93" s="53">
        <v>1225333.5</v>
      </c>
      <c r="H93" s="53"/>
      <c r="I93" s="53"/>
      <c r="J93" s="53"/>
      <c r="K93" s="53">
        <v>154510</v>
      </c>
      <c r="L93" s="53"/>
      <c r="M93" s="53">
        <v>4086360</v>
      </c>
      <c r="N93" s="53"/>
      <c r="O93" s="53">
        <v>10000</v>
      </c>
      <c r="P93" s="53"/>
      <c r="Q93" s="53"/>
      <c r="R93" s="53"/>
      <c r="S93" s="53"/>
      <c r="T93" s="53"/>
      <c r="U93" s="78">
        <v>52913</v>
      </c>
      <c r="V93" s="20"/>
    </row>
    <row r="94" spans="1:22" ht="13.5" thickTop="1">
      <c r="A94" s="245"/>
      <c r="B94" s="247" t="s">
        <v>65</v>
      </c>
      <c r="C94" s="26" t="s">
        <v>24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79"/>
      <c r="V94" s="20"/>
    </row>
    <row r="95" spans="1:22" ht="20.25" thickBot="1">
      <c r="A95" s="245"/>
      <c r="B95" s="248"/>
      <c r="C95" s="21" t="s">
        <v>25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80"/>
      <c r="V95" s="20"/>
    </row>
    <row r="96" spans="1:22" ht="13.5" thickTop="1">
      <c r="A96" s="245"/>
      <c r="B96" s="249" t="s">
        <v>27</v>
      </c>
      <c r="C96" s="39" t="s">
        <v>24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82"/>
      <c r="V96" s="20"/>
    </row>
    <row r="97" spans="1:22" ht="20.25" thickBot="1">
      <c r="A97" s="245"/>
      <c r="B97" s="264"/>
      <c r="C97" s="49" t="s">
        <v>25</v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91"/>
      <c r="V97" s="20"/>
    </row>
    <row r="98" spans="1:22" ht="13.5" thickTop="1">
      <c r="A98" s="245"/>
      <c r="B98" s="247" t="s">
        <v>56</v>
      </c>
      <c r="C98" s="26" t="s">
        <v>24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79"/>
      <c r="V98" s="20"/>
    </row>
    <row r="99" spans="1:22" ht="20.25" thickBot="1">
      <c r="A99" s="245"/>
      <c r="B99" s="248"/>
      <c r="C99" s="21" t="s">
        <v>25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80"/>
      <c r="V99" s="20"/>
    </row>
    <row r="100" spans="1:22" ht="13.5" thickTop="1">
      <c r="A100" s="245"/>
      <c r="B100" s="249" t="s">
        <v>58</v>
      </c>
      <c r="C100" s="39" t="s">
        <v>24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30"/>
      <c r="N100" s="30"/>
      <c r="O100" s="30"/>
      <c r="P100" s="30"/>
      <c r="Q100" s="42"/>
      <c r="R100" s="42"/>
      <c r="S100" s="42"/>
      <c r="T100" s="42"/>
      <c r="U100" s="82"/>
      <c r="V100" s="20"/>
    </row>
    <row r="101" spans="1:22" ht="20.25" thickBot="1">
      <c r="A101" s="245"/>
      <c r="B101" s="264"/>
      <c r="C101" s="49" t="s">
        <v>25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25"/>
      <c r="N101" s="25"/>
      <c r="O101" s="25"/>
      <c r="P101" s="25"/>
      <c r="Q101" s="53"/>
      <c r="R101" s="53"/>
      <c r="S101" s="53"/>
      <c r="T101" s="53"/>
      <c r="U101" s="78"/>
      <c r="V101" s="20"/>
    </row>
    <row r="102" spans="1:22" ht="13.5" thickTop="1">
      <c r="A102" s="245"/>
      <c r="B102" s="252" t="s">
        <v>79</v>
      </c>
      <c r="C102" s="26" t="s">
        <v>24</v>
      </c>
      <c r="D102" s="30"/>
      <c r="E102" s="30"/>
      <c r="F102" s="30"/>
      <c r="G102" s="30"/>
      <c r="H102" s="30"/>
      <c r="I102" s="30"/>
      <c r="J102" s="30"/>
      <c r="K102" s="30"/>
      <c r="L102" s="30">
        <v>4</v>
      </c>
      <c r="M102" s="28"/>
      <c r="N102" s="42">
        <v>4</v>
      </c>
      <c r="O102" s="28"/>
      <c r="P102" s="28"/>
      <c r="Q102" s="30"/>
      <c r="R102" s="30"/>
      <c r="S102" s="30"/>
      <c r="T102" s="30"/>
      <c r="U102" s="79"/>
      <c r="V102" s="20"/>
    </row>
    <row r="103" spans="1:22" ht="20.25" thickBot="1">
      <c r="A103" s="245"/>
      <c r="B103" s="294"/>
      <c r="C103" s="92" t="s">
        <v>25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25">
        <v>174000</v>
      </c>
      <c r="N103" s="47"/>
      <c r="O103" s="25">
        <v>12000</v>
      </c>
      <c r="P103" s="28"/>
      <c r="Q103" s="95"/>
      <c r="R103" s="95"/>
      <c r="S103" s="95"/>
      <c r="T103" s="95"/>
      <c r="U103" s="101"/>
      <c r="V103" s="20"/>
    </row>
    <row r="104" spans="1:22" ht="13.5" thickTop="1">
      <c r="A104" s="245"/>
      <c r="B104" s="252" t="s">
        <v>61</v>
      </c>
      <c r="C104" s="102" t="s">
        <v>24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28"/>
      <c r="N104" s="95"/>
      <c r="O104" s="28"/>
      <c r="P104" s="38"/>
      <c r="Q104" s="103"/>
      <c r="R104" s="103"/>
      <c r="S104" s="103"/>
      <c r="T104" s="103"/>
      <c r="U104" s="104"/>
      <c r="V104" s="20"/>
    </row>
    <row r="105" spans="1:22" ht="20.25" thickBot="1">
      <c r="A105" s="246"/>
      <c r="B105" s="254"/>
      <c r="C105" s="105" t="s">
        <v>25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7"/>
      <c r="V105" s="20"/>
    </row>
    <row r="106" spans="1:22" ht="13.5" thickTop="1">
      <c r="A106" s="242" t="s">
        <v>11</v>
      </c>
      <c r="B106" s="265" t="s">
        <v>12</v>
      </c>
      <c r="C106" s="72" t="s">
        <v>24</v>
      </c>
      <c r="D106" s="76"/>
      <c r="E106" s="76"/>
      <c r="F106" s="76"/>
      <c r="G106" s="76"/>
      <c r="H106" s="76"/>
      <c r="I106" s="76"/>
      <c r="J106" s="76">
        <v>1</v>
      </c>
      <c r="K106" s="71"/>
      <c r="L106" s="71"/>
      <c r="M106" s="76"/>
      <c r="N106" s="76"/>
      <c r="O106" s="76"/>
      <c r="P106" s="76"/>
      <c r="Q106" s="76"/>
      <c r="R106" s="76"/>
      <c r="S106" s="76"/>
      <c r="T106" s="76"/>
      <c r="U106" s="77"/>
      <c r="V106" s="20"/>
    </row>
    <row r="107" spans="1:22" ht="18.75" customHeight="1" thickBot="1">
      <c r="A107" s="243"/>
      <c r="B107" s="266"/>
      <c r="C107" s="49" t="s">
        <v>25</v>
      </c>
      <c r="D107" s="53"/>
      <c r="E107" s="53"/>
      <c r="F107" s="53"/>
      <c r="G107" s="53"/>
      <c r="H107" s="53"/>
      <c r="I107" s="53"/>
      <c r="J107" s="53"/>
      <c r="K107" s="25">
        <v>14280000</v>
      </c>
      <c r="L107" s="25"/>
      <c r="M107" s="53"/>
      <c r="N107" s="53"/>
      <c r="O107" s="53"/>
      <c r="P107" s="53"/>
      <c r="Q107" s="53"/>
      <c r="R107" s="53"/>
      <c r="S107" s="53"/>
      <c r="T107" s="53"/>
      <c r="U107" s="78"/>
      <c r="V107" s="20"/>
    </row>
    <row r="108" spans="1:22" ht="13.5" thickTop="1">
      <c r="A108" s="243"/>
      <c r="B108" s="262" t="s">
        <v>52</v>
      </c>
      <c r="C108" s="26" t="s">
        <v>24</v>
      </c>
      <c r="D108" s="30"/>
      <c r="E108" s="30"/>
      <c r="F108" s="30"/>
      <c r="G108" s="30"/>
      <c r="H108" s="30"/>
      <c r="I108" s="30"/>
      <c r="J108" s="30">
        <v>20</v>
      </c>
      <c r="K108" s="28"/>
      <c r="L108" s="28"/>
      <c r="M108" s="30"/>
      <c r="N108" s="30"/>
      <c r="O108" s="30"/>
      <c r="P108" s="30"/>
      <c r="Q108" s="30"/>
      <c r="R108" s="30"/>
      <c r="S108" s="30"/>
      <c r="T108" s="30"/>
      <c r="U108" s="79"/>
      <c r="V108" s="20"/>
    </row>
    <row r="109" spans="1:22" ht="21" customHeight="1" thickBot="1">
      <c r="A109" s="243"/>
      <c r="B109" s="263"/>
      <c r="C109" s="21" t="s">
        <v>25</v>
      </c>
      <c r="D109" s="25"/>
      <c r="E109" s="25"/>
      <c r="F109" s="25"/>
      <c r="G109" s="25"/>
      <c r="H109" s="25"/>
      <c r="I109" s="25"/>
      <c r="J109" s="25"/>
      <c r="K109" s="25">
        <v>14417527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80"/>
      <c r="V109" s="20"/>
    </row>
    <row r="110" spans="1:22" ht="13.5" thickTop="1">
      <c r="A110" s="243"/>
      <c r="B110" s="260" t="s">
        <v>89</v>
      </c>
      <c r="C110" s="26" t="s">
        <v>24</v>
      </c>
      <c r="D110" s="28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>
        <v>2</v>
      </c>
      <c r="U110" s="89"/>
      <c r="V110" s="20"/>
    </row>
    <row r="111" spans="1:22" ht="20.25" thickBot="1">
      <c r="A111" s="243"/>
      <c r="B111" s="270"/>
      <c r="C111" s="21" t="s">
        <v>25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81">
        <v>642200000</v>
      </c>
      <c r="V111" s="20"/>
    </row>
    <row r="112" spans="1:22" ht="13.5" thickTop="1">
      <c r="A112" s="243"/>
      <c r="B112" s="260" t="s">
        <v>77</v>
      </c>
      <c r="C112" s="39" t="s">
        <v>24</v>
      </c>
      <c r="D112" s="42">
        <v>1</v>
      </c>
      <c r="E112" s="28"/>
      <c r="F112" s="42">
        <v>6</v>
      </c>
      <c r="G112" s="28"/>
      <c r="H112" s="28"/>
      <c r="I112" s="42"/>
      <c r="J112" s="42">
        <v>220</v>
      </c>
      <c r="K112" s="28"/>
      <c r="L112" s="28"/>
      <c r="M112" s="42"/>
      <c r="N112" s="42"/>
      <c r="O112" s="42"/>
      <c r="P112" s="42"/>
      <c r="Q112" s="42"/>
      <c r="R112" s="42"/>
      <c r="S112" s="42"/>
      <c r="T112" s="42">
        <v>1</v>
      </c>
      <c r="U112" s="89"/>
      <c r="V112" s="20"/>
    </row>
    <row r="113" spans="1:22" ht="20.25" thickBot="1">
      <c r="A113" s="244"/>
      <c r="B113" s="261"/>
      <c r="C113" s="49" t="s">
        <v>25</v>
      </c>
      <c r="D113" s="53"/>
      <c r="E113" s="53">
        <v>6318704</v>
      </c>
      <c r="F113" s="53"/>
      <c r="G113" s="53">
        <v>83300000</v>
      </c>
      <c r="H113" s="53"/>
      <c r="I113" s="53"/>
      <c r="J113" s="53"/>
      <c r="K113" s="53">
        <v>853162154</v>
      </c>
      <c r="L113" s="53"/>
      <c r="M113" s="53"/>
      <c r="N113" s="53"/>
      <c r="O113" s="53"/>
      <c r="P113" s="53"/>
      <c r="Q113" s="53"/>
      <c r="R113" s="53"/>
      <c r="S113" s="53"/>
      <c r="T113" s="53"/>
      <c r="U113" s="78">
        <v>56996691</v>
      </c>
      <c r="V113" s="20"/>
    </row>
    <row r="114" spans="1:22" ht="13.5" thickTop="1">
      <c r="A114" s="20"/>
      <c r="C114" s="285" t="s">
        <v>95</v>
      </c>
      <c r="D114" s="114"/>
      <c r="E114" s="114"/>
      <c r="F114" s="114" t="s">
        <v>98</v>
      </c>
      <c r="G114" s="114" t="s">
        <v>98</v>
      </c>
      <c r="H114" s="114"/>
      <c r="I114" s="114"/>
      <c r="J114" s="114"/>
      <c r="K114" s="114"/>
      <c r="L114" s="114" t="s">
        <v>98</v>
      </c>
      <c r="M114" s="114" t="s">
        <v>98</v>
      </c>
      <c r="N114" s="114" t="s">
        <v>98</v>
      </c>
      <c r="O114" s="114" t="s">
        <v>98</v>
      </c>
      <c r="P114" s="114" t="s">
        <v>98</v>
      </c>
      <c r="Q114" s="114"/>
      <c r="R114" s="114" t="s">
        <v>98</v>
      </c>
      <c r="S114" s="114"/>
      <c r="T114" s="114"/>
      <c r="U114" s="115" t="s">
        <v>98</v>
      </c>
      <c r="V114" s="20"/>
    </row>
    <row r="115" spans="1:22" ht="13.5" thickBot="1">
      <c r="A115" s="20"/>
      <c r="C115" s="286"/>
      <c r="D115" s="116">
        <f>SUM(D4:D113)</f>
        <v>39</v>
      </c>
      <c r="E115" s="116">
        <f>SUM(E4:E113)</f>
        <v>272239085</v>
      </c>
      <c r="F115" s="116">
        <f>SUM(F40:F113)+1</f>
        <v>17</v>
      </c>
      <c r="G115" s="117">
        <f>SUM(G4:G113)+5219586</f>
        <v>101845684.5</v>
      </c>
      <c r="H115" s="117">
        <f>SUM(H4:H113)</f>
        <v>1</v>
      </c>
      <c r="I115" s="116">
        <f>SUM(I4:I113)</f>
        <v>4652000</v>
      </c>
      <c r="J115" s="116">
        <f>SUM(J4:J113)</f>
        <v>250</v>
      </c>
      <c r="K115" s="116">
        <f>SUM(K4:K113)</f>
        <v>889772314</v>
      </c>
      <c r="L115" s="116">
        <f>SUM(L4:L113)+1</f>
        <v>353</v>
      </c>
      <c r="M115" s="116">
        <f>SUM(M4:M113)+23353928.03+61761000+19999</f>
        <v>128449806.72</v>
      </c>
      <c r="N115" s="116">
        <f>SUM(N4:N113)+4</f>
        <v>14</v>
      </c>
      <c r="O115" s="116">
        <f>SUM(O4:O113)+23353928.03+61761000</f>
        <v>87192778.53</v>
      </c>
      <c r="P115" s="116">
        <f>SUM(P4:P113)+2</f>
        <v>64</v>
      </c>
      <c r="Q115" s="116">
        <f>SUM(Q4:Q113)+1558344</f>
        <v>2414497</v>
      </c>
      <c r="R115" s="116">
        <f>SUM(R4:R113)+1</f>
        <v>12</v>
      </c>
      <c r="S115" s="116">
        <f>SUM(S4:S113)+1355583+5999+19999</f>
        <v>1545221</v>
      </c>
      <c r="T115" s="116">
        <f>SUM(T4:T113)+223+3</f>
        <v>240</v>
      </c>
      <c r="U115" s="118">
        <f>SUM(U4:U113)+1622088262.12+34966960+198468+48000000</f>
        <v>3609169076.13</v>
      </c>
      <c r="V115" s="20"/>
    </row>
    <row r="116" spans="1:22" ht="13.5" thickTop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2.75">
      <c r="A117" s="20"/>
      <c r="B117" s="62" t="s">
        <v>99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30.75" customHeight="1">
      <c r="A118" s="20"/>
      <c r="B118" s="63" t="s">
        <v>85</v>
      </c>
      <c r="C118" s="239" t="s">
        <v>100</v>
      </c>
      <c r="D118" s="239"/>
      <c r="E118" s="239"/>
      <c r="F118" s="239"/>
      <c r="G118" s="239"/>
      <c r="H118" s="239"/>
      <c r="I118" s="239"/>
      <c r="J118" s="239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32.25" customHeight="1">
      <c r="A119" s="20"/>
      <c r="B119" s="63" t="s">
        <v>98</v>
      </c>
      <c r="C119" s="239" t="s">
        <v>101</v>
      </c>
      <c r="D119" s="239"/>
      <c r="E119" s="239"/>
      <c r="F119" s="239"/>
      <c r="G119" s="239"/>
      <c r="H119" s="239"/>
      <c r="I119" s="239"/>
      <c r="J119" s="239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2.75">
      <c r="A120" s="20"/>
      <c r="B120" s="86"/>
      <c r="C120" s="291"/>
      <c r="D120" s="291"/>
      <c r="E120" s="291"/>
      <c r="F120" s="291"/>
      <c r="G120" s="291"/>
      <c r="H120" s="291"/>
      <c r="I120" s="291"/>
      <c r="J120" s="291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</sheetData>
  <mergeCells count="71">
    <mergeCell ref="A106:A113"/>
    <mergeCell ref="A4:A105"/>
    <mergeCell ref="B86:B87"/>
    <mergeCell ref="B74:B75"/>
    <mergeCell ref="B26:B27"/>
    <mergeCell ref="B84:B85"/>
    <mergeCell ref="B82:B83"/>
    <mergeCell ref="B4:B5"/>
    <mergeCell ref="B10:B11"/>
    <mergeCell ref="B54:B55"/>
    <mergeCell ref="C119:J119"/>
    <mergeCell ref="C118:J118"/>
    <mergeCell ref="B94:B95"/>
    <mergeCell ref="B90:B91"/>
    <mergeCell ref="B112:B113"/>
    <mergeCell ref="B108:B109"/>
    <mergeCell ref="B96:B97"/>
    <mergeCell ref="B106:B107"/>
    <mergeCell ref="B98:B99"/>
    <mergeCell ref="B64:B65"/>
    <mergeCell ref="B110:B111"/>
    <mergeCell ref="B80:B81"/>
    <mergeCell ref="B20:B21"/>
    <mergeCell ref="B44:B45"/>
    <mergeCell ref="B78:B79"/>
    <mergeCell ref="B52:B53"/>
    <mergeCell ref="B102:B103"/>
    <mergeCell ref="B104:B105"/>
    <mergeCell ref="B88:B89"/>
    <mergeCell ref="B8:B9"/>
    <mergeCell ref="B16:B17"/>
    <mergeCell ref="B40:B41"/>
    <mergeCell ref="B32:B33"/>
    <mergeCell ref="B12:B13"/>
    <mergeCell ref="B34:B35"/>
    <mergeCell ref="B24:B25"/>
    <mergeCell ref="B28:B29"/>
    <mergeCell ref="B18:B19"/>
    <mergeCell ref="B22:B23"/>
    <mergeCell ref="B72:B73"/>
    <mergeCell ref="B66:B67"/>
    <mergeCell ref="B68:B69"/>
    <mergeCell ref="B100:B101"/>
    <mergeCell ref="B60:B61"/>
    <mergeCell ref="B70:B71"/>
    <mergeCell ref="B48:B49"/>
    <mergeCell ref="B36:B37"/>
    <mergeCell ref="B58:B59"/>
    <mergeCell ref="B50:B51"/>
    <mergeCell ref="B42:B43"/>
    <mergeCell ref="B56:B57"/>
    <mergeCell ref="B38:B39"/>
    <mergeCell ref="B46:B47"/>
    <mergeCell ref="R3:S3"/>
    <mergeCell ref="T3:U3"/>
    <mergeCell ref="F3:G3"/>
    <mergeCell ref="H3:I3"/>
    <mergeCell ref="J3:K3"/>
    <mergeCell ref="L3:M3"/>
    <mergeCell ref="P3:Q3"/>
    <mergeCell ref="N3:O3"/>
    <mergeCell ref="D3:E3"/>
    <mergeCell ref="C120:J120"/>
    <mergeCell ref="A1:K1"/>
    <mergeCell ref="C114:C115"/>
    <mergeCell ref="B30:B31"/>
    <mergeCell ref="B76:B77"/>
    <mergeCell ref="B14:B15"/>
    <mergeCell ref="B92:B93"/>
    <mergeCell ref="B62:B63"/>
    <mergeCell ref="B6:B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</dc:creator>
  <cp:keywords/>
  <dc:description/>
  <cp:lastModifiedBy>Zahoranova</cp:lastModifiedBy>
  <cp:lastPrinted>2009-06-05T11:57:42Z</cp:lastPrinted>
  <dcterms:created xsi:type="dcterms:W3CDTF">2008-05-05T07:39:18Z</dcterms:created>
  <dcterms:modified xsi:type="dcterms:W3CDTF">2009-06-05T11:58:25Z</dcterms:modified>
  <cp:category/>
  <cp:version/>
  <cp:contentType/>
  <cp:contentStatus/>
</cp:coreProperties>
</file>