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<sst xmlns="http://schemas.openxmlformats.org/spreadsheetml/2006/main" count="74" uniqueCount="64">
  <si>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Príloha č. 1</t>
  </si>
  <si>
    <t>Stav aktív k 31. 12. 2000</t>
  </si>
  <si>
    <t>Skutočnosť</t>
  </si>
  <si>
    <t>Rozpočet</t>
  </si>
  <si>
    <t>Rozdiel</t>
  </si>
  <si>
    <t>Č.r.</t>
  </si>
  <si>
    <t>AKTÍVA (v tis. Sk)</t>
  </si>
  <si>
    <t>k 31.12.1999</t>
  </si>
  <si>
    <t>31.12.2000</t>
  </si>
  <si>
    <t>k 31.12.2000</t>
  </si>
  <si>
    <t>skut. - rozp. 2000</t>
  </si>
  <si>
    <t>skut. 2000 - skut. 1999</t>
  </si>
  <si>
    <t>1.</t>
  </si>
  <si>
    <t>Pokladničné hodnoty</t>
  </si>
  <si>
    <t>200</t>
  </si>
  <si>
    <t>2.</t>
  </si>
  <si>
    <t xml:space="preserve">Účty v NBS </t>
  </si>
  <si>
    <t>500</t>
  </si>
  <si>
    <t>3.</t>
  </si>
  <si>
    <t>Účty v bankách</t>
  </si>
  <si>
    <t>4.</t>
  </si>
  <si>
    <t>Termínované vklady</t>
  </si>
  <si>
    <t xml:space="preserve">z toho: </t>
  </si>
  <si>
    <t>- v NBS</t>
  </si>
  <si>
    <t>- v bankách</t>
  </si>
  <si>
    <t>5.</t>
  </si>
  <si>
    <t>Pohľadávky z poskyt. úverov bankám (netto)</t>
  </si>
  <si>
    <t>Pohľadávky z poskyt. úverov bankám (brutto)</t>
  </si>
  <si>
    <t xml:space="preserve">- refinančné úvery </t>
  </si>
  <si>
    <t>- eskontné úvery</t>
  </si>
  <si>
    <t>Opravné položky</t>
  </si>
  <si>
    <t>6.</t>
  </si>
  <si>
    <t>Pohľadávky z iných hodnôt</t>
  </si>
  <si>
    <t>7.</t>
  </si>
  <si>
    <t>Pohľadávky z cenných papierov</t>
  </si>
  <si>
    <t>8.</t>
  </si>
  <si>
    <t xml:space="preserve">Nakúpené štátne pokladničné poukážky </t>
  </si>
  <si>
    <t>9.</t>
  </si>
  <si>
    <t>Pohľadávky z úverov poskyt. klientom (netto)</t>
  </si>
  <si>
    <t>Pohľadávky z úverov poskyt. klientom (brutto)</t>
  </si>
  <si>
    <t xml:space="preserve">- na obchod. pohľadávky vývozu klienta </t>
  </si>
  <si>
    <t>- na obchod. záväzky dovozu klienta</t>
  </si>
  <si>
    <t>- na eskontné úvery klientom</t>
  </si>
  <si>
    <t>- ostatné pohľadávky voči klientom</t>
  </si>
  <si>
    <t>10.</t>
  </si>
  <si>
    <t xml:space="preserve">Pohľadávky z priameho poistenia a zaistenia vývoz. úverov </t>
  </si>
  <si>
    <t>- pohľadávky z priameho poistenia a zaistenia vývozných úverov</t>
  </si>
  <si>
    <t>- klasifik. pohľ. z poistenia a zaistenia (brutto)</t>
  </si>
  <si>
    <t>- opravné položky</t>
  </si>
  <si>
    <t>- klasifik. pohľ. z poistenia a zaistenia (netto)</t>
  </si>
  <si>
    <t>11.</t>
  </si>
  <si>
    <t xml:space="preserve">Zúčtovanie so ŠR - nárok na prídel do zverených fondov </t>
  </si>
  <si>
    <t>12.</t>
  </si>
  <si>
    <t>Investičný majetok</t>
  </si>
  <si>
    <t>- HIM spolu</t>
  </si>
  <si>
    <t>- NIM spolu</t>
  </si>
  <si>
    <t>13.</t>
  </si>
  <si>
    <t>Ostatné aktíva</t>
  </si>
  <si>
    <t>- obchodovateľné cenné papiere brutto</t>
  </si>
  <si>
    <t>- obchodovateľné cenné papiere netto</t>
  </si>
  <si>
    <t>- rôzne aktíva brutto</t>
  </si>
  <si>
    <t>- rôzne aktíva netto</t>
  </si>
  <si>
    <t>14.</t>
  </si>
  <si>
    <t xml:space="preserve">AKTÍVA  CELKOM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</si>
</sst>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2"/>
      <name val="AT*Switzerland"/>
      <family val="0"/>
    </font>
    <font>
      <sz val="10"/>
      <name val="AT*Switzerland"/>
      <family val="0"/>
    </font>
    <font>
      <sz val="14"/>
      <name val="AT*Switzerland"/>
      <family val="0"/>
    </font>
    <font>
      <b/>
      <sz val="14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49" fontId="1" fillId="0" borderId="8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49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E2" sqref="E2"/>
    </sheetView>
  </sheetViews>
  <sheetFormatPr defaultColWidth="8.796875" defaultRowHeight="15"/>
  <cols>
    <col min="1" max="1" width="3.09765625" style="0" customWidth="1"/>
    <col min="2" max="2" width="31.8984375" style="0" customWidth="1"/>
    <col min="3" max="3" width="9.09765625" style="0" customWidth="1"/>
    <col min="4" max="4" width="8.296875" style="0" customWidth="1"/>
    <col min="5" max="5" width="9.09765625" style="0" customWidth="1"/>
    <col min="6" max="6" width="9.3984375" style="0" customWidth="1"/>
    <col min="7" max="7" width="9.59765625" style="0" customWidth="1"/>
  </cols>
  <sheetData>
    <row r="1" spans="1:7" ht="24" customHeight="1">
      <c r="A1" s="1"/>
      <c r="B1" s="1"/>
      <c r="E1" s="2"/>
      <c r="F1" s="2"/>
      <c r="G1" s="3" t="s">
        <v>0</v>
      </c>
    </row>
    <row r="2" spans="1:4" ht="21.75" customHeight="1">
      <c r="A2" s="4" t="s">
        <v>1</v>
      </c>
      <c r="B2" s="5"/>
      <c r="C2" s="5"/>
      <c r="D2" s="5"/>
    </row>
    <row r="3" ht="16.5" thickBot="1"/>
    <row r="4" spans="1:7" ht="16.5" customHeight="1">
      <c r="A4" s="6"/>
      <c r="B4" s="6"/>
      <c r="C4" s="7" t="s">
        <v>2</v>
      </c>
      <c r="D4" s="7" t="s">
        <v>3</v>
      </c>
      <c r="E4" s="7" t="s">
        <v>2</v>
      </c>
      <c r="F4" s="7" t="s">
        <v>4</v>
      </c>
      <c r="G4" s="7" t="s">
        <v>4</v>
      </c>
    </row>
    <row r="5" spans="1:7" ht="28.5" customHeight="1" thickBot="1">
      <c r="A5" s="8" t="s">
        <v>5</v>
      </c>
      <c r="B5" s="9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</row>
    <row r="6" spans="1:7" ht="20.25" customHeight="1" thickBot="1">
      <c r="A6" s="11" t="s">
        <v>12</v>
      </c>
      <c r="B6" s="12" t="s">
        <v>13</v>
      </c>
      <c r="C6" s="13">
        <v>251</v>
      </c>
      <c r="D6" s="13" t="s">
        <v>14</v>
      </c>
      <c r="E6" s="13">
        <v>344</v>
      </c>
      <c r="F6" s="13">
        <f>E6-D6</f>
        <v>144</v>
      </c>
      <c r="G6" s="13">
        <f>E6-C6</f>
        <v>93</v>
      </c>
    </row>
    <row r="7" spans="1:7" ht="20.25" customHeight="1" thickBot="1">
      <c r="A7" s="11" t="s">
        <v>15</v>
      </c>
      <c r="B7" s="12" t="s">
        <v>16</v>
      </c>
      <c r="C7" s="13">
        <v>5317</v>
      </c>
      <c r="D7" s="13" t="s">
        <v>17</v>
      </c>
      <c r="E7" s="13">
        <v>672</v>
      </c>
      <c r="F7" s="13">
        <f>E7-D7</f>
        <v>172</v>
      </c>
      <c r="G7" s="13">
        <f>E7-C7</f>
        <v>-4645</v>
      </c>
    </row>
    <row r="8" spans="1:7" ht="20.25" customHeight="1" thickBot="1">
      <c r="A8" s="14" t="s">
        <v>18</v>
      </c>
      <c r="B8" s="15" t="s">
        <v>19</v>
      </c>
      <c r="C8" s="16">
        <v>19291</v>
      </c>
      <c r="D8" s="16">
        <v>2500</v>
      </c>
      <c r="E8" s="16">
        <v>4201</v>
      </c>
      <c r="F8" s="16">
        <f>E8-D8</f>
        <v>1701</v>
      </c>
      <c r="G8" s="16">
        <f>E8-C8</f>
        <v>-15090</v>
      </c>
    </row>
    <row r="9" spans="1:7" ht="17.25" customHeight="1">
      <c r="A9" s="17" t="s">
        <v>20</v>
      </c>
      <c r="B9" s="18" t="s">
        <v>21</v>
      </c>
      <c r="C9" s="19">
        <f>C11+C12</f>
        <v>2552149</v>
      </c>
      <c r="D9" s="19">
        <f>D11+D12</f>
        <v>2012775</v>
      </c>
      <c r="E9" s="19">
        <f>E11+E12</f>
        <v>2433502</v>
      </c>
      <c r="F9" s="19">
        <f>E9-D9</f>
        <v>420727</v>
      </c>
      <c r="G9" s="19">
        <f>E9-C9</f>
        <v>-118647</v>
      </c>
    </row>
    <row r="10" spans="1:7" ht="13.5" customHeight="1">
      <c r="A10" s="20"/>
      <c r="B10" s="21" t="s">
        <v>22</v>
      </c>
      <c r="C10" s="22"/>
      <c r="D10" s="22"/>
      <c r="E10" s="22"/>
      <c r="F10" s="22"/>
      <c r="G10" s="22"/>
    </row>
    <row r="11" spans="1:7" ht="17.25" customHeight="1">
      <c r="A11" s="20"/>
      <c r="B11" s="21" t="s">
        <v>23</v>
      </c>
      <c r="C11" s="22">
        <v>0</v>
      </c>
      <c r="D11" s="22">
        <v>0</v>
      </c>
      <c r="E11" s="22">
        <v>0</v>
      </c>
      <c r="F11" s="22">
        <f>E11-D11</f>
        <v>0</v>
      </c>
      <c r="G11" s="22">
        <f>E11-C11</f>
        <v>0</v>
      </c>
    </row>
    <row r="12" spans="1:7" ht="17.25" customHeight="1" thickBot="1">
      <c r="A12" s="20"/>
      <c r="B12" s="23" t="s">
        <v>24</v>
      </c>
      <c r="C12" s="24">
        <v>2552149</v>
      </c>
      <c r="D12" s="24">
        <v>2012775</v>
      </c>
      <c r="E12" s="24">
        <v>2433502</v>
      </c>
      <c r="F12" s="24">
        <f>E12-D12</f>
        <v>420727</v>
      </c>
      <c r="G12" s="24">
        <f>E12-C12</f>
        <v>-118647</v>
      </c>
    </row>
    <row r="13" spans="1:7" ht="17.25" customHeight="1">
      <c r="A13" s="25" t="s">
        <v>25</v>
      </c>
      <c r="B13" s="18" t="s">
        <v>26</v>
      </c>
      <c r="C13" s="19">
        <f>C14+C18</f>
        <v>1657889</v>
      </c>
      <c r="D13" s="19">
        <f>D14+D18</f>
        <v>3031000</v>
      </c>
      <c r="E13" s="19">
        <f>E14+E18</f>
        <v>2253480</v>
      </c>
      <c r="F13" s="19">
        <f>E13-D13</f>
        <v>-777520</v>
      </c>
      <c r="G13" s="19">
        <f>E13-C13</f>
        <v>595591</v>
      </c>
    </row>
    <row r="14" spans="1:7" ht="15" customHeight="1">
      <c r="A14" s="26"/>
      <c r="B14" s="21" t="s">
        <v>27</v>
      </c>
      <c r="C14" s="22">
        <f>C16+C17</f>
        <v>1663554</v>
      </c>
      <c r="D14" s="22">
        <f>D16+D17</f>
        <v>3052000</v>
      </c>
      <c r="E14" s="22">
        <f>E16+E17</f>
        <v>2253480</v>
      </c>
      <c r="F14" s="22">
        <f>E14-D14</f>
        <v>-798520</v>
      </c>
      <c r="G14" s="22">
        <f>E14-C14</f>
        <v>589926</v>
      </c>
    </row>
    <row r="15" spans="1:7" ht="13.5" customHeight="1">
      <c r="A15" s="26"/>
      <c r="B15" s="21" t="s">
        <v>22</v>
      </c>
      <c r="C15" s="22"/>
      <c r="D15" s="22"/>
      <c r="E15" s="22"/>
      <c r="F15" s="22"/>
      <c r="G15" s="22"/>
    </row>
    <row r="16" spans="1:7" ht="17.25" customHeight="1">
      <c r="A16" s="26"/>
      <c r="B16" s="21" t="s">
        <v>28</v>
      </c>
      <c r="C16" s="22">
        <f>1447000+76250</f>
        <v>1523250</v>
      </c>
      <c r="D16" s="22">
        <f>2597000</f>
        <v>2597000</v>
      </c>
      <c r="E16" s="22">
        <v>2227730</v>
      </c>
      <c r="F16" s="22">
        <f aca="true" t="shared" si="0" ref="F16:F23">E16-D16</f>
        <v>-369270</v>
      </c>
      <c r="G16" s="22">
        <f aca="true" t="shared" si="1" ref="G16:G23">E16-C16</f>
        <v>704480</v>
      </c>
    </row>
    <row r="17" spans="1:7" s="29" customFormat="1" ht="17.25" customHeight="1">
      <c r="A17" s="26"/>
      <c r="B17" s="27" t="s">
        <v>29</v>
      </c>
      <c r="C17" s="28">
        <v>140304</v>
      </c>
      <c r="D17" s="28">
        <v>455000</v>
      </c>
      <c r="E17" s="28">
        <v>25750</v>
      </c>
      <c r="F17" s="28">
        <f t="shared" si="0"/>
        <v>-429250</v>
      </c>
      <c r="G17" s="28">
        <f t="shared" si="1"/>
        <v>-114554</v>
      </c>
    </row>
    <row r="18" spans="1:7" ht="17.25" customHeight="1" thickBot="1">
      <c r="A18" s="26"/>
      <c r="B18" s="21" t="s">
        <v>30</v>
      </c>
      <c r="C18" s="22">
        <v>-5665</v>
      </c>
      <c r="D18" s="22">
        <v>-21000</v>
      </c>
      <c r="E18" s="22">
        <v>0</v>
      </c>
      <c r="F18" s="22">
        <f t="shared" si="0"/>
        <v>21000</v>
      </c>
      <c r="G18" s="22">
        <f t="shared" si="1"/>
        <v>5665</v>
      </c>
    </row>
    <row r="19" spans="1:7" ht="17.25" customHeight="1" thickBot="1">
      <c r="A19" s="30" t="s">
        <v>31</v>
      </c>
      <c r="B19" s="31" t="s">
        <v>32</v>
      </c>
      <c r="C19" s="32">
        <v>0</v>
      </c>
      <c r="D19" s="32">
        <v>0</v>
      </c>
      <c r="E19" s="32">
        <v>0</v>
      </c>
      <c r="F19" s="32">
        <f t="shared" si="0"/>
        <v>0</v>
      </c>
      <c r="G19" s="32">
        <f t="shared" si="1"/>
        <v>0</v>
      </c>
    </row>
    <row r="20" spans="1:7" s="33" customFormat="1" ht="17.25" customHeight="1" thickBot="1">
      <c r="A20" s="11" t="s">
        <v>33</v>
      </c>
      <c r="B20" s="12" t="s">
        <v>34</v>
      </c>
      <c r="C20" s="13">
        <v>0</v>
      </c>
      <c r="D20" s="13">
        <v>0</v>
      </c>
      <c r="E20" s="13">
        <v>0</v>
      </c>
      <c r="F20" s="13">
        <f t="shared" si="0"/>
        <v>0</v>
      </c>
      <c r="G20" s="13">
        <f t="shared" si="1"/>
        <v>0</v>
      </c>
    </row>
    <row r="21" spans="1:7" ht="17.25" customHeight="1" thickBot="1">
      <c r="A21" s="11" t="s">
        <v>35</v>
      </c>
      <c r="B21" s="12" t="s">
        <v>36</v>
      </c>
      <c r="C21" s="13">
        <v>441913</v>
      </c>
      <c r="D21" s="13">
        <v>190000</v>
      </c>
      <c r="E21" s="13">
        <v>699936</v>
      </c>
      <c r="F21" s="13">
        <f t="shared" si="0"/>
        <v>509936</v>
      </c>
      <c r="G21" s="13">
        <f t="shared" si="1"/>
        <v>258023</v>
      </c>
    </row>
    <row r="22" spans="1:7" ht="17.25" customHeight="1">
      <c r="A22" s="34" t="s">
        <v>37</v>
      </c>
      <c r="B22" s="18" t="s">
        <v>38</v>
      </c>
      <c r="C22" s="19">
        <f>C23+C29</f>
        <v>92298</v>
      </c>
      <c r="D22" s="19">
        <f>D23+D29</f>
        <v>100127</v>
      </c>
      <c r="E22" s="19">
        <f>E23+E29</f>
        <v>64109</v>
      </c>
      <c r="F22" s="19">
        <f t="shared" si="0"/>
        <v>-36018</v>
      </c>
      <c r="G22" s="19">
        <f t="shared" si="1"/>
        <v>-28189</v>
      </c>
    </row>
    <row r="23" spans="1:7" ht="17.25" customHeight="1">
      <c r="A23" s="17"/>
      <c r="B23" s="21" t="s">
        <v>39</v>
      </c>
      <c r="C23" s="22">
        <f>C25+C26+C27+C28</f>
        <v>142406</v>
      </c>
      <c r="D23" s="22">
        <f>D25+D26+D27+D28</f>
        <v>150000</v>
      </c>
      <c r="E23" s="22">
        <f>E25+E26+E27+E28</f>
        <v>115986</v>
      </c>
      <c r="F23" s="22">
        <f t="shared" si="0"/>
        <v>-34014</v>
      </c>
      <c r="G23" s="22">
        <f t="shared" si="1"/>
        <v>-26420</v>
      </c>
    </row>
    <row r="24" spans="1:7" ht="13.5" customHeight="1">
      <c r="A24" s="20"/>
      <c r="B24" s="21" t="s">
        <v>22</v>
      </c>
      <c r="C24" s="22"/>
      <c r="D24" s="22"/>
      <c r="E24" s="22"/>
      <c r="F24" s="22"/>
      <c r="G24" s="22"/>
    </row>
    <row r="25" spans="1:7" ht="17.25" customHeight="1">
      <c r="A25" s="20"/>
      <c r="B25" s="27" t="s">
        <v>40</v>
      </c>
      <c r="C25" s="28">
        <f>36408+50108</f>
        <v>86516</v>
      </c>
      <c r="D25" s="28">
        <v>115000</v>
      </c>
      <c r="E25" s="28">
        <f>29408+51598</f>
        <v>81006</v>
      </c>
      <c r="F25" s="28">
        <f aca="true" t="shared" si="2" ref="F25:F30">E25-D25</f>
        <v>-33994</v>
      </c>
      <c r="G25" s="28">
        <f aca="true" t="shared" si="3" ref="G25:G30">E25-C25</f>
        <v>-5510</v>
      </c>
    </row>
    <row r="26" spans="1:7" ht="17.25" customHeight="1">
      <c r="A26" s="35"/>
      <c r="B26" s="36" t="s">
        <v>41</v>
      </c>
      <c r="C26" s="37">
        <v>34375</v>
      </c>
      <c r="D26" s="37">
        <v>35000</v>
      </c>
      <c r="E26" s="37">
        <v>0</v>
      </c>
      <c r="F26" s="37">
        <f t="shared" si="2"/>
        <v>-35000</v>
      </c>
      <c r="G26" s="37">
        <f t="shared" si="3"/>
        <v>-34375</v>
      </c>
    </row>
    <row r="27" spans="1:7" ht="17.25" customHeight="1">
      <c r="A27" s="26"/>
      <c r="B27" s="36" t="s">
        <v>42</v>
      </c>
      <c r="C27" s="37">
        <v>21515</v>
      </c>
      <c r="D27" s="37">
        <v>0</v>
      </c>
      <c r="E27" s="37">
        <f>30480+4500</f>
        <v>34980</v>
      </c>
      <c r="F27" s="37">
        <f t="shared" si="2"/>
        <v>34980</v>
      </c>
      <c r="G27" s="37">
        <f t="shared" si="3"/>
        <v>13465</v>
      </c>
    </row>
    <row r="28" spans="1:7" ht="17.25" customHeight="1">
      <c r="A28" s="26"/>
      <c r="B28" s="36" t="s">
        <v>43</v>
      </c>
      <c r="C28" s="37">
        <v>0</v>
      </c>
      <c r="D28" s="37">
        <v>0</v>
      </c>
      <c r="E28" s="37">
        <v>0</v>
      </c>
      <c r="F28" s="37">
        <f t="shared" si="2"/>
        <v>0</v>
      </c>
      <c r="G28" s="37">
        <f t="shared" si="3"/>
        <v>0</v>
      </c>
    </row>
    <row r="29" spans="1:7" ht="17.25" customHeight="1" thickBot="1">
      <c r="A29" s="26"/>
      <c r="B29" s="21" t="s">
        <v>30</v>
      </c>
      <c r="C29" s="22">
        <v>-50108</v>
      </c>
      <c r="D29" s="22">
        <v>-49873</v>
      </c>
      <c r="E29" s="22">
        <v>-51877</v>
      </c>
      <c r="F29" s="22">
        <f t="shared" si="2"/>
        <v>-2004</v>
      </c>
      <c r="G29" s="22">
        <f t="shared" si="3"/>
        <v>-1769</v>
      </c>
    </row>
    <row r="30" spans="1:7" ht="27.75" customHeight="1">
      <c r="A30" s="34" t="s">
        <v>44</v>
      </c>
      <c r="B30" s="18" t="s">
        <v>45</v>
      </c>
      <c r="C30" s="19">
        <f>C32+C35</f>
        <v>4513</v>
      </c>
      <c r="D30" s="19">
        <f>D32+D35</f>
        <v>5081</v>
      </c>
      <c r="E30" s="19">
        <f>E32+E35</f>
        <v>7531</v>
      </c>
      <c r="F30" s="19">
        <f t="shared" si="2"/>
        <v>2450</v>
      </c>
      <c r="G30" s="19">
        <f t="shared" si="3"/>
        <v>3018</v>
      </c>
    </row>
    <row r="31" spans="1:7" ht="13.5" customHeight="1">
      <c r="A31" s="20"/>
      <c r="B31" s="21" t="s">
        <v>22</v>
      </c>
      <c r="C31" s="22"/>
      <c r="D31" s="22"/>
      <c r="E31" s="22"/>
      <c r="F31" s="22"/>
      <c r="G31" s="22"/>
    </row>
    <row r="32" spans="1:7" ht="30" customHeight="1">
      <c r="A32" s="20"/>
      <c r="B32" s="27" t="s">
        <v>46</v>
      </c>
      <c r="C32" s="28">
        <v>4016</v>
      </c>
      <c r="D32" s="28">
        <v>4931</v>
      </c>
      <c r="E32" s="28">
        <v>7531</v>
      </c>
      <c r="F32" s="28">
        <f aca="true" t="shared" si="4" ref="F32:F37">E32-D32</f>
        <v>2600</v>
      </c>
      <c r="G32" s="28">
        <f aca="true" t="shared" si="5" ref="G32:G37">E32-C32</f>
        <v>3515</v>
      </c>
    </row>
    <row r="33" spans="1:7" ht="17.25" customHeight="1">
      <c r="A33" s="35"/>
      <c r="B33" s="21" t="s">
        <v>47</v>
      </c>
      <c r="C33" s="22">
        <v>2652</v>
      </c>
      <c r="D33" s="22">
        <v>2600</v>
      </c>
      <c r="E33" s="22">
        <v>2064</v>
      </c>
      <c r="F33" s="22">
        <f t="shared" si="4"/>
        <v>-536</v>
      </c>
      <c r="G33" s="22">
        <f t="shared" si="5"/>
        <v>-588</v>
      </c>
    </row>
    <row r="34" spans="1:7" ht="17.25" customHeight="1">
      <c r="A34" s="35"/>
      <c r="B34" s="21" t="s">
        <v>48</v>
      </c>
      <c r="C34" s="22">
        <v>-2155</v>
      </c>
      <c r="D34" s="22">
        <v>-2450</v>
      </c>
      <c r="E34" s="22">
        <v>-2064</v>
      </c>
      <c r="F34" s="22">
        <f t="shared" si="4"/>
        <v>386</v>
      </c>
      <c r="G34" s="22">
        <f t="shared" si="5"/>
        <v>91</v>
      </c>
    </row>
    <row r="35" spans="1:7" ht="17.25" customHeight="1" thickBot="1">
      <c r="A35" s="38"/>
      <c r="B35" s="39" t="s">
        <v>49</v>
      </c>
      <c r="C35" s="40">
        <f>C33+C34</f>
        <v>497</v>
      </c>
      <c r="D35" s="40">
        <f>D33+D34</f>
        <v>150</v>
      </c>
      <c r="E35" s="40">
        <f>E33+E34</f>
        <v>0</v>
      </c>
      <c r="F35" s="40">
        <f t="shared" si="4"/>
        <v>-150</v>
      </c>
      <c r="G35" s="40">
        <f t="shared" si="5"/>
        <v>-497</v>
      </c>
    </row>
    <row r="36" spans="1:7" ht="27.75" customHeight="1" thickBot="1">
      <c r="A36" s="11" t="s">
        <v>50</v>
      </c>
      <c r="B36" s="12" t="s">
        <v>51</v>
      </c>
      <c r="C36" s="13">
        <v>0</v>
      </c>
      <c r="D36" s="13">
        <v>0</v>
      </c>
      <c r="E36" s="13">
        <v>0</v>
      </c>
      <c r="F36" s="13">
        <f t="shared" si="4"/>
        <v>0</v>
      </c>
      <c r="G36" s="13">
        <f t="shared" si="5"/>
        <v>0</v>
      </c>
    </row>
    <row r="37" spans="1:7" ht="18" customHeight="1">
      <c r="A37" s="25" t="s">
        <v>52</v>
      </c>
      <c r="B37" s="18" t="s">
        <v>53</v>
      </c>
      <c r="C37" s="19">
        <f>C39+C40</f>
        <v>338276</v>
      </c>
      <c r="D37" s="19">
        <f>D39+D40</f>
        <v>347610</v>
      </c>
      <c r="E37" s="19">
        <f>E39+E40</f>
        <v>278569</v>
      </c>
      <c r="F37" s="19">
        <f t="shared" si="4"/>
        <v>-69041</v>
      </c>
      <c r="G37" s="19">
        <f t="shared" si="5"/>
        <v>-59707</v>
      </c>
    </row>
    <row r="38" spans="1:7" ht="13.5" customHeight="1">
      <c r="A38" s="35"/>
      <c r="B38" s="21" t="s">
        <v>22</v>
      </c>
      <c r="C38" s="22"/>
      <c r="D38" s="22"/>
      <c r="E38" s="22"/>
      <c r="F38" s="22"/>
      <c r="G38" s="22"/>
    </row>
    <row r="39" spans="1:7" ht="17.25" customHeight="1">
      <c r="A39" s="35"/>
      <c r="B39" s="27" t="s">
        <v>54</v>
      </c>
      <c r="C39" s="28">
        <v>226947</v>
      </c>
      <c r="D39" s="28">
        <v>206566</v>
      </c>
      <c r="E39" s="28">
        <v>205036</v>
      </c>
      <c r="F39" s="28">
        <f>E39-D39</f>
        <v>-1530</v>
      </c>
      <c r="G39" s="28">
        <f>E39-C39</f>
        <v>-21911</v>
      </c>
    </row>
    <row r="40" spans="1:7" ht="16.5" customHeight="1" thickBot="1">
      <c r="A40" s="35"/>
      <c r="B40" s="36" t="s">
        <v>55</v>
      </c>
      <c r="C40" s="37">
        <v>111329</v>
      </c>
      <c r="D40" s="37">
        <v>141044</v>
      </c>
      <c r="E40" s="37">
        <v>73533</v>
      </c>
      <c r="F40" s="37">
        <f>E40-D40</f>
        <v>-67511</v>
      </c>
      <c r="G40" s="37">
        <f>E40-C40</f>
        <v>-37796</v>
      </c>
    </row>
    <row r="41" spans="1:7" ht="17.25" customHeight="1">
      <c r="A41" s="25" t="s">
        <v>56</v>
      </c>
      <c r="B41" s="18" t="s">
        <v>57</v>
      </c>
      <c r="C41" s="19">
        <f>C45+C48</f>
        <v>286756</v>
      </c>
      <c r="D41" s="19">
        <f>D45+D48</f>
        <v>206908</v>
      </c>
      <c r="E41" s="19">
        <f>E45+E48</f>
        <v>681978</v>
      </c>
      <c r="F41" s="19">
        <f>E41-D41</f>
        <v>475070</v>
      </c>
      <c r="G41" s="19">
        <f>E41-C41</f>
        <v>395222</v>
      </c>
    </row>
    <row r="42" spans="1:7" ht="13.5" customHeight="1">
      <c r="A42" s="35"/>
      <c r="B42" s="21" t="s">
        <v>22</v>
      </c>
      <c r="C42" s="22"/>
      <c r="D42" s="22"/>
      <c r="E42" s="22"/>
      <c r="F42" s="22"/>
      <c r="G42" s="22"/>
    </row>
    <row r="43" spans="1:7" ht="17.25" customHeight="1">
      <c r="A43" s="35"/>
      <c r="B43" s="21" t="s">
        <v>58</v>
      </c>
      <c r="C43" s="22">
        <v>221364</v>
      </c>
      <c r="D43" s="22">
        <v>38744</v>
      </c>
      <c r="E43" s="22">
        <v>318563</v>
      </c>
      <c r="F43" s="22">
        <f aca="true" t="shared" si="6" ref="F43:F49">E43-D43</f>
        <v>279819</v>
      </c>
      <c r="G43" s="22">
        <f aca="true" t="shared" si="7" ref="G43:G49">E43-C43</f>
        <v>97199</v>
      </c>
    </row>
    <row r="44" spans="1:7" ht="17.25" customHeight="1">
      <c r="A44" s="35"/>
      <c r="B44" s="21" t="s">
        <v>48</v>
      </c>
      <c r="C44" s="22">
        <v>-17274</v>
      </c>
      <c r="D44" s="22">
        <v>-17894</v>
      </c>
      <c r="E44" s="22">
        <v>-5050</v>
      </c>
      <c r="F44" s="22">
        <f t="shared" si="6"/>
        <v>12844</v>
      </c>
      <c r="G44" s="22">
        <f t="shared" si="7"/>
        <v>12224</v>
      </c>
    </row>
    <row r="45" spans="1:7" ht="17.25" customHeight="1">
      <c r="A45" s="35"/>
      <c r="B45" s="21" t="s">
        <v>59</v>
      </c>
      <c r="C45" s="22">
        <f>C43+C44</f>
        <v>204090</v>
      </c>
      <c r="D45" s="22">
        <f>D43+D44</f>
        <v>20850</v>
      </c>
      <c r="E45" s="22">
        <f>E43+E44</f>
        <v>313513</v>
      </c>
      <c r="F45" s="22">
        <f t="shared" si="6"/>
        <v>292663</v>
      </c>
      <c r="G45" s="22">
        <f t="shared" si="7"/>
        <v>109423</v>
      </c>
    </row>
    <row r="46" spans="1:7" ht="17.25" customHeight="1">
      <c r="A46" s="35"/>
      <c r="B46" s="23" t="s">
        <v>60</v>
      </c>
      <c r="C46" s="24">
        <v>136868</v>
      </c>
      <c r="D46" s="24">
        <v>240933</v>
      </c>
      <c r="E46" s="24">
        <v>421314</v>
      </c>
      <c r="F46" s="24">
        <f t="shared" si="6"/>
        <v>180381</v>
      </c>
      <c r="G46" s="24">
        <f t="shared" si="7"/>
        <v>284446</v>
      </c>
    </row>
    <row r="47" spans="1:7" ht="17.25" customHeight="1">
      <c r="A47" s="35"/>
      <c r="B47" s="21" t="s">
        <v>48</v>
      </c>
      <c r="C47" s="22">
        <v>-54202</v>
      </c>
      <c r="D47" s="22">
        <v>-54875</v>
      </c>
      <c r="E47" s="22">
        <v>-52849</v>
      </c>
      <c r="F47" s="22">
        <f t="shared" si="6"/>
        <v>2026</v>
      </c>
      <c r="G47" s="22">
        <f t="shared" si="7"/>
        <v>1353</v>
      </c>
    </row>
    <row r="48" spans="1:7" ht="17.25" customHeight="1" thickBot="1">
      <c r="A48" s="41"/>
      <c r="B48" s="42" t="s">
        <v>61</v>
      </c>
      <c r="C48" s="43">
        <f>C46+C47</f>
        <v>82666</v>
      </c>
      <c r="D48" s="43">
        <f>D46+D47</f>
        <v>186058</v>
      </c>
      <c r="E48" s="43">
        <f>E46+E47</f>
        <v>368465</v>
      </c>
      <c r="F48" s="43">
        <f t="shared" si="6"/>
        <v>182407</v>
      </c>
      <c r="G48" s="43">
        <f t="shared" si="7"/>
        <v>285799</v>
      </c>
    </row>
    <row r="49" spans="1:7" ht="22.5" customHeight="1" thickBot="1">
      <c r="A49" s="44" t="s">
        <v>62</v>
      </c>
      <c r="B49" s="45" t="s">
        <v>63</v>
      </c>
      <c r="C49" s="46">
        <f>C6+C7+C8+C9+C13+C19+C20+C21+C22+C30+C36+C37+C41</f>
        <v>5398653</v>
      </c>
      <c r="D49" s="46">
        <f>D6+D7+D8+D9+D13+D19+D20+D21+D22+D30+D36+D37+D41</f>
        <v>5896701</v>
      </c>
      <c r="E49" s="46">
        <f>E6+E7+E8+E9+E13+E19+E20+E21+E22+E30+E36+E37+E41</f>
        <v>6424322</v>
      </c>
      <c r="F49" s="46">
        <f t="shared" si="6"/>
        <v>527621</v>
      </c>
      <c r="G49" s="46">
        <f t="shared" si="7"/>
        <v>1025669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Ján Birošík</cp:lastModifiedBy>
  <dcterms:created xsi:type="dcterms:W3CDTF">2001-05-09T11:07:47Z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