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<sst xmlns="http://schemas.openxmlformats.org/spreadsheetml/2006/main" count="72" uniqueCount="67">
  <si>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Príloha č. 7 a</t>
  </si>
  <si>
    <t>Vlastná činnosť</t>
  </si>
  <si>
    <t>AKTÍVA (v tis. Sk)</t>
  </si>
  <si>
    <t>Rozpočet</t>
  </si>
  <si>
    <t>Skutočnosť</t>
  </si>
  <si>
    <t>k 30.6.2000</t>
  </si>
  <si>
    <t>k 31.12.2000</t>
  </si>
  <si>
    <t xml:space="preserve">Pokladničné hodnoty, účty v NBS a v bankách </t>
  </si>
  <si>
    <t>Termínované vklady v emisnej banke</t>
  </si>
  <si>
    <t>Termínované vklady v bankách</t>
  </si>
  <si>
    <t>Pohľadávky z poskytnutých úverov bankám</t>
  </si>
  <si>
    <t>Pohľadávky z iných hodnôt</t>
  </si>
  <si>
    <t>Nakúpené  ŠPP</t>
  </si>
  <si>
    <t>Investičný majetok</t>
  </si>
  <si>
    <t>Ostatné aktíva</t>
  </si>
  <si>
    <t>z toho: obchodovateľné cenné papiere</t>
  </si>
  <si>
    <t>Aktíva spolu</t>
  </si>
  <si>
    <t>Aktíva celkom</t>
  </si>
  <si>
    <t>PASÍVA (v tis. Sk)</t>
  </si>
  <si>
    <t>Účty v emisnej banke</t>
  </si>
  <si>
    <t>Záväzky z úverov prijatých od emisnej banky</t>
  </si>
  <si>
    <t>Účty v bankách</t>
  </si>
  <si>
    <t>Záväzky z prijatých úverov od bánk</t>
  </si>
  <si>
    <t>Dovozný fond</t>
  </si>
  <si>
    <t>Záručný fond</t>
  </si>
  <si>
    <t>Ostatné účelové fondy</t>
  </si>
  <si>
    <t>Záväzky z cenných papierov</t>
  </si>
  <si>
    <t>Rezervy</t>
  </si>
  <si>
    <t>Ostatné účelové finančné fondy</t>
  </si>
  <si>
    <t>Základné imanie a kapitálové fondy</t>
  </si>
  <si>
    <t>Fondy tvorené zo zisku a ostatné fondy</t>
  </si>
  <si>
    <t>Ostatné pasíva</t>
  </si>
  <si>
    <t>HV min. rokov</t>
  </si>
  <si>
    <t>HV bežného roka</t>
  </si>
  <si>
    <t>Pasíva spolu</t>
  </si>
  <si>
    <t>Pasíva celkom</t>
  </si>
  <si>
    <t>Príloha č. 7 b</t>
  </si>
  <si>
    <t>NÁKLADY (v tis. Sk)</t>
  </si>
  <si>
    <t>Rozpočet na</t>
  </si>
  <si>
    <t>rok 2000</t>
  </si>
  <si>
    <t>za rok 2000</t>
  </si>
  <si>
    <t>Náklady na finančné činnosti</t>
  </si>
  <si>
    <t>Všeobecné prevádzkové náklady</t>
  </si>
  <si>
    <t xml:space="preserve">   z toho náklady na zamestnancov</t>
  </si>
  <si>
    <t xml:space="preserve">             spotreba kancelárskych potrieb</t>
  </si>
  <si>
    <t xml:space="preserve">             spotreba pohonných hmôt</t>
  </si>
  <si>
    <t xml:space="preserve">             služby telekomunikácií - mobilné telefóny</t>
  </si>
  <si>
    <t xml:space="preserve">             semináre, školenia</t>
  </si>
  <si>
    <t xml:space="preserve">             preklady a tlmočenie</t>
  </si>
  <si>
    <t xml:space="preserve">             cestovné</t>
  </si>
  <si>
    <t xml:space="preserve">Ostatné prevádzkové náklady </t>
  </si>
  <si>
    <t>Tvorba rezerv a opravných položiek</t>
  </si>
  <si>
    <t>z toho: tvorba rezerv</t>
  </si>
  <si>
    <t xml:space="preserve">            tvorba opravných položiek</t>
  </si>
  <si>
    <t xml:space="preserve">Mimoriadne náklady </t>
  </si>
  <si>
    <t>Hospodársky výsledok pred zdanením</t>
  </si>
  <si>
    <t>Daň z príjmov</t>
  </si>
  <si>
    <t>Zisk za účtovné obdobie</t>
  </si>
  <si>
    <t>Náklady spolu</t>
  </si>
  <si>
    <t>VÝNOSY (v tis. Sk)</t>
  </si>
  <si>
    <t>Výnosy z finančných činností</t>
  </si>
  <si>
    <t>Použitie rezerv a opravných položiek</t>
  </si>
  <si>
    <t>z toho: použitie rezerv</t>
  </si>
  <si>
    <t xml:space="preserve">            použitie opravných položiek</t>
  </si>
  <si>
    <t>Ostatné prevádzkové výnosy</t>
  </si>
  <si>
    <t>Mimoriadne výnosy</t>
  </si>
  <si>
    <t>Výnosy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</si>
</sst>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2"/>
      <name val="AT*Switzerland"/>
      <family val="0"/>
    </font>
    <font>
      <sz val="10"/>
      <name val="AT*Switzerland"/>
      <family val="0"/>
    </font>
    <font>
      <sz val="14"/>
      <name val="AT*Switzerland"/>
      <family val="0"/>
    </font>
    <font>
      <b/>
      <sz val="14"/>
      <name val="AT*Switzerland"/>
      <family val="0"/>
    </font>
    <font>
      <b/>
      <sz val="12"/>
      <name val="AT*Switzerland"/>
      <family val="0"/>
    </font>
    <font>
      <b/>
      <sz val="10"/>
      <name val="AT*Switzerland"/>
      <family val="0"/>
    </font>
    <font>
      <sz val="12"/>
      <name val="Arial CE"/>
      <family val="0"/>
    </font>
    <font>
      <sz val="8"/>
      <name val="AT*Switzerland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1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" fillId="2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1" fillId="2" borderId="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&#269;et%20EX%20SR\2000\ROZPO&#268;ET%20-%20bank,%20poist,%20v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&#269;et%20EX%20SR\2000\Ro&#269;n&#225;%20spr&#225;va\Pr&#237;loha%20-%20tabu&#318;ky%20(1-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.%20&#353;trukt&#250;ra%2099\Rozp.-jednotlivo%20div&#237;z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ová"/>
      <sheetName val="Poisťovacia"/>
      <sheetName val="Vlastn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2000"/>
      <sheetName val="P-2000"/>
      <sheetName val="N-2000"/>
      <sheetName val="PN-2000"/>
      <sheetName val="FIN"/>
      <sheetName val="POISŤ"/>
      <sheetName val="VL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"/>
      <sheetName val="POIS"/>
      <sheetName val="VLAS"/>
      <sheetName val="Hárok1"/>
    </sheetNames>
    <sheetDataSet>
      <sheetData sheetId="0">
        <row r="20">
          <cell r="G20">
            <v>2482000</v>
          </cell>
        </row>
        <row r="31">
          <cell r="G31">
            <v>541327</v>
          </cell>
        </row>
      </sheetData>
      <sheetData sheetId="1">
        <row r="21">
          <cell r="G21">
            <v>3000</v>
          </cell>
        </row>
        <row r="32">
          <cell r="G32">
            <v>1498053</v>
          </cell>
        </row>
      </sheetData>
      <sheetData sheetId="2">
        <row r="15">
          <cell r="G15">
            <v>2941589</v>
          </cell>
        </row>
        <row r="31">
          <cell r="G3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58">
      <selection activeCell="I5" sqref="I5"/>
    </sheetView>
  </sheetViews>
  <sheetFormatPr defaultColWidth="8.796875" defaultRowHeight="15"/>
  <cols>
    <col min="1" max="1" width="45.796875" style="0" customWidth="1"/>
    <col min="2" max="2" width="9.8984375" style="0" customWidth="1"/>
    <col min="3" max="3" width="10.59765625" style="0" hidden="1" customWidth="1"/>
    <col min="4" max="4" width="10.69921875" style="0" customWidth="1"/>
    <col min="5" max="5" width="10.19921875" style="0" customWidth="1"/>
    <col min="6" max="6" width="14.296875" style="0" customWidth="1"/>
    <col min="7" max="7" width="13.09765625" style="0" hidden="1" customWidth="1"/>
    <col min="8" max="8" width="12.8984375" style="0" customWidth="1"/>
  </cols>
  <sheetData>
    <row r="1" spans="1:4" ht="25.5" customHeight="1">
      <c r="A1" s="1"/>
      <c r="D1" s="2" t="s">
        <v>0</v>
      </c>
    </row>
    <row r="2" spans="1:5" ht="18">
      <c r="A2" s="3" t="s">
        <v>1</v>
      </c>
      <c r="B2" s="3"/>
      <c r="C2" s="3"/>
      <c r="D2" s="3"/>
      <c r="E2" s="4"/>
    </row>
    <row r="3" spans="1:5" ht="16.5" thickBot="1">
      <c r="A3" s="1"/>
      <c r="D3" s="5"/>
      <c r="E3" s="1"/>
    </row>
    <row r="4" spans="1:5" ht="16.5" customHeight="1">
      <c r="A4" s="6" t="s">
        <v>2</v>
      </c>
      <c r="B4" s="7" t="s">
        <v>3</v>
      </c>
      <c r="C4" s="7" t="s">
        <v>4</v>
      </c>
      <c r="D4" s="7" t="s">
        <v>4</v>
      </c>
      <c r="E4" s="1"/>
    </row>
    <row r="5" spans="1:5" ht="16.5" customHeight="1" thickBot="1">
      <c r="A5" s="8"/>
      <c r="B5" s="9">
        <v>36891</v>
      </c>
      <c r="C5" s="9" t="s">
        <v>5</v>
      </c>
      <c r="D5" s="9" t="s">
        <v>6</v>
      </c>
      <c r="E5" s="1"/>
    </row>
    <row r="6" spans="1:5" ht="18" customHeight="1">
      <c r="A6" s="10" t="s">
        <v>7</v>
      </c>
      <c r="B6" s="11">
        <f>200+500+2500</f>
        <v>3200</v>
      </c>
      <c r="C6" s="11">
        <f>344+233+7918-1863</f>
        <v>6632</v>
      </c>
      <c r="D6" s="11">
        <v>5217</v>
      </c>
      <c r="E6" s="1"/>
    </row>
    <row r="7" spans="1:5" ht="18" customHeight="1">
      <c r="A7" s="12" t="s">
        <v>8</v>
      </c>
      <c r="B7" s="13">
        <v>0</v>
      </c>
      <c r="C7" s="13">
        <v>0</v>
      </c>
      <c r="D7" s="13">
        <v>0</v>
      </c>
      <c r="E7" s="1"/>
    </row>
    <row r="8" spans="1:5" ht="18" customHeight="1">
      <c r="A8" s="12" t="s">
        <v>9</v>
      </c>
      <c r="B8" s="13">
        <v>2012775</v>
      </c>
      <c r="C8" s="13">
        <v>50448</v>
      </c>
      <c r="D8" s="13">
        <v>2433502</v>
      </c>
      <c r="E8" s="1"/>
    </row>
    <row r="9" spans="1:5" ht="18" customHeight="1">
      <c r="A9" s="14" t="s">
        <v>10</v>
      </c>
      <c r="B9" s="15">
        <v>0</v>
      </c>
      <c r="C9" s="15">
        <v>0</v>
      </c>
      <c r="D9" s="15">
        <v>0</v>
      </c>
      <c r="E9" s="1"/>
    </row>
    <row r="10" spans="1:5" ht="18" customHeight="1">
      <c r="A10" s="12" t="s">
        <v>11</v>
      </c>
      <c r="B10" s="13">
        <v>0</v>
      </c>
      <c r="C10" s="13">
        <v>0</v>
      </c>
      <c r="D10" s="13">
        <v>0</v>
      </c>
      <c r="E10" s="1"/>
    </row>
    <row r="11" spans="1:5" ht="18" customHeight="1">
      <c r="A11" s="12" t="s">
        <v>12</v>
      </c>
      <c r="B11" s="13">
        <v>190000</v>
      </c>
      <c r="C11" s="13">
        <v>0</v>
      </c>
      <c r="D11" s="13">
        <v>699936</v>
      </c>
      <c r="E11" s="1"/>
    </row>
    <row r="12" spans="1:5" ht="18" customHeight="1">
      <c r="A12" s="14" t="s">
        <v>13</v>
      </c>
      <c r="B12" s="16">
        <v>347610</v>
      </c>
      <c r="C12" s="16">
        <v>307599</v>
      </c>
      <c r="D12" s="16">
        <f>205036+73533</f>
        <v>278569</v>
      </c>
      <c r="E12" s="1"/>
    </row>
    <row r="13" spans="1:8" ht="18" customHeight="1">
      <c r="A13" s="12" t="s">
        <v>14</v>
      </c>
      <c r="B13" s="13">
        <v>206908</v>
      </c>
      <c r="C13" s="13">
        <v>538318</v>
      </c>
      <c r="D13" s="13">
        <f>368465+313513</f>
        <v>681978</v>
      </c>
      <c r="E13" s="1"/>
      <c r="F13" s="17"/>
      <c r="G13" s="17"/>
      <c r="H13" s="17"/>
    </row>
    <row r="14" spans="1:8" ht="18" customHeight="1" thickBot="1">
      <c r="A14" s="18" t="s">
        <v>15</v>
      </c>
      <c r="B14" s="19">
        <v>38744</v>
      </c>
      <c r="C14" s="19">
        <v>426450</v>
      </c>
      <c r="D14" s="19">
        <v>313513</v>
      </c>
      <c r="E14" s="1"/>
      <c r="F14" s="20"/>
      <c r="G14" s="20"/>
      <c r="H14" s="20"/>
    </row>
    <row r="15" spans="1:5" s="24" customFormat="1" ht="16.5" hidden="1" thickBot="1">
      <c r="A15" s="21" t="s">
        <v>16</v>
      </c>
      <c r="B15" s="22">
        <f>B6+B7+B8+B9+B10+B11+B12+B13</f>
        <v>2760493</v>
      </c>
      <c r="C15" s="22"/>
      <c r="D15" s="22"/>
      <c r="E15" s="23"/>
    </row>
    <row r="16" spans="1:5" s="28" customFormat="1" ht="16.5" hidden="1" thickBot="1">
      <c r="A16" s="25" t="s">
        <v>17</v>
      </c>
      <c r="B16" s="26">
        <f>'[3]BANK'!G20+'[3]POIS'!G21+'[3]VLAS'!G15</f>
        <v>5426589</v>
      </c>
      <c r="C16" s="26"/>
      <c r="D16" s="26"/>
      <c r="E16" s="27"/>
    </row>
    <row r="17" spans="1:7" s="32" customFormat="1" ht="16.5" thickBot="1">
      <c r="A17" s="29"/>
      <c r="B17" s="30"/>
      <c r="C17" s="30"/>
      <c r="D17" s="30"/>
      <c r="E17" s="30"/>
      <c r="F17" s="31"/>
      <c r="G17" s="31"/>
    </row>
    <row r="18" spans="1:5" ht="25.5" customHeight="1" thickBot="1">
      <c r="A18" s="33" t="s">
        <v>18</v>
      </c>
      <c r="B18" s="34"/>
      <c r="C18" s="34"/>
      <c r="D18" s="34"/>
      <c r="E18" s="1"/>
    </row>
    <row r="19" spans="1:5" ht="18" customHeight="1">
      <c r="A19" s="10" t="s">
        <v>19</v>
      </c>
      <c r="B19" s="11">
        <v>0</v>
      </c>
      <c r="C19" s="11">
        <v>0</v>
      </c>
      <c r="D19" s="11">
        <v>0</v>
      </c>
      <c r="E19" s="1"/>
    </row>
    <row r="20" spans="1:5" ht="18" customHeight="1">
      <c r="A20" s="35" t="s">
        <v>20</v>
      </c>
      <c r="B20" s="13">
        <v>0</v>
      </c>
      <c r="C20" s="13">
        <v>0</v>
      </c>
      <c r="D20" s="13">
        <v>0</v>
      </c>
      <c r="E20" s="1"/>
    </row>
    <row r="21" spans="1:5" ht="18" customHeight="1">
      <c r="A21" s="12" t="s">
        <v>21</v>
      </c>
      <c r="B21" s="13">
        <v>0</v>
      </c>
      <c r="C21" s="13">
        <v>0</v>
      </c>
      <c r="D21" s="13">
        <v>0</v>
      </c>
      <c r="E21" s="1"/>
    </row>
    <row r="22" spans="1:5" ht="18" customHeight="1">
      <c r="A22" s="12" t="s">
        <v>22</v>
      </c>
      <c r="B22" s="36">
        <v>0</v>
      </c>
      <c r="C22" s="36">
        <v>0</v>
      </c>
      <c r="D22" s="36">
        <v>0</v>
      </c>
      <c r="E22" s="1"/>
    </row>
    <row r="23" spans="1:5" ht="15.75" hidden="1">
      <c r="A23" s="14" t="s">
        <v>23</v>
      </c>
      <c r="B23" s="37">
        <v>190538</v>
      </c>
      <c r="C23" s="37"/>
      <c r="D23" s="37"/>
      <c r="E23" s="1"/>
    </row>
    <row r="24" spans="1:5" ht="15.75" hidden="1">
      <c r="A24" s="38" t="s">
        <v>24</v>
      </c>
      <c r="B24" s="36">
        <v>301589</v>
      </c>
      <c r="C24" s="36"/>
      <c r="D24" s="36"/>
      <c r="E24" s="1"/>
    </row>
    <row r="25" spans="1:5" ht="15.75" hidden="1">
      <c r="A25" s="14" t="s">
        <v>25</v>
      </c>
      <c r="B25" s="37">
        <v>14931</v>
      </c>
      <c r="C25" s="37"/>
      <c r="D25" s="37"/>
      <c r="E25" s="1"/>
    </row>
    <row r="26" spans="1:5" ht="18" customHeight="1">
      <c r="A26" s="39" t="s">
        <v>26</v>
      </c>
      <c r="B26" s="40">
        <v>0</v>
      </c>
      <c r="C26" s="40">
        <v>0</v>
      </c>
      <c r="D26" s="40">
        <v>0</v>
      </c>
      <c r="E26" s="1"/>
    </row>
    <row r="27" spans="1:5" ht="18" customHeight="1">
      <c r="A27" s="39" t="s">
        <v>27</v>
      </c>
      <c r="B27" s="40">
        <v>0</v>
      </c>
      <c r="C27" s="40">
        <v>0</v>
      </c>
      <c r="D27" s="40">
        <v>0</v>
      </c>
      <c r="E27" s="1"/>
    </row>
    <row r="28" spans="1:5" ht="18" customHeight="1">
      <c r="A28" s="39" t="s">
        <v>28</v>
      </c>
      <c r="B28" s="40">
        <v>0</v>
      </c>
      <c r="C28" s="40">
        <v>0</v>
      </c>
      <c r="D28" s="40">
        <v>0</v>
      </c>
      <c r="E28" s="1"/>
    </row>
    <row r="29" spans="1:5" ht="18" customHeight="1">
      <c r="A29" s="41" t="s">
        <v>29</v>
      </c>
      <c r="B29" s="13">
        <v>2685540</v>
      </c>
      <c r="C29" s="13">
        <v>2685540</v>
      </c>
      <c r="D29" s="13">
        <v>2685540</v>
      </c>
      <c r="E29" s="1"/>
    </row>
    <row r="30" spans="1:5" ht="18" customHeight="1">
      <c r="A30" s="42" t="s">
        <v>30</v>
      </c>
      <c r="B30" s="13">
        <v>246487</v>
      </c>
      <c r="C30" s="13">
        <v>264826</v>
      </c>
      <c r="D30" s="13">
        <v>250438</v>
      </c>
      <c r="E30" s="1"/>
    </row>
    <row r="31" spans="1:5" ht="18" customHeight="1">
      <c r="A31" s="42" t="s">
        <v>31</v>
      </c>
      <c r="B31" s="13">
        <v>21603</v>
      </c>
      <c r="C31" s="13">
        <v>18517</v>
      </c>
      <c r="D31" s="13">
        <v>283244</v>
      </c>
      <c r="E31" s="1"/>
    </row>
    <row r="32" spans="1:8" ht="18" customHeight="1">
      <c r="A32" s="43" t="s">
        <v>32</v>
      </c>
      <c r="B32" s="15">
        <v>314359</v>
      </c>
      <c r="C32" s="15">
        <v>324170</v>
      </c>
      <c r="D32" s="15">
        <v>324170</v>
      </c>
      <c r="E32" s="1"/>
      <c r="F32" s="17"/>
      <c r="G32" s="17"/>
      <c r="H32" s="17"/>
    </row>
    <row r="33" spans="1:8" ht="18" customHeight="1" thickBot="1">
      <c r="A33" s="44" t="s">
        <v>33</v>
      </c>
      <c r="B33" s="19">
        <v>131778</v>
      </c>
      <c r="C33" s="19">
        <v>185777</v>
      </c>
      <c r="D33" s="19">
        <v>275053</v>
      </c>
      <c r="E33" s="1"/>
      <c r="F33" s="20"/>
      <c r="G33" s="20"/>
      <c r="H33" s="20"/>
    </row>
    <row r="34" spans="1:5" s="24" customFormat="1" ht="15.75" hidden="1">
      <c r="A34" s="45" t="s">
        <v>34</v>
      </c>
      <c r="B34" s="46" t="e">
        <f>B19+B20+B21+B22+B23+B24+B25+B29+B30+B31+B32+B33+#REF!</f>
        <v>#REF!</v>
      </c>
      <c r="C34" s="46"/>
      <c r="D34" s="47"/>
      <c r="E34" s="23"/>
    </row>
    <row r="35" spans="1:5" s="28" customFormat="1" ht="16.5" hidden="1" thickBot="1">
      <c r="A35" s="25" t="s">
        <v>35</v>
      </c>
      <c r="B35" s="26" t="e">
        <f>'[3]BANK'!G31+'[3]POIS'!G32+'[3]VLAS'!G31</f>
        <v>#REF!</v>
      </c>
      <c r="C35" s="26"/>
      <c r="D35" s="48"/>
      <c r="E35" s="27"/>
    </row>
    <row r="36" spans="1:7" s="52" customFormat="1" ht="15.75">
      <c r="A36" s="49"/>
      <c r="B36" s="49"/>
      <c r="C36" s="49"/>
      <c r="D36" s="49"/>
      <c r="E36" s="50"/>
      <c r="F36" s="51"/>
      <c r="G36" s="51"/>
    </row>
    <row r="37" spans="1:7" s="52" customFormat="1" ht="26.25" customHeight="1">
      <c r="A37" s="49"/>
      <c r="B37" s="49"/>
      <c r="C37" s="49"/>
      <c r="D37" s="2" t="s">
        <v>36</v>
      </c>
      <c r="E37" s="50"/>
      <c r="F37" s="51"/>
      <c r="G37" s="51"/>
    </row>
    <row r="38" spans="1:7" s="52" customFormat="1" ht="24" customHeight="1">
      <c r="A38" s="3" t="s">
        <v>1</v>
      </c>
      <c r="B38" s="3"/>
      <c r="C38" s="3"/>
      <c r="D38" s="3"/>
      <c r="E38" s="50"/>
      <c r="F38" s="51"/>
      <c r="G38" s="51"/>
    </row>
    <row r="39" spans="1:5" s="32" customFormat="1" ht="16.5" thickBot="1">
      <c r="A39" s="1"/>
      <c r="B39" s="5"/>
      <c r="D39" s="5"/>
      <c r="E39" s="30"/>
    </row>
    <row r="40" spans="1:5" s="32" customFormat="1" ht="16.5" customHeight="1">
      <c r="A40" s="6" t="s">
        <v>37</v>
      </c>
      <c r="B40" s="7" t="s">
        <v>38</v>
      </c>
      <c r="C40" s="7" t="s">
        <v>4</v>
      </c>
      <c r="D40" s="7" t="s">
        <v>4</v>
      </c>
      <c r="E40" s="30"/>
    </row>
    <row r="41" spans="1:5" ht="16.5" customHeight="1" thickBot="1">
      <c r="A41" s="8"/>
      <c r="B41" s="9" t="s">
        <v>39</v>
      </c>
      <c r="C41" s="9" t="s">
        <v>5</v>
      </c>
      <c r="D41" s="9" t="s">
        <v>40</v>
      </c>
      <c r="E41" s="1"/>
    </row>
    <row r="42" spans="1:5" ht="18" customHeight="1">
      <c r="A42" s="53" t="s">
        <v>41</v>
      </c>
      <c r="B42" s="54">
        <v>2250</v>
      </c>
      <c r="C42" s="54">
        <v>538</v>
      </c>
      <c r="D42" s="54">
        <v>3111</v>
      </c>
      <c r="E42" s="1"/>
    </row>
    <row r="43" spans="1:5" ht="18" customHeight="1">
      <c r="A43" s="39" t="s">
        <v>42</v>
      </c>
      <c r="B43" s="15">
        <v>213386</v>
      </c>
      <c r="C43" s="15">
        <v>85195</v>
      </c>
      <c r="D43" s="15">
        <v>173058</v>
      </c>
      <c r="E43" s="1"/>
    </row>
    <row r="44" spans="1:7" ht="15.75" hidden="1">
      <c r="A44" s="12" t="s">
        <v>43</v>
      </c>
      <c r="B44" s="55">
        <v>28108</v>
      </c>
      <c r="C44" s="55"/>
      <c r="D44" s="55"/>
      <c r="E44" s="1"/>
      <c r="F44" s="56"/>
      <c r="G44" s="56"/>
    </row>
    <row r="45" spans="1:7" ht="15.75" hidden="1">
      <c r="A45" s="12" t="s">
        <v>44</v>
      </c>
      <c r="B45" s="55"/>
      <c r="C45" s="55"/>
      <c r="D45" s="55"/>
      <c r="E45" s="1"/>
      <c r="F45" s="56"/>
      <c r="G45" s="56"/>
    </row>
    <row r="46" spans="1:7" ht="15.75" hidden="1">
      <c r="A46" s="12" t="s">
        <v>45</v>
      </c>
      <c r="B46" s="55"/>
      <c r="C46" s="55"/>
      <c r="D46" s="55"/>
      <c r="E46" s="1"/>
      <c r="F46" s="56"/>
      <c r="G46" s="56"/>
    </row>
    <row r="47" spans="1:7" ht="15.75" hidden="1">
      <c r="A47" s="12" t="s">
        <v>46</v>
      </c>
      <c r="B47" s="55"/>
      <c r="C47" s="55"/>
      <c r="D47" s="55"/>
      <c r="E47" s="1"/>
      <c r="F47" s="56"/>
      <c r="G47" s="56"/>
    </row>
    <row r="48" spans="1:7" ht="15.75" hidden="1">
      <c r="A48" s="12" t="s">
        <v>47</v>
      </c>
      <c r="B48" s="55">
        <v>1107.6</v>
      </c>
      <c r="C48" s="55"/>
      <c r="D48" s="55"/>
      <c r="E48" s="1"/>
      <c r="F48" s="56"/>
      <c r="G48" s="56"/>
    </row>
    <row r="49" spans="1:7" ht="15.75" hidden="1">
      <c r="A49" s="12" t="s">
        <v>48</v>
      </c>
      <c r="B49" s="55"/>
      <c r="C49" s="55"/>
      <c r="D49" s="55"/>
      <c r="E49" s="1"/>
      <c r="F49" s="56"/>
      <c r="G49" s="56"/>
    </row>
    <row r="50" spans="1:7" ht="15.75" hidden="1">
      <c r="A50" s="14" t="s">
        <v>49</v>
      </c>
      <c r="B50" s="55"/>
      <c r="C50" s="55"/>
      <c r="D50" s="55"/>
      <c r="E50" s="1"/>
      <c r="F50" s="56"/>
      <c r="G50" s="56"/>
    </row>
    <row r="51" spans="1:5" ht="18" customHeight="1">
      <c r="A51" s="57" t="s">
        <v>50</v>
      </c>
      <c r="B51" s="13">
        <v>2700</v>
      </c>
      <c r="C51" s="13">
        <v>1419</v>
      </c>
      <c r="D51" s="13">
        <v>2182</v>
      </c>
      <c r="E51" s="58"/>
    </row>
    <row r="52" spans="1:5" ht="18" customHeight="1">
      <c r="A52" s="59" t="s">
        <v>51</v>
      </c>
      <c r="B52" s="16">
        <f>B53+B54</f>
        <v>5000</v>
      </c>
      <c r="C52" s="16">
        <f>C53+C54</f>
        <v>0</v>
      </c>
      <c r="D52" s="16">
        <f>D53+D54</f>
        <v>5000</v>
      </c>
      <c r="E52" s="58"/>
    </row>
    <row r="53" spans="1:5" ht="18" customHeight="1">
      <c r="A53" s="57" t="s">
        <v>52</v>
      </c>
      <c r="B53" s="13">
        <v>0</v>
      </c>
      <c r="C53" s="13">
        <v>0</v>
      </c>
      <c r="D53" s="13">
        <v>0</v>
      </c>
      <c r="E53" s="58"/>
    </row>
    <row r="54" spans="1:5" ht="18" customHeight="1">
      <c r="A54" s="57" t="s">
        <v>53</v>
      </c>
      <c r="B54" s="13">
        <v>5000</v>
      </c>
      <c r="C54" s="13">
        <v>0</v>
      </c>
      <c r="D54" s="13">
        <v>5000</v>
      </c>
      <c r="E54" s="58"/>
    </row>
    <row r="55" spans="1:5" ht="18" customHeight="1">
      <c r="A55" s="57" t="s">
        <v>54</v>
      </c>
      <c r="B55" s="13">
        <v>300</v>
      </c>
      <c r="C55" s="13">
        <v>434</v>
      </c>
      <c r="D55" s="13">
        <v>572</v>
      </c>
      <c r="E55" s="1"/>
    </row>
    <row r="56" spans="1:5" ht="18" customHeight="1">
      <c r="A56" s="59" t="s">
        <v>55</v>
      </c>
      <c r="B56" s="16">
        <v>226815</v>
      </c>
      <c r="C56" s="16">
        <v>185777</v>
      </c>
      <c r="D56" s="16">
        <v>337332</v>
      </c>
      <c r="E56" s="1"/>
    </row>
    <row r="57" spans="1:8" ht="18" customHeight="1">
      <c r="A57" s="57" t="s">
        <v>56</v>
      </c>
      <c r="B57" s="16">
        <v>95037</v>
      </c>
      <c r="C57" s="16">
        <v>0</v>
      </c>
      <c r="D57" s="16">
        <v>62279</v>
      </c>
      <c r="E57" s="58"/>
      <c r="F57" s="17"/>
      <c r="G57" s="17"/>
      <c r="H57" s="17"/>
    </row>
    <row r="58" spans="1:8" ht="18" customHeight="1" thickBot="1">
      <c r="A58" s="60" t="s">
        <v>57</v>
      </c>
      <c r="B58" s="61">
        <v>131778</v>
      </c>
      <c r="C58" s="61">
        <v>185777</v>
      </c>
      <c r="D58" s="61">
        <v>275053</v>
      </c>
      <c r="E58" s="1"/>
      <c r="F58" s="20"/>
      <c r="G58" s="20"/>
      <c r="H58" s="20"/>
    </row>
    <row r="59" spans="1:5" s="24" customFormat="1" ht="16.5" hidden="1" thickBot="1">
      <c r="A59" s="62" t="s">
        <v>58</v>
      </c>
      <c r="B59" s="63">
        <f>B42+B43+B51+B55+B57</f>
        <v>313673</v>
      </c>
      <c r="C59" s="63"/>
      <c r="D59" s="63"/>
      <c r="E59" s="23"/>
    </row>
    <row r="60" spans="1:5" ht="16.5" thickBot="1">
      <c r="A60" s="64"/>
      <c r="B60" s="1"/>
      <c r="C60" s="1"/>
      <c r="D60" s="1"/>
      <c r="E60" s="1"/>
    </row>
    <row r="61" spans="1:5" ht="24.75" customHeight="1" thickBot="1">
      <c r="A61" s="33" t="s">
        <v>59</v>
      </c>
      <c r="B61" s="34"/>
      <c r="C61" s="34"/>
      <c r="D61" s="34"/>
      <c r="E61" s="1"/>
    </row>
    <row r="62" spans="1:5" ht="18" customHeight="1">
      <c r="A62" s="53" t="s">
        <v>60</v>
      </c>
      <c r="B62" s="54">
        <f>469950-236729</f>
        <v>233221</v>
      </c>
      <c r="C62" s="54">
        <v>181238</v>
      </c>
      <c r="D62" s="54">
        <f>477455-155682</f>
        <v>321773</v>
      </c>
      <c r="E62" s="1"/>
    </row>
    <row r="63" spans="1:5" ht="18" customHeight="1">
      <c r="A63" s="65" t="s">
        <v>61</v>
      </c>
      <c r="B63" s="16">
        <f>B64+B65</f>
        <v>0</v>
      </c>
      <c r="C63" s="16">
        <f>C64+C65</f>
        <v>0</v>
      </c>
      <c r="D63" s="16">
        <f>D64+D65</f>
        <v>18577</v>
      </c>
      <c r="E63" s="1"/>
    </row>
    <row r="64" spans="1:5" ht="18" customHeight="1">
      <c r="A64" s="42" t="s">
        <v>62</v>
      </c>
      <c r="B64" s="13">
        <v>0</v>
      </c>
      <c r="C64" s="13">
        <v>0</v>
      </c>
      <c r="D64" s="13">
        <v>0</v>
      </c>
      <c r="E64" s="1"/>
    </row>
    <row r="65" spans="1:5" ht="18" customHeight="1">
      <c r="A65" s="42" t="s">
        <v>63</v>
      </c>
      <c r="B65" s="13">
        <v>0</v>
      </c>
      <c r="C65" s="13">
        <v>0</v>
      </c>
      <c r="D65" s="13">
        <v>18577</v>
      </c>
      <c r="E65" s="1"/>
    </row>
    <row r="66" spans="1:8" ht="18" customHeight="1">
      <c r="A66" s="66" t="s">
        <v>64</v>
      </c>
      <c r="B66" s="16">
        <v>1000</v>
      </c>
      <c r="C66" s="16">
        <v>830</v>
      </c>
      <c r="D66" s="16">
        <v>1350</v>
      </c>
      <c r="E66" s="1"/>
      <c r="F66" s="17"/>
      <c r="G66" s="17"/>
      <c r="H66" s="17"/>
    </row>
    <row r="67" spans="1:8" ht="18" customHeight="1" thickBot="1">
      <c r="A67" s="67" t="s">
        <v>65</v>
      </c>
      <c r="B67" s="61">
        <v>500</v>
      </c>
      <c r="C67" s="61">
        <v>107</v>
      </c>
      <c r="D67" s="61">
        <v>254</v>
      </c>
      <c r="E67" s="1"/>
      <c r="F67" s="20"/>
      <c r="G67" s="20"/>
      <c r="H67" s="20"/>
    </row>
    <row r="68" spans="1:5" s="24" customFormat="1" ht="16.5" hidden="1" thickBot="1">
      <c r="A68" s="68" t="s">
        <v>66</v>
      </c>
      <c r="B68" s="69">
        <f>B62+B66+B67</f>
        <v>234721</v>
      </c>
      <c r="C68" s="47"/>
      <c r="D68" s="47"/>
      <c r="E68" s="23"/>
    </row>
    <row r="69" spans="1:7" s="52" customFormat="1" ht="15.75">
      <c r="A69" s="49"/>
      <c r="B69" s="49"/>
      <c r="C69" s="49"/>
      <c r="D69" s="49"/>
      <c r="E69" s="50"/>
      <c r="F69" s="56"/>
      <c r="G69" s="56"/>
    </row>
    <row r="70" spans="1:5" s="52" customFormat="1" ht="15.75">
      <c r="A70" s="70"/>
      <c r="B70" s="49"/>
      <c r="C70" s="49"/>
      <c r="D70" s="49"/>
      <c r="E70" s="50"/>
    </row>
    <row r="71" spans="1:5" ht="15.75">
      <c r="A71" s="71"/>
      <c r="B71" s="1"/>
      <c r="C71" s="1"/>
      <c r="D71" s="1"/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</sheetData>
  <mergeCells count="4">
    <mergeCell ref="A2:D2"/>
    <mergeCell ref="A4:A5"/>
    <mergeCell ref="A38:D38"/>
    <mergeCell ref="A40:A4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2001-05-09T11:16:49Z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