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95" windowWidth="11025" windowHeight="7035" tabRatio="601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Spokojný používateľ programov MS Office</author>
  </authors>
  <commentList>
    <comment ref="E59" authorId="0">
      <text>
        <r>
          <rPr>
            <sz val="8"/>
            <rFont val="Tahoma"/>
            <family val="0"/>
          </rPr>
          <t>stav k 31.12.2000</t>
        </r>
      </text>
    </comment>
    <comment ref="B223" authorId="0">
      <text>
        <r>
          <rPr>
            <sz val="8"/>
            <rFont val="Tahoma"/>
            <family val="0"/>
          </rPr>
          <t xml:space="preserve">súkromná dialýza, zodp. vedúci MUDr. Karol Mariš
</t>
        </r>
      </text>
    </comment>
  </commentList>
</comments>
</file>

<file path=xl/sharedStrings.xml><?xml version="1.0" encoding="utf-8"?>
<sst xmlns="http://schemas.openxmlformats.org/spreadsheetml/2006/main" count="614" uniqueCount="327">
  <si>
    <t xml:space="preserve">    Celkový </t>
  </si>
  <si>
    <t>Účtovná hodnota</t>
  </si>
  <si>
    <t xml:space="preserve">  Názov zdravotníckeho zariadenia;</t>
  </si>
  <si>
    <t xml:space="preserve">počet </t>
  </si>
  <si>
    <t>Z celkového počtu pracovníkov zdravotníckeho zariadenia počet:</t>
  </si>
  <si>
    <t>zdravotníckeho</t>
  </si>
  <si>
    <t xml:space="preserve">  adresa</t>
  </si>
  <si>
    <t>pracovníkov</t>
  </si>
  <si>
    <t>zariadenia</t>
  </si>
  <si>
    <t xml:space="preserve"> Lekári</t>
  </si>
  <si>
    <t xml:space="preserve"> Farmaceuti  (VŠ)</t>
  </si>
  <si>
    <t xml:space="preserve"> Psychológovia</t>
  </si>
  <si>
    <t xml:space="preserve"> Sestry</t>
  </si>
  <si>
    <t xml:space="preserve"> Pôrodné asistentky</t>
  </si>
  <si>
    <t xml:space="preserve"> Laboranti</t>
  </si>
  <si>
    <t xml:space="preserve"> Asistenti (celkom)</t>
  </si>
  <si>
    <t xml:space="preserve"> * z toho so stredným odborným   vzdelaním</t>
  </si>
  <si>
    <t xml:space="preserve"> Technici</t>
  </si>
  <si>
    <t xml:space="preserve"> Iní zdravotnícki zamest.</t>
  </si>
  <si>
    <t xml:space="preserve"> Iní odbor. zamest. v zdravot.</t>
  </si>
  <si>
    <t xml:space="preserve"> Technicko-hosp. zamest.</t>
  </si>
  <si>
    <t>* z toho s VŠ vzdelaním</t>
  </si>
  <si>
    <t xml:space="preserve"> Robotnícke povolania a          prevádzkoví zamestnanci</t>
  </si>
  <si>
    <t xml:space="preserve"> * z toho: a) pomocní zamestnanci v zdravotníctve</t>
  </si>
  <si>
    <t xml:space="preserve"> b) vodiči sanitných vozidiel</t>
  </si>
  <si>
    <t xml:space="preserve"> (v tis. Sk)</t>
  </si>
  <si>
    <t>I.  OBVODNÉ ZDRAVOTNÉ STREDISKÁ:</t>
  </si>
  <si>
    <t>Účtovná</t>
  </si>
  <si>
    <t xml:space="preserve">  Celkový </t>
  </si>
  <si>
    <t>hodnota</t>
  </si>
  <si>
    <t>zdrav.zariad.</t>
  </si>
  <si>
    <t>pracovn.</t>
  </si>
  <si>
    <t>OZS  Bottova ul.   (z  Pk  Banská Bystrica)</t>
  </si>
  <si>
    <t>OZS  Spojová ul.   (z  Pk  Banská Bystrica)</t>
  </si>
  <si>
    <t>OZS  Kyjevské nám.  (z  Pk  Banská Bystrica)</t>
  </si>
  <si>
    <t>Gynekologické stredisko ,  Bezručova  3 ,  Bardejov  (z  NsP  Bardejov)</t>
  </si>
  <si>
    <t>ZS  Mýtna ul. č. 5 ,  Bratislava   (z FNsP akad. Dérera)</t>
  </si>
  <si>
    <t xml:space="preserve">ZS Šustekova  2 , Bratislava  (z Pk Petržalka, Šustekova 2) </t>
  </si>
  <si>
    <t>Lekáreň  Humanitas , Šustekova 2 ,  Bratislava     (z  Pk Šustekova  BA)</t>
  </si>
  <si>
    <t>v účtovnej hodnote        ZS Šustekova</t>
  </si>
  <si>
    <t>ZS Fedinova  9 (z Pk Petržalka)</t>
  </si>
  <si>
    <t>ZS Záporožská  12 (z Pk Petržalka)</t>
  </si>
  <si>
    <t>ZS Rovniankova  1  (z Pk Petržalka)</t>
  </si>
  <si>
    <t>ZS Strečnianska  13  (z Pk Petržalka)</t>
  </si>
  <si>
    <t xml:space="preserve">ADOS   Objekt Osuského  8 (z Pk Petržalka, Šustekova2) </t>
  </si>
  <si>
    <t>ZS   Objekt Poloreckého  3 (z Pk Petržalka)</t>
  </si>
  <si>
    <t>Zubné stredisko, Partizánska ulica         972 51    ,  Handlová   (z  NsP  Handlová)</t>
  </si>
  <si>
    <t>OZS Šulekovo , Sereďská 40    (z NsP Hlohovec)</t>
  </si>
  <si>
    <t>OZS ul. R. Dilonga  20, Hlohovec   (z NsP Hlohovec)</t>
  </si>
  <si>
    <t>ZS  Prístav ,  Komárno    (z  NsP  Komárno)</t>
  </si>
  <si>
    <t>budova LSPP (f. Zdravoobchod), Toryská 1, Košice  (z  Pk Nad  jazerom , KE)</t>
  </si>
  <si>
    <t>Gynekologické stredisko, Zbrojničná 8  ,  042 08  ,  Košice   (z  NsP  Košice-okolie)</t>
  </si>
  <si>
    <t>Zdravotné stredisko Rooseweltova ul.  18,    Košice    (z  NsP  Košice-okolie)</t>
  </si>
  <si>
    <t>Gynekologické stredisko , ul Mierová               Kráľovský Chlmec   (z  NsP K.Chlmec)</t>
  </si>
  <si>
    <t>Detské zdravotné stredisko ,  Kráľovský Chlmec     (z  NsP K.Chlmec)</t>
  </si>
  <si>
    <t>OZS  Leles   (z  NsP K.Chlmec)    -               -nefunkčné -</t>
  </si>
  <si>
    <t>-</t>
  </si>
  <si>
    <t>ZS   (budova LSPP) ,      Hrnčírikova 1445/7                (z NsP Partizánske)</t>
  </si>
  <si>
    <t>Psychocentrum , Nám. sv. Egídia ,  Poprad                 (z NsP Poprad)</t>
  </si>
  <si>
    <t>ZS  ul. Reimanova ,  Prešov   - býv. vrátnica-  (z  NsP  J.A. Reimana  Prešov)</t>
  </si>
  <si>
    <t>OZS   Nitrianske Rudno   (z  NsP  Prievidza)</t>
  </si>
  <si>
    <t>Zubné stredisko , ul. M. R. Štefánika ,  Nováky     (z  NsP  Prievidza)</t>
  </si>
  <si>
    <t>Zubné stredisko, ul. Športová Rim. Sobota                (z NsP Rimavská Sobota)</t>
  </si>
  <si>
    <t>Detské zdravotné stredisko, ul. Dobšinského  (z NsP Rimavská Sobota)</t>
  </si>
  <si>
    <t>Kožné ambulancie, ul. Fábryho   ,                   (z NsP Rimavská Sobota)</t>
  </si>
  <si>
    <t>OZS Brodské, Vajanského 405 ,  908 85  Brodské      (z  NsP  Skalica)</t>
  </si>
  <si>
    <t>OZS Hlavná ulica. Stropkov   (z  NsP  Stropkov)</t>
  </si>
  <si>
    <t>OZS - JUH, Topolčany   (z  NsP  Topoľčany)</t>
  </si>
  <si>
    <t>Dom na Legionárskej ulici č. 26 (z NsP Trenčín)     -- 2 súkromné ambulancie --</t>
  </si>
  <si>
    <t>Zdrav. stredisko Žitava, Hviezdoslavova 62, (z  NsP  Zlaté Moravce)</t>
  </si>
  <si>
    <t>Počet zaevidovaných zariadení:</t>
  </si>
  <si>
    <t>Má byť:</t>
  </si>
  <si>
    <t>Chýba:</t>
  </si>
  <si>
    <t>II. SANATÓRIÁ:</t>
  </si>
  <si>
    <t>DDS pre deti s ochoreniami dýchacích ciest, Kudlákova 7, BA   (z Pk Karlova Ves)</t>
  </si>
  <si>
    <t>DDS rehabilitačné,  Donnerova 1, BA     ,                        (z  Pk  Karlova Ves)</t>
  </si>
  <si>
    <t>DDS pre deti s chybami zraku,  Bošániho 2   BA    (z  Pk  Karlova Ves)</t>
  </si>
  <si>
    <t>Sanatórium MUDr. M. Sýkorovej,   Fedákovej ul.5 ,  BA   (z  Pk  Karlova Ves)</t>
  </si>
  <si>
    <t>Detské rehabilitačné a očné centrum , Jankolova 6  Bratislava    (z  Pk Petržalka)</t>
  </si>
  <si>
    <t>Detské rehab. centrum   Dunaj. Lužná          (z NÚ TBC a resp. chorôb  BA-Pod. Bisk.)</t>
  </si>
  <si>
    <t>DDS  rehabilitačné , Teslova 36 ,   Bratislava      ,   (z  Pk  Ružinov)</t>
  </si>
  <si>
    <t>DDS pre deti s ochorením dýchacích org.     Novohorská 1, BA   (z  Pk  Tehelná BA)</t>
  </si>
  <si>
    <t>DDS pre deti s chybami zraku,              Kyjevská 9    , BA   (z  Pk  Tehelná  BA)</t>
  </si>
  <si>
    <t>DDS , Záhradná ul. č. 2 ,  Kežmarok   ,                           (z  NsP  Kežmarok)</t>
  </si>
  <si>
    <t>Denné detské rehabilitačné sanatórium   ,                       Osloboditeľov 68 , 036 01   (z Pk Martin)</t>
  </si>
  <si>
    <t>DDS , Východná 20 ,  (z Pk Martin)   036 01</t>
  </si>
  <si>
    <t>III. DETSKÉ OZDRAVOVNE:</t>
  </si>
  <si>
    <t>Detská ozdravovňa Kremnické Bane</t>
  </si>
  <si>
    <t>Detská ozdravovňa Železnô                 ,              032 15 Partizánska Ľupča</t>
  </si>
  <si>
    <t>Lekáreň,  Slovinská 16 ,   Bratislava    ,                       (z FN Mickiewiczova 13)</t>
  </si>
  <si>
    <t>Lekáreň Lehnice,  Veľkoblahovská ul. 23  ,  (z  NsP Dun. Streda)  "Arabela"</t>
  </si>
  <si>
    <t>Lekáreň  Tešedíkovo    (z  NsP  Galanta)</t>
  </si>
  <si>
    <t>Lekáreň  Sereď   (z  NsP  Galanta)</t>
  </si>
  <si>
    <t>Lekáreň  Remedia ,  Baníkov  55 ,  056 01   Gelnica   (z  NsP Gelnica)</t>
  </si>
  <si>
    <t>Lekáreň  Viktória ,  Dilonga 20 ,  Hlohovec ,     (z  NsP  Hlohovec)</t>
  </si>
  <si>
    <t>Lekáreň  Alba ,  Eotvosa 37 ,  Komárno    ,          (z  NsP  Komárno)</t>
  </si>
  <si>
    <t>Lekáreň  Archa ,  Obchodná 10 ,  Pribeta ,           (z  NsP  Komárno)</t>
  </si>
  <si>
    <t>Lekáreň Horec,  Čaňa      (z  Pk  Košice-okolie)</t>
  </si>
  <si>
    <t>Lekáreň  Zemné   (z  NsP  Nové Zámky)</t>
  </si>
  <si>
    <t>Lekáreň Beatus , Svobody 491/5 ,   Poltár  ,   (z Pk Poltár)</t>
  </si>
  <si>
    <t>Lekáreň Ľubica , generála Svobodu 64   ,     (z  NsP  Poprad)</t>
  </si>
  <si>
    <t>Lekáreň  Na námestí ,  Hlavná 58,  Kežmarok   (z  NsP  Poprad)</t>
  </si>
  <si>
    <t>Lekáreň  Lemešany    (z  NsP  J.A.Reimana  Prešov)</t>
  </si>
  <si>
    <t>Lekáreň Sever ,  Gorkého 3 , Prievidza   ,                       (z  NsP  Prievidza)</t>
  </si>
  <si>
    <t>Lekáreň  Staré mesto ,  Hviezdoslavova 1 ,  Prievidza   (z  NsP  Prievidza)</t>
  </si>
  <si>
    <t>Lekáreň Salvator  ul.  SNP 19   (z NsP Rimavská Sobota)</t>
  </si>
  <si>
    <t>Lekáreň Čierna n/Tisou (z NsP Trebišov)</t>
  </si>
  <si>
    <t>Lekáreň Dolný Šianec č. 10, Trenčín  ,         (z  NsP  Trenčín)    - Arnika Montana -</t>
  </si>
  <si>
    <t xml:space="preserve">Lekáreň Svinná  č. 525   (z  NsP  Trenčín)   </t>
  </si>
  <si>
    <t>Lekáreň  Ferumi  Turzovka   (z  Pk  Turzovka)</t>
  </si>
  <si>
    <t>Lekáreň  Zvolenská Slatina  (z  NsP  Zvolen)</t>
  </si>
  <si>
    <t>Lekáreň  Dudince   (z  NsP  Zvolen)</t>
  </si>
  <si>
    <t>Lekáreň  Sliač   (z  NsP  Zvolen)</t>
  </si>
  <si>
    <t>Lekáreň  Pliešovce   (z  NsP  Zvolen)</t>
  </si>
  <si>
    <t>Lekáreň Vlčince ,  Dobšinského 8   ,                                    (z  Pk Žilina-Vlčince)</t>
  </si>
  <si>
    <t>Poliklinika  Horná  60 ,   974 84    Banská Bystrica</t>
  </si>
  <si>
    <t xml:space="preserve">Poliklinika - diagnostické centrum   , (rozostavaná stavba), Bardejov , Tačevská ul. </t>
  </si>
  <si>
    <t>Poliklinika Karlova Ves. Líščie údolie 57   ,       Bratislava</t>
  </si>
  <si>
    <t>Poliklinika  Ružinov ,  Ružinovská 10  ,     820 07  Bratislava</t>
  </si>
  <si>
    <t>Poliklinika Tehelná, Tehelná 26 , 832 40 Bratislava</t>
  </si>
  <si>
    <t>Poliklinika pre dorast ,  Vajnorská 40 ,  Bratislava    832 63</t>
  </si>
  <si>
    <t>Poliklinika Bytča , ul. S.Sakalovej 161/16 , 014 01</t>
  </si>
  <si>
    <t>Poliklinika Detva, Tajovského  5,    962 12   Detva</t>
  </si>
  <si>
    <t>Poliklinika Dubnica, Dubnica n/Váhom</t>
  </si>
  <si>
    <t>Poliklinika  Fiľakovo  , Lučenecká 6 ,          986 01 ,    Fiľakovo</t>
  </si>
  <si>
    <t>Poliklinika Giraltovce</t>
  </si>
  <si>
    <t xml:space="preserve">Detská poliklinika  Humenné    (z  NsP A. Leňa  Humenné) </t>
  </si>
  <si>
    <t>Poliklinika Hurbanovo ,  Komárňanská 104                 947 01 HURBANOVO</t>
  </si>
  <si>
    <t>Poliklinika I. ,  Klapkovo nám. 2 ,  Komárno,        (z NsP  Komárno)</t>
  </si>
  <si>
    <t>Poliklinika Nad jazerom ,  Spišské nám. č. 4,    Košice</t>
  </si>
  <si>
    <t>Poliklinika Sever ,  Komenského 37/A ,      040 94   Košice</t>
  </si>
  <si>
    <t>Poliklinika Staré mesto, Poštová č. 15, Košice</t>
  </si>
  <si>
    <t>Poliklinika Východ  Košice</t>
  </si>
  <si>
    <t>Poliklinika   Kysucké Nové Mesto</t>
  </si>
  <si>
    <t>Poliklinika, J.D.Matejovie  542 ,    033 01    Liptovský Hrádok</t>
  </si>
  <si>
    <t>Poliklinika Martin , Škultétyho 7 ,  036 01   Martin</t>
  </si>
  <si>
    <t>Zubná poliklinika , ul. Rázusova ,  (z NsP Š. Kukuru   Michalovce   071 01)</t>
  </si>
  <si>
    <t>Poliklinika Vráble    (z  NsP  Nitra)</t>
  </si>
  <si>
    <t>Poliklinika  Klokočina ,  Nitra    (z  NsP  Nitra)</t>
  </si>
  <si>
    <t>Poliklinika  Chrenová ,  Nitra     (z  NsP  Nitra)</t>
  </si>
  <si>
    <t>Zubná poliklinika  Párovce         - (stará) -                     (z  NsP  Nitra)</t>
  </si>
  <si>
    <t>Zubná poliklinika  Párovce         - (nová) -                     (z  NsP  Nitra)</t>
  </si>
  <si>
    <t>Poliklinika  ul. G. Czuczora 1   ,       Nové Zámky   ,    (z  NsP  Nové Zámky)</t>
  </si>
  <si>
    <t>Poliklinika Nový Smokovec, Vysoké Tatry</t>
  </si>
  <si>
    <t>Poliklinika Pezinok , Hollého 2                  ,  092 01 Pezinok</t>
  </si>
  <si>
    <t>Poliklinika Poltár , ul. Slobody 491/4     ,     987 01   Poltár</t>
  </si>
  <si>
    <t>Poliklinika detí , ul. J Curie ,  Poprad          ,    (z NsP Poprad)</t>
  </si>
  <si>
    <t>Poliklinika  , ul. A. Hlinku , Nováky        ,       (z  NsP  Prievidza)</t>
  </si>
  <si>
    <t>Poliklinika Sabinov , ul. SNP č. 1 ,  083 20  Sabinov</t>
  </si>
  <si>
    <t>Poliklinika Senec (Nová budova),               Nám. 1. mája č. 6,  903 01 SENEC</t>
  </si>
  <si>
    <t>Poliklinika Senec - Stará poliklinika,              Farské nám. č. 6,  903 01 SENEC</t>
  </si>
  <si>
    <t>Detská poliklinika, Nám. SNP  2 (z NsP Spišská Nová Ves)</t>
  </si>
  <si>
    <t>Poliklinika Štúrovo, Jesenského 85, 943 11</t>
  </si>
  <si>
    <t>Poliklinika Tornaľa, Sládkovičova 1, 982 17,    Tornaľa</t>
  </si>
  <si>
    <t>Poliklinika k Dolnej Stanici č. 18, Trenčín   ,          (z  NsP  Trenčín)</t>
  </si>
  <si>
    <t>Poliklinika II, Legionárska ul. 58,   Trenčín ,      (z  NsP  Trenčín)</t>
  </si>
  <si>
    <t>Poliklinika  , ul. 9. mája 438/15 ,   039 01 ,        Turčianske Teplice</t>
  </si>
  <si>
    <t>Poliklinika  Turzovka</t>
  </si>
  <si>
    <t>Stará poliklinika ,  sídl. II ,ul. 1. Mája 1226,  Vranov n/Topľou,  (z  NsP  Vranov n/T)</t>
  </si>
  <si>
    <t>Poliklinika Žilina-mesto, Bratislavská č. 1 , Žilina</t>
  </si>
  <si>
    <t>Budova Poliklinika-Vlčince - ZC , Žilina</t>
  </si>
  <si>
    <t>OLÚ Šamorín-Čilistov, 931 01</t>
  </si>
  <si>
    <t>OLÚ na doliečenie chronických ochorení, Lehnice</t>
  </si>
  <si>
    <t>Odborný rehabilitačný liečebný ústav  Sobrance</t>
  </si>
  <si>
    <t>Špecializovaný lieč. ústav chron. chorôb Limbach</t>
  </si>
  <si>
    <t>OLÚ respiračných chorôb, 059 54    , Tatranská Kotlina</t>
  </si>
  <si>
    <t>Wolkerov OLÚ respiračných chorôb                               Tatranská Polianka</t>
  </si>
  <si>
    <t>OLÚ RCH , 062 24 Nový Smokovec IV/76</t>
  </si>
  <si>
    <t>INDE NEZARADENÉ OBJEKTY:</t>
  </si>
  <si>
    <t>??</t>
  </si>
  <si>
    <t>Celkový počet zdravotníckych zariadení:</t>
  </si>
  <si>
    <t>(  zatiaľ zaevidovaných v tabuľkách )</t>
  </si>
  <si>
    <t>( podľa zoznamu zdr. zariadení )</t>
  </si>
  <si>
    <t>Počet chýbajúcich zariadení:</t>
  </si>
  <si>
    <t>Príloha č. 1</t>
  </si>
  <si>
    <t>ZOZNAM ZDRAVOTNÍCKYCH ZARIADENÍ</t>
  </si>
  <si>
    <t xml:space="preserve"> ZAHRNUTÝCH DO 2. ETAPY PRIVATIZÁCIE</t>
  </si>
  <si>
    <t xml:space="preserve"> </t>
  </si>
  <si>
    <t xml:space="preserve">  Banská Bystrica </t>
  </si>
  <si>
    <t xml:space="preserve">  Trenčín </t>
  </si>
  <si>
    <t xml:space="preserve">  Bardejov </t>
  </si>
  <si>
    <t xml:space="preserve">  Turčianske Teplice</t>
  </si>
  <si>
    <t xml:space="preserve">  Bratislava Fakultnej nemocnice</t>
  </si>
  <si>
    <t xml:space="preserve">  Turzovka </t>
  </si>
  <si>
    <t xml:space="preserve">  Bratislava FNsP L. Dérera</t>
  </si>
  <si>
    <t xml:space="preserve">  Veľké Kapušany</t>
  </si>
  <si>
    <t xml:space="preserve">  Bratislava Karlová Ves</t>
  </si>
  <si>
    <t xml:space="preserve">  Veľký Meder</t>
  </si>
  <si>
    <t xml:space="preserve">  Bratislava Petržalka, Šustekova </t>
  </si>
  <si>
    <t xml:space="preserve">  Vranov nad Topľou </t>
  </si>
  <si>
    <t xml:space="preserve">  Bratislava Pod. Biskupice</t>
  </si>
  <si>
    <t xml:space="preserve">  Zlaté Moravce</t>
  </si>
  <si>
    <t xml:space="preserve">  Bratislava Ružinov</t>
  </si>
  <si>
    <t xml:space="preserve">  Zvolen </t>
  </si>
  <si>
    <t xml:space="preserve">  Bratislava Tehelná</t>
  </si>
  <si>
    <t xml:space="preserve">  Žilina - mesto</t>
  </si>
  <si>
    <t xml:space="preserve">  Bratislava Vajnorská </t>
  </si>
  <si>
    <t xml:space="preserve">  Žilina - Vlčince</t>
  </si>
  <si>
    <t xml:space="preserve">  Bytča</t>
  </si>
  <si>
    <t xml:space="preserve">  Detva</t>
  </si>
  <si>
    <t xml:space="preserve">  Dubnica nad Váhom</t>
  </si>
  <si>
    <t xml:space="preserve">  Dunajská Streda</t>
  </si>
  <si>
    <t xml:space="preserve">  Fiľakovo</t>
  </si>
  <si>
    <t xml:space="preserve">  Galanta </t>
  </si>
  <si>
    <t xml:space="preserve">  Gelnica </t>
  </si>
  <si>
    <t xml:space="preserve">  Giraltovce</t>
  </si>
  <si>
    <t xml:space="preserve">  Handlová </t>
  </si>
  <si>
    <t xml:space="preserve">  Hlohovec </t>
  </si>
  <si>
    <t xml:space="preserve">  Humenné </t>
  </si>
  <si>
    <t xml:space="preserve">  Hurbanovo</t>
  </si>
  <si>
    <t xml:space="preserve">  Kežmarok</t>
  </si>
  <si>
    <t xml:space="preserve">  Komárno </t>
  </si>
  <si>
    <t xml:space="preserve">  Košice Juh</t>
  </si>
  <si>
    <t xml:space="preserve">  Košice Nad Jazerom</t>
  </si>
  <si>
    <t xml:space="preserve">  Košice -okolie </t>
  </si>
  <si>
    <t xml:space="preserve">  Košice Sever</t>
  </si>
  <si>
    <t xml:space="preserve">  Košice Staré Mesto</t>
  </si>
  <si>
    <t xml:space="preserve">  Košice Východ</t>
  </si>
  <si>
    <t xml:space="preserve">  Kráľovský Chlmec </t>
  </si>
  <si>
    <t xml:space="preserve">  Kysucké Nové Mesto</t>
  </si>
  <si>
    <t xml:space="preserve">  Liptovský Hrádok</t>
  </si>
  <si>
    <t xml:space="preserve">  Martin </t>
  </si>
  <si>
    <t xml:space="preserve">  Michalovce </t>
  </si>
  <si>
    <t xml:space="preserve">  Nitra </t>
  </si>
  <si>
    <t xml:space="preserve">  Nové Zámky </t>
  </si>
  <si>
    <t xml:space="preserve">  Nový Smokovec</t>
  </si>
  <si>
    <t xml:space="preserve">  Partizánske </t>
  </si>
  <si>
    <t xml:space="preserve">  Pezinok</t>
  </si>
  <si>
    <t xml:space="preserve">  Poltár</t>
  </si>
  <si>
    <t xml:space="preserve">  Poprad </t>
  </si>
  <si>
    <t xml:space="preserve">  Prešov </t>
  </si>
  <si>
    <t xml:space="preserve">  Prievidza so sídlom v Bojniciach </t>
  </si>
  <si>
    <t xml:space="preserve">  Rimavská Sobota </t>
  </si>
  <si>
    <t xml:space="preserve">  Sabinov</t>
  </si>
  <si>
    <t xml:space="preserve">  Senec </t>
  </si>
  <si>
    <t xml:space="preserve">  Skalica </t>
  </si>
  <si>
    <t xml:space="preserve">  Spišská Nová Ves </t>
  </si>
  <si>
    <t xml:space="preserve">  Stropkov </t>
  </si>
  <si>
    <t xml:space="preserve">  Štúrovo</t>
  </si>
  <si>
    <t xml:space="preserve">  Topoľčany </t>
  </si>
  <si>
    <t xml:space="preserve">  Tornaľa</t>
  </si>
  <si>
    <t xml:space="preserve">  Trebišov </t>
  </si>
  <si>
    <t>sest j</t>
  </si>
  <si>
    <t>jedna</t>
  </si>
  <si>
    <t>desat d</t>
  </si>
  <si>
    <t>dva d</t>
  </si>
  <si>
    <t>dva j</t>
  </si>
  <si>
    <t>styri j</t>
  </si>
  <si>
    <t>tri</t>
  </si>
  <si>
    <t>sest d</t>
  </si>
  <si>
    <t>styri d</t>
  </si>
  <si>
    <t>desat j</t>
  </si>
  <si>
    <t>osem</t>
  </si>
  <si>
    <t>sest t</t>
  </si>
  <si>
    <t>Poliklinika JUH - Košice ,  Rastislavova 45, Košice</t>
  </si>
  <si>
    <t>Poliklinika, ul. J. Pauleho, Prievidza</t>
  </si>
  <si>
    <t>Slovthermae, Radlinského 13,                       812 89  Bratislava</t>
  </si>
  <si>
    <t xml:space="preserve">Poliklinika, Mlynská 2, Košice - okolie                </t>
  </si>
  <si>
    <t>Poliklinika - DLO, Budovateľská č. 13, Moldava nad Bodvou</t>
  </si>
  <si>
    <t xml:space="preserve">Lekáreň Tornaľa (z NsP Rimavská Sobota)     </t>
  </si>
  <si>
    <t>ZS, Mederčská 39, Komárno                          (z NsP Komárno)</t>
  </si>
  <si>
    <t>OZS Spišská Stará Ves (z NsP Kežmarok)*</t>
  </si>
  <si>
    <t>ZS v budove Gressnerov dom, ul. 17. novembra, Topoľčany (z NsP Topoľčany)</t>
  </si>
  <si>
    <t>DDS s poruchami reči, Jelačičova, Bratislava (z FN Bratislava)</t>
  </si>
  <si>
    <t>DDS pre choroby očné a pohyb., Humenné  (z NsP Humenné)</t>
  </si>
  <si>
    <t>*zariadenie je prenajaté cirkvi; pracovníci nie sú z NsP</t>
  </si>
  <si>
    <t>Dets. rehab. sanatórium, Železničná 13,     Komárno (z NsP Komárno)</t>
  </si>
  <si>
    <t>Regionál. dets. centrum pre choroby nerv. systému, Rázusova 24, Nitra (z NsP Nitra)</t>
  </si>
  <si>
    <t>DRS, Cyrilometódska 40, Nové Zámky           (z NsP Nové Zámky)</t>
  </si>
  <si>
    <t>Budova rehab. centra, Jašíkova 65, Partizánske (z NsP Partizánske)</t>
  </si>
  <si>
    <t>DDS rehabilitačné, Francisciho ul.č. 900/5, 058 45  Poprad  (z NsP Poprad)</t>
  </si>
  <si>
    <t>DDS respiračné, ul. Čajkovského 32, Trnava (z FNsP Trnava)</t>
  </si>
  <si>
    <t>Detská ozdravovňa Biela Skala                     (z DFNsP Bratislava)</t>
  </si>
  <si>
    <t>Názov zdravotníckeho zariadenia;</t>
  </si>
  <si>
    <t>adresa</t>
  </si>
  <si>
    <t>zdrav. zariad.</t>
  </si>
  <si>
    <t>Celkový</t>
  </si>
  <si>
    <t>počet</t>
  </si>
  <si>
    <t>(v tis.Sk)</t>
  </si>
  <si>
    <t>Lekári</t>
  </si>
  <si>
    <t>Farmaceuti (VŠ)</t>
  </si>
  <si>
    <t>Psychológovia</t>
  </si>
  <si>
    <t>Sestry</t>
  </si>
  <si>
    <t>Pôrodné asistentky</t>
  </si>
  <si>
    <t>Laboranti</t>
  </si>
  <si>
    <t>Asistenti (celkom)</t>
  </si>
  <si>
    <t>*z toho so stredným odborným vzdelaním</t>
  </si>
  <si>
    <t>Technici</t>
  </si>
  <si>
    <t>Iní zdravotnícki zamest.</t>
  </si>
  <si>
    <t>Iní odbor. zamest. v zdravot.</t>
  </si>
  <si>
    <t>Technicko-hosp. zamest.</t>
  </si>
  <si>
    <t>*z toho s VŠ vzdelaním</t>
  </si>
  <si>
    <t>Robotnícke povolania a prevádzkoví zamestnanci</t>
  </si>
  <si>
    <t>*z toho a) pomocní zamestnanci v zdravotníctve</t>
  </si>
  <si>
    <t>b) vodiči sanitných vozidiel</t>
  </si>
  <si>
    <t>IV. LIEČEBNE PRE DLHODOBO CHORÝCH:</t>
  </si>
  <si>
    <t>Liečebňa pre dlhodobo chorých (chirurg. pavilón) + lekáreň, Cesta k nemocnici 1, Banská Bystrica (z NsP B. Bystrica)</t>
  </si>
  <si>
    <t>Liečebňa pre dlhodobo chorých, Dolný Kubín (z NsP Dolný Kubín)</t>
  </si>
  <si>
    <t>Geriatrické centrum, Strážske (z NsP Michalovce)</t>
  </si>
  <si>
    <t xml:space="preserve">Chýba: </t>
  </si>
  <si>
    <t>Závodná poliklinika Dubnica nad Váhom</t>
  </si>
  <si>
    <t>Poliklinika, Smetanová 2, Košice-okolie           (z Polikliniky Košice-okolie)</t>
  </si>
  <si>
    <t>Poliklinika, Mlynská 2, Košice-okolie - riaditeľstvo</t>
  </si>
  <si>
    <t>Poliklinika Krupina (z NsP Krupina)</t>
  </si>
  <si>
    <t>Poliklinika, nám. Š. Kluberta 2, Levoča            (z NsP Levoča)</t>
  </si>
  <si>
    <t>Poliklinika - časť, Nemocničná 4, Nová Baňa  (z NsP Nová Baňa)</t>
  </si>
  <si>
    <t>Poliklinika, Hrnčírikova 222/6, Parrtizánske     (z NsP Partizánske)</t>
  </si>
  <si>
    <t>Poliklinika T-20, Rimavská Sobota                    (z NsP Rimavská Sobota)</t>
  </si>
  <si>
    <t>Poliklinika dospelých, Rožňava                       (z NsP Rožňava)</t>
  </si>
  <si>
    <t>Poliklinika, Štefánikova 700/11, Senica</t>
  </si>
  <si>
    <t>Poliklinika - časť, ul. kpt. Nálepku, Sobrance  (z NsP Sobrance)</t>
  </si>
  <si>
    <t>Poliklinika, Hlavná č. 1, Šamorín</t>
  </si>
  <si>
    <t>Poliklinika, ul. 17. novembra č. 1300, Topoľčany (z NsP Topoľčany)</t>
  </si>
  <si>
    <t>Poliklinika II. Družba, Starohájska 2, Trnava     (z FNsP Trnava)</t>
  </si>
  <si>
    <t>V. LEKÁRNE:</t>
  </si>
  <si>
    <t>VI. POLIKLINIKY:</t>
  </si>
  <si>
    <t>VII. PRÍRODNÉ LIEČEBNÉ KÚPELE:</t>
  </si>
  <si>
    <t>VIII. ODBORNÉ LIEČEBNÉ ÚSTAVY:</t>
  </si>
  <si>
    <t>DDS pohybové, ul. B. Němcovej 5, Trnava      (z FNsP Trnava)</t>
  </si>
  <si>
    <t>*zostatok z 1. etapy privatizácie; základný privatizačný projekt, ktorý obsahuje údaje o účtovnej hodnote je odovzdaný na MSPNM SR Bratislava</t>
  </si>
  <si>
    <t>Poliklinika, ul. Bernoláková 24, Zlaté Moravce (z NsP Zlaté Moravce)</t>
  </si>
  <si>
    <t>Zubné laboratórium, Letná 2, Moldava nad Bodvou (z Pk Moldava n/Bodvou)</t>
  </si>
  <si>
    <t>OZS Jasov - gynekologická ambulancia        (z Pk Moldava n/Bodvou)</t>
  </si>
  <si>
    <t>OZS Kysak, Košice-okolie (z Pk Košice-okolie)*</t>
  </si>
  <si>
    <t>*neukončené v 1. etape, preradené do 2. etapy</t>
  </si>
  <si>
    <t>Zoznam č. 3</t>
  </si>
  <si>
    <t xml:space="preserve">Zoznam zdravotníckych zariadení, ktoré budú sprivatizované v II. etape privatizácie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</si>
</sst>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i/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b/>
      <sz val="11"/>
      <color indexed="8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36"/>
      <name val="Arial CE"/>
      <family val="2"/>
    </font>
    <font>
      <sz val="24"/>
      <name val="Arial CE"/>
      <family val="2"/>
    </font>
    <font>
      <b/>
      <sz val="26"/>
      <name val="Arial CE"/>
      <family val="0"/>
    </font>
    <font>
      <sz val="8"/>
      <name val="Tahoma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dotted"/>
    </border>
    <border>
      <left style="dotted"/>
      <right style="hair"/>
      <top style="hair"/>
      <bottom style="dotted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justify" textRotation="90"/>
    </xf>
    <xf numFmtId="0" fontId="5" fillId="0" borderId="13" xfId="0" applyFont="1" applyBorder="1" applyAlignment="1">
      <alignment horizontal="justify" textRotation="90"/>
    </xf>
    <xf numFmtId="0" fontId="6" fillId="0" borderId="14" xfId="0" applyFont="1" applyBorder="1" applyAlignment="1">
      <alignment horizontal="justify" textRotation="90"/>
    </xf>
    <xf numFmtId="0" fontId="7" fillId="0" borderId="13" xfId="0" applyFont="1" applyBorder="1" applyAlignment="1">
      <alignment horizontal="justify" textRotation="90"/>
    </xf>
    <xf numFmtId="0" fontId="8" fillId="0" borderId="14" xfId="0" applyFont="1" applyBorder="1" applyAlignment="1">
      <alignment horizontal="justify" textRotation="90"/>
    </xf>
    <xf numFmtId="0" fontId="6" fillId="0" borderId="15" xfId="0" applyFont="1" applyBorder="1" applyAlignment="1">
      <alignment horizontal="justify" textRotation="90"/>
    </xf>
    <xf numFmtId="0" fontId="6" fillId="0" borderId="16" xfId="0" applyFont="1" applyBorder="1" applyAlignment="1">
      <alignment horizontal="justify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4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30" xfId="0" applyBorder="1" applyAlignment="1">
      <alignment horizontal="justify" vertical="top"/>
    </xf>
    <xf numFmtId="0" fontId="0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0" fillId="0" borderId="7" xfId="0" applyBorder="1" applyAlignment="1">
      <alignment horizontal="justify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2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3" fillId="3" borderId="0" xfId="0" applyFont="1" applyFill="1" applyAlignment="1">
      <alignment horizontal="centerContinuous"/>
    </xf>
    <xf numFmtId="0" fontId="12" fillId="4" borderId="0" xfId="0" applyFont="1" applyFill="1" applyAlignment="1">
      <alignment horizontal="center"/>
    </xf>
    <xf numFmtId="0" fontId="12" fillId="4" borderId="34" xfId="0" applyFont="1" applyFill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 horizontal="justify" vertical="center"/>
    </xf>
    <xf numFmtId="10" fontId="16" fillId="0" borderId="0" xfId="0" applyNumberFormat="1" applyFont="1" applyAlignment="1">
      <alignment/>
    </xf>
    <xf numFmtId="0" fontId="0" fillId="0" borderId="35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0" fillId="0" borderId="38" xfId="0" applyBorder="1" applyAlignment="1">
      <alignment horizontal="justify" vertical="top"/>
    </xf>
    <xf numFmtId="0" fontId="0" fillId="0" borderId="0" xfId="0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41" xfId="0" applyBorder="1" applyAlignment="1">
      <alignment horizontal="justify" vertical="top"/>
    </xf>
    <xf numFmtId="0" fontId="0" fillId="0" borderId="23" xfId="0" applyFill="1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justify" vertical="top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44" xfId="0" applyFont="1" applyBorder="1" applyAlignment="1">
      <alignment horizontal="justify" vertical="center"/>
    </xf>
    <xf numFmtId="0" fontId="0" fillId="0" borderId="45" xfId="0" applyFont="1" applyBorder="1" applyAlignment="1">
      <alignment horizontal="justify" vertical="center"/>
    </xf>
    <xf numFmtId="0" fontId="0" fillId="0" borderId="46" xfId="0" applyFont="1" applyBorder="1" applyAlignment="1">
      <alignment horizontal="justify" vertical="center"/>
    </xf>
    <xf numFmtId="0" fontId="0" fillId="0" borderId="34" xfId="0" applyBorder="1" applyAlignment="1">
      <alignment horizontal="justify" vertical="top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Font="1" applyBorder="1" applyAlignment="1">
      <alignment horizontal="justify" vertical="center"/>
    </xf>
    <xf numFmtId="0" fontId="0" fillId="0" borderId="50" xfId="0" applyFont="1" applyBorder="1" applyAlignment="1">
      <alignment horizontal="justify" vertical="center"/>
    </xf>
    <xf numFmtId="0" fontId="0" fillId="0" borderId="51" xfId="0" applyFont="1" applyBorder="1" applyAlignment="1">
      <alignment horizontal="justify" vertical="center"/>
    </xf>
    <xf numFmtId="0" fontId="0" fillId="0" borderId="52" xfId="0" applyBorder="1" applyAlignment="1">
      <alignment horizontal="justify" vertical="top"/>
    </xf>
    <xf numFmtId="0" fontId="0" fillId="0" borderId="53" xfId="0" applyBorder="1" applyAlignment="1">
      <alignment horizontal="justify" vertical="top"/>
    </xf>
    <xf numFmtId="0" fontId="0" fillId="0" borderId="54" xfId="0" applyBorder="1" applyAlignment="1">
      <alignment horizontal="justify" vertical="top"/>
    </xf>
    <xf numFmtId="3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Font="1" applyBorder="1" applyAlignment="1">
      <alignment horizontal="justify" vertical="center"/>
    </xf>
    <xf numFmtId="0" fontId="0" fillId="0" borderId="56" xfId="0" applyFont="1" applyBorder="1" applyAlignment="1">
      <alignment horizontal="justify" vertical="center"/>
    </xf>
    <xf numFmtId="0" fontId="0" fillId="0" borderId="57" xfId="0" applyFont="1" applyBorder="1" applyAlignment="1">
      <alignment horizontal="justify" vertical="center"/>
    </xf>
    <xf numFmtId="0" fontId="0" fillId="0" borderId="58" xfId="0" applyFont="1" applyBorder="1" applyAlignment="1">
      <alignment horizontal="justify" vertical="center"/>
    </xf>
    <xf numFmtId="0" fontId="0" fillId="0" borderId="59" xfId="0" applyFont="1" applyBorder="1" applyAlignment="1">
      <alignment horizontal="justify" vertical="center"/>
    </xf>
    <xf numFmtId="0" fontId="0" fillId="0" borderId="60" xfId="0" applyFont="1" applyBorder="1" applyAlignment="1">
      <alignment horizontal="justify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61" xfId="0" applyFont="1" applyBorder="1" applyAlignment="1">
      <alignment horizontal="justify" vertical="center"/>
    </xf>
    <xf numFmtId="0" fontId="0" fillId="0" borderId="62" xfId="0" applyFont="1" applyBorder="1" applyAlignment="1">
      <alignment horizontal="justify" vertical="center"/>
    </xf>
    <xf numFmtId="0" fontId="0" fillId="0" borderId="63" xfId="0" applyFont="1" applyBorder="1" applyAlignment="1">
      <alignment horizontal="justify" vertical="center"/>
    </xf>
    <xf numFmtId="0" fontId="0" fillId="0" borderId="64" xfId="0" applyFont="1" applyBorder="1" applyAlignment="1">
      <alignment horizontal="justify" vertical="center"/>
    </xf>
    <xf numFmtId="0" fontId="0" fillId="0" borderId="65" xfId="0" applyFont="1" applyBorder="1" applyAlignment="1">
      <alignment horizontal="justify" vertical="center"/>
    </xf>
    <xf numFmtId="0" fontId="0" fillId="0" borderId="66" xfId="0" applyFont="1" applyBorder="1" applyAlignment="1">
      <alignment horizontal="justify" vertical="center"/>
    </xf>
    <xf numFmtId="0" fontId="0" fillId="0" borderId="67" xfId="0" applyFont="1" applyBorder="1" applyAlignment="1">
      <alignment horizontal="justify" vertical="center"/>
    </xf>
    <xf numFmtId="0" fontId="0" fillId="0" borderId="68" xfId="0" applyFont="1" applyBorder="1" applyAlignment="1">
      <alignment horizontal="justify" vertical="center"/>
    </xf>
    <xf numFmtId="0" fontId="0" fillId="0" borderId="69" xfId="0" applyFont="1" applyBorder="1" applyAlignment="1">
      <alignment horizontal="center" vertical="center" shrinkToFit="1"/>
    </xf>
    <xf numFmtId="2" fontId="0" fillId="0" borderId="67" xfId="0" applyNumberFormat="1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justify" vertical="center"/>
    </xf>
    <xf numFmtId="0" fontId="0" fillId="0" borderId="71" xfId="0" applyFont="1" applyBorder="1" applyAlignment="1">
      <alignment horizontal="justify" vertical="center"/>
    </xf>
    <xf numFmtId="0" fontId="0" fillId="0" borderId="72" xfId="0" applyFont="1" applyBorder="1" applyAlignment="1">
      <alignment horizontal="justify" vertical="center"/>
    </xf>
    <xf numFmtId="0" fontId="1" fillId="0" borderId="0" xfId="0" applyFont="1" applyBorder="1" applyAlignment="1">
      <alignment horizontal="right" vertical="center"/>
    </xf>
    <xf numFmtId="0" fontId="1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77" xfId="0" applyBorder="1" applyAlignment="1">
      <alignment horizontal="right"/>
    </xf>
    <xf numFmtId="0" fontId="4" fillId="0" borderId="76" xfId="0" applyFont="1" applyBorder="1" applyAlignment="1">
      <alignment horizontal="justify" vertical="justify"/>
    </xf>
    <xf numFmtId="0" fontId="0" fillId="0" borderId="78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75" xfId="0" applyFont="1" applyBorder="1" applyAlignment="1">
      <alignment horizontal="justify" textRotation="90"/>
    </xf>
    <xf numFmtId="0" fontId="5" fillId="0" borderId="78" xfId="0" applyFont="1" applyBorder="1" applyAlignment="1">
      <alignment horizontal="justify" textRotation="90"/>
    </xf>
    <xf numFmtId="0" fontId="22" fillId="0" borderId="78" xfId="0" applyFont="1" applyBorder="1" applyAlignment="1">
      <alignment horizontal="justify" textRotation="90"/>
    </xf>
    <xf numFmtId="0" fontId="23" fillId="0" borderId="78" xfId="0" applyFont="1" applyBorder="1" applyAlignment="1">
      <alignment horizontal="justify" textRotation="90"/>
    </xf>
    <xf numFmtId="0" fontId="9" fillId="0" borderId="78" xfId="0" applyFont="1" applyBorder="1" applyAlignment="1">
      <alignment horizontal="justify" textRotation="90"/>
    </xf>
    <xf numFmtId="0" fontId="7" fillId="0" borderId="78" xfId="0" applyFont="1" applyBorder="1" applyAlignment="1">
      <alignment horizontal="justify" textRotation="90" wrapText="1"/>
    </xf>
    <xf numFmtId="0" fontId="9" fillId="0" borderId="3" xfId="0" applyFont="1" applyBorder="1" applyAlignment="1">
      <alignment horizontal="justify" textRotation="90"/>
    </xf>
    <xf numFmtId="0" fontId="1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79" xfId="0" applyBorder="1" applyAlignment="1">
      <alignment horizontal="left" vertical="top" wrapText="1"/>
    </xf>
    <xf numFmtId="3" fontId="0" fillId="0" borderId="43" xfId="0" applyNumberForma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81" xfId="0" applyNumberFormat="1" applyBorder="1" applyAlignment="1">
      <alignment horizontal="left" vertical="center"/>
    </xf>
    <xf numFmtId="3" fontId="0" fillId="0" borderId="43" xfId="0" applyNumberFormat="1" applyBorder="1" applyAlignment="1">
      <alignment horizontal="left" vertical="center"/>
    </xf>
    <xf numFmtId="3" fontId="13" fillId="0" borderId="43" xfId="0" applyNumberFormat="1" applyFont="1" applyBorder="1" applyAlignment="1">
      <alignment horizontal="left" vertical="center"/>
    </xf>
    <xf numFmtId="3" fontId="17" fillId="0" borderId="43" xfId="0" applyNumberFormat="1" applyFont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3" fontId="0" fillId="0" borderId="82" xfId="0" applyNumberFormat="1" applyBorder="1" applyAlignment="1">
      <alignment horizontal="left" vertical="center"/>
    </xf>
    <xf numFmtId="3" fontId="0" fillId="0" borderId="80" xfId="0" applyNumberFormat="1" applyBorder="1" applyAlignment="1">
      <alignment horizontal="left" vertical="center"/>
    </xf>
    <xf numFmtId="3" fontId="13" fillId="0" borderId="80" xfId="0" applyNumberFormat="1" applyFont="1" applyBorder="1" applyAlignment="1">
      <alignment horizontal="left" vertical="center"/>
    </xf>
    <xf numFmtId="3" fontId="17" fillId="0" borderId="80" xfId="0" applyNumberFormat="1" applyFon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4" fontId="0" fillId="0" borderId="43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 shrinkToFit="1"/>
    </xf>
    <xf numFmtId="164" fontId="17" fillId="0" borderId="43" xfId="0" applyNumberFormat="1" applyFont="1" applyBorder="1" applyAlignment="1">
      <alignment horizontal="center" vertical="center" shrinkToFit="1"/>
    </xf>
    <xf numFmtId="164" fontId="0" fillId="0" borderId="43" xfId="0" applyNumberFormat="1" applyBorder="1" applyAlignment="1">
      <alignment horizontal="center" vertical="center" shrinkToFit="1"/>
    </xf>
    <xf numFmtId="2" fontId="0" fillId="0" borderId="44" xfId="0" applyNumberFormat="1" applyFont="1" applyBorder="1" applyAlignment="1">
      <alignment horizontal="center" vertical="center" shrinkToFit="1"/>
    </xf>
    <xf numFmtId="1" fontId="0" fillId="0" borderId="44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justify" vertical="top"/>
    </xf>
    <xf numFmtId="0" fontId="0" fillId="0" borderId="40" xfId="0" applyBorder="1" applyAlignment="1">
      <alignment horizontal="justify" vertical="top"/>
    </xf>
    <xf numFmtId="0" fontId="0" fillId="0" borderId="83" xfId="0" applyFont="1" applyBorder="1" applyAlignment="1">
      <alignment horizontal="justify" vertical="center"/>
    </xf>
    <xf numFmtId="0" fontId="0" fillId="0" borderId="84" xfId="0" applyFont="1" applyBorder="1" applyAlignment="1">
      <alignment horizontal="justify" vertical="center"/>
    </xf>
    <xf numFmtId="0" fontId="0" fillId="0" borderId="85" xfId="0" applyFont="1" applyBorder="1" applyAlignment="1">
      <alignment horizontal="justify" vertical="center"/>
    </xf>
    <xf numFmtId="0" fontId="0" fillId="0" borderId="3" xfId="0" applyBorder="1" applyAlignment="1">
      <alignment horizontal="justify" vertical="top"/>
    </xf>
    <xf numFmtId="0" fontId="0" fillId="0" borderId="86" xfId="0" applyFont="1" applyBorder="1" applyAlignment="1">
      <alignment horizontal="justify" vertical="center"/>
    </xf>
    <xf numFmtId="0" fontId="0" fillId="0" borderId="87" xfId="0" applyFont="1" applyBorder="1" applyAlignment="1">
      <alignment horizontal="justify" vertical="center"/>
    </xf>
    <xf numFmtId="0" fontId="0" fillId="0" borderId="88" xfId="0" applyFont="1" applyBorder="1" applyAlignment="1">
      <alignment horizontal="justify" vertical="center"/>
    </xf>
    <xf numFmtId="0" fontId="0" fillId="0" borderId="89" xfId="0" applyBorder="1" applyAlignment="1">
      <alignment horizontal="left" vertical="top" wrapText="1"/>
    </xf>
    <xf numFmtId="3" fontId="0" fillId="0" borderId="90" xfId="0" applyNumberFormat="1" applyFon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3" fontId="0" fillId="0" borderId="91" xfId="0" applyNumberFormat="1" applyBorder="1" applyAlignment="1">
      <alignment horizontal="left" vertical="center"/>
    </xf>
    <xf numFmtId="3" fontId="0" fillId="0" borderId="90" xfId="0" applyNumberFormat="1" applyBorder="1" applyAlignment="1">
      <alignment horizontal="left" vertical="center"/>
    </xf>
    <xf numFmtId="3" fontId="13" fillId="0" borderId="90" xfId="0" applyNumberFormat="1" applyFont="1" applyBorder="1" applyAlignment="1">
      <alignment horizontal="left" vertical="center"/>
    </xf>
    <xf numFmtId="3" fontId="17" fillId="0" borderId="90" xfId="0" applyNumberFormat="1" applyFont="1" applyBorder="1" applyAlignment="1">
      <alignment horizontal="left" vertical="center"/>
    </xf>
    <xf numFmtId="3" fontId="0" fillId="0" borderId="40" xfId="0" applyNumberFormat="1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0" fontId="1" fillId="0" borderId="9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4"/>
  <sheetViews>
    <sheetView showGridLines="0" tabSelected="1" zoomScale="80" zoomScaleNormal="80" workbookViewId="0" topLeftCell="B20">
      <selection activeCell="F23" sqref="F23"/>
    </sheetView>
  </sheetViews>
  <sheetFormatPr defaultColWidth="9.00390625" defaultRowHeight="12.75"/>
  <cols>
    <col min="1" max="1" width="5.875" style="117" customWidth="1"/>
    <col min="2" max="2" width="38.125" style="0" customWidth="1"/>
    <col min="3" max="3" width="7.625" style="0" hidden="1" customWidth="1"/>
    <col min="4" max="4" width="22.875" style="0" hidden="1" customWidth="1"/>
    <col min="5" max="5" width="12.75390625" style="0" customWidth="1"/>
    <col min="6" max="6" width="8.875" style="0" customWidth="1"/>
    <col min="7" max="21" width="3.875" style="0" customWidth="1"/>
    <col min="22" max="22" width="4.625" style="0" customWidth="1"/>
    <col min="23" max="23" width="3.00390625" style="0" customWidth="1"/>
    <col min="24" max="24" width="0" style="0" hidden="1" customWidth="1"/>
    <col min="25" max="25" width="14.625" style="0" customWidth="1"/>
    <col min="26" max="26" width="38.125" style="0" customWidth="1"/>
    <col min="27" max="27" width="7.625" style="0" hidden="1" customWidth="1"/>
    <col min="28" max="28" width="22.875" style="0" hidden="1" customWidth="1"/>
    <col min="29" max="29" width="15.75390625" style="74" customWidth="1"/>
    <col min="30" max="30" width="8.375" style="110" customWidth="1"/>
    <col min="31" max="31" width="8.125" style="0" customWidth="1"/>
  </cols>
  <sheetData>
    <row r="1" spans="2:29" ht="12.75" hidden="1">
      <c r="B1" s="1"/>
      <c r="C1" s="2"/>
      <c r="D1" s="3"/>
      <c r="E1" s="3"/>
      <c r="F1" s="5" t="s">
        <v>0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V1" s="8"/>
      <c r="Z1" s="1"/>
      <c r="AA1" s="2"/>
      <c r="AB1" s="3"/>
      <c r="AC1" s="4" t="s">
        <v>1</v>
      </c>
    </row>
    <row r="2" spans="2:29" ht="15" hidden="1">
      <c r="B2" s="9" t="s">
        <v>2</v>
      </c>
      <c r="C2" s="10"/>
      <c r="D2" s="11"/>
      <c r="E2" s="11"/>
      <c r="F2" s="12" t="s">
        <v>3</v>
      </c>
      <c r="G2" s="13" t="s">
        <v>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Z2" s="9" t="s">
        <v>2</v>
      </c>
      <c r="AA2" s="10"/>
      <c r="AB2" s="11"/>
      <c r="AC2" s="12" t="s">
        <v>5</v>
      </c>
    </row>
    <row r="3" spans="2:29" ht="15" hidden="1">
      <c r="B3" s="9" t="s">
        <v>6</v>
      </c>
      <c r="C3" s="10"/>
      <c r="D3" s="11"/>
      <c r="E3" s="11"/>
      <c r="F3" s="12" t="s">
        <v>7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Z3" s="9" t="s">
        <v>6</v>
      </c>
      <c r="AA3" s="10"/>
      <c r="AB3" s="11"/>
      <c r="AC3" s="12" t="s">
        <v>8</v>
      </c>
    </row>
    <row r="4" spans="2:29" ht="108" customHeight="1" hidden="1" thickBot="1">
      <c r="B4" s="19"/>
      <c r="C4" s="20"/>
      <c r="D4" s="21"/>
      <c r="E4" s="21"/>
      <c r="F4" s="17"/>
      <c r="G4" s="23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5" t="s">
        <v>16</v>
      </c>
      <c r="O4" s="24" t="s">
        <v>17</v>
      </c>
      <c r="P4" s="24" t="s">
        <v>18</v>
      </c>
      <c r="Q4" s="26" t="s">
        <v>19</v>
      </c>
      <c r="R4" s="24" t="s">
        <v>20</v>
      </c>
      <c r="S4" s="27" t="s">
        <v>21</v>
      </c>
      <c r="T4" s="26" t="s">
        <v>22</v>
      </c>
      <c r="U4" s="28" t="s">
        <v>23</v>
      </c>
      <c r="V4" s="29" t="s">
        <v>24</v>
      </c>
      <c r="Z4" s="19"/>
      <c r="AA4" s="20"/>
      <c r="AB4" s="21"/>
      <c r="AC4" s="22" t="s">
        <v>25</v>
      </c>
    </row>
    <row r="5" spans="2:29" ht="30" customHeight="1" hidden="1">
      <c r="B5" s="1"/>
      <c r="C5" s="30"/>
      <c r="D5" s="31"/>
      <c r="E5" s="31"/>
      <c r="F5" s="32"/>
      <c r="G5" s="33"/>
      <c r="H5" s="34"/>
      <c r="I5" s="34"/>
      <c r="J5" s="34"/>
      <c r="K5" s="34"/>
      <c r="L5" s="34"/>
      <c r="M5" s="34"/>
      <c r="N5" s="35"/>
      <c r="O5" s="34"/>
      <c r="P5" s="36"/>
      <c r="Q5" s="34"/>
      <c r="R5" s="34"/>
      <c r="S5" s="34"/>
      <c r="T5" s="34"/>
      <c r="U5" s="34"/>
      <c r="V5" s="37"/>
      <c r="Z5" s="1"/>
      <c r="AA5" s="30"/>
      <c r="AB5" s="31"/>
      <c r="AC5" s="71"/>
    </row>
    <row r="6" spans="2:29" ht="30" customHeight="1" hidden="1">
      <c r="B6" s="38"/>
      <c r="C6" s="39"/>
      <c r="D6" s="40"/>
      <c r="E6" s="40"/>
      <c r="F6" s="41"/>
      <c r="G6" s="42"/>
      <c r="H6" s="43"/>
      <c r="I6" s="43"/>
      <c r="J6" s="43"/>
      <c r="K6" s="43"/>
      <c r="L6" s="43"/>
      <c r="M6" s="43"/>
      <c r="N6" s="44"/>
      <c r="O6" s="43"/>
      <c r="P6" s="43"/>
      <c r="Q6" s="43"/>
      <c r="R6" s="43"/>
      <c r="S6" s="43"/>
      <c r="T6" s="43"/>
      <c r="U6" s="43"/>
      <c r="V6" s="45"/>
      <c r="Z6" s="38"/>
      <c r="AA6" s="39"/>
      <c r="AB6" s="40"/>
      <c r="AC6" s="72"/>
    </row>
    <row r="7" spans="2:29" ht="30" customHeight="1" hidden="1">
      <c r="B7" s="16"/>
      <c r="C7" s="17"/>
      <c r="D7" s="18"/>
      <c r="E7" s="18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5"/>
      <c r="Z7" s="16"/>
      <c r="AA7" s="17"/>
      <c r="AB7" s="18"/>
      <c r="AC7" s="72"/>
    </row>
    <row r="8" spans="2:29" ht="30" customHeight="1" hidden="1">
      <c r="B8" s="38"/>
      <c r="C8" s="39"/>
      <c r="D8" s="40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/>
      <c r="Z8" s="38"/>
      <c r="AA8" s="39"/>
      <c r="AB8" s="40"/>
      <c r="AC8" s="72"/>
    </row>
    <row r="9" spans="2:29" ht="30" customHeight="1" hidden="1">
      <c r="B9" s="38"/>
      <c r="C9" s="39"/>
      <c r="D9" s="40"/>
      <c r="E9" s="40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5"/>
      <c r="Z9" s="38"/>
      <c r="AA9" s="39"/>
      <c r="AB9" s="40"/>
      <c r="AC9" s="72"/>
    </row>
    <row r="10" spans="2:29" ht="30" customHeight="1" hidden="1">
      <c r="B10" s="38"/>
      <c r="C10" s="39"/>
      <c r="D10" s="40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  <c r="Z10" s="38"/>
      <c r="AA10" s="39"/>
      <c r="AB10" s="40"/>
      <c r="AC10" s="72"/>
    </row>
    <row r="11" spans="2:29" ht="30" customHeight="1" hidden="1">
      <c r="B11" s="38"/>
      <c r="C11" s="39"/>
      <c r="D11" s="40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5"/>
      <c r="Z11" s="38"/>
      <c r="AA11" s="39"/>
      <c r="AB11" s="40"/>
      <c r="AC11" s="72"/>
    </row>
    <row r="12" spans="2:29" ht="30" customHeight="1" hidden="1">
      <c r="B12" s="38"/>
      <c r="C12" s="39"/>
      <c r="D12" s="40"/>
      <c r="E12" s="40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5"/>
      <c r="Z12" s="38"/>
      <c r="AA12" s="39"/>
      <c r="AB12" s="40"/>
      <c r="AC12" s="72"/>
    </row>
    <row r="13" spans="2:29" ht="30" customHeight="1" hidden="1" thickBot="1">
      <c r="B13" s="46"/>
      <c r="C13" s="47"/>
      <c r="D13" s="48"/>
      <c r="E13" s="4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Z13" s="46"/>
      <c r="AA13" s="47"/>
      <c r="AB13" s="48"/>
      <c r="AC13" s="73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>
      <c r="R20" t="s">
        <v>325</v>
      </c>
    </row>
    <row r="21" ht="12.75"/>
    <row r="22" spans="2:18" ht="18">
      <c r="B22" s="265" t="s">
        <v>326</v>
      </c>
      <c r="C22" s="264"/>
      <c r="D22" s="264"/>
      <c r="E22" s="264"/>
      <c r="R22" s="265"/>
    </row>
    <row r="23" spans="2:5" ht="18">
      <c r="B23" s="265"/>
      <c r="C23" s="264"/>
      <c r="D23" s="264"/>
      <c r="E23" s="264"/>
    </row>
    <row r="24" spans="2:5" ht="18">
      <c r="B24" s="265"/>
      <c r="C24" s="264"/>
      <c r="D24" s="264"/>
      <c r="E24" s="264"/>
    </row>
    <row r="25" spans="2:30" ht="15.75">
      <c r="B25" s="53" t="s">
        <v>26</v>
      </c>
      <c r="AC25"/>
      <c r="AD25"/>
    </row>
    <row r="26" spans="29:30" ht="13.5" thickBot="1">
      <c r="AC26"/>
      <c r="AD26"/>
    </row>
    <row r="27" spans="2:30" ht="12.75">
      <c r="B27" s="32"/>
      <c r="C27" s="2"/>
      <c r="D27" s="3"/>
      <c r="E27" s="4" t="s">
        <v>27</v>
      </c>
      <c r="F27" s="5" t="s">
        <v>28</v>
      </c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AC27"/>
      <c r="AD27"/>
    </row>
    <row r="28" spans="2:30" ht="14.25">
      <c r="B28" s="123" t="s">
        <v>2</v>
      </c>
      <c r="C28" s="10"/>
      <c r="D28" s="11"/>
      <c r="E28" s="12" t="s">
        <v>29</v>
      </c>
      <c r="F28" s="12" t="s">
        <v>3</v>
      </c>
      <c r="G28" s="13" t="s">
        <v>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AC28"/>
      <c r="AD28"/>
    </row>
    <row r="29" spans="2:30" ht="14.25">
      <c r="B29" s="123" t="s">
        <v>6</v>
      </c>
      <c r="C29" s="10"/>
      <c r="D29" s="11"/>
      <c r="E29" s="12" t="s">
        <v>30</v>
      </c>
      <c r="F29" s="12" t="s">
        <v>31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AC29"/>
      <c r="AD29"/>
    </row>
    <row r="30" spans="2:30" ht="108" customHeight="1" thickBot="1">
      <c r="B30" s="124"/>
      <c r="C30" s="20"/>
      <c r="D30" s="21"/>
      <c r="E30" s="22" t="s">
        <v>25</v>
      </c>
      <c r="F30" s="17"/>
      <c r="G30" s="23" t="s">
        <v>9</v>
      </c>
      <c r="H30" s="24" t="s">
        <v>10</v>
      </c>
      <c r="I30" s="24" t="s">
        <v>11</v>
      </c>
      <c r="J30" s="24" t="s">
        <v>12</v>
      </c>
      <c r="K30" s="24" t="s">
        <v>13</v>
      </c>
      <c r="L30" s="24" t="s">
        <v>14</v>
      </c>
      <c r="M30" s="24" t="s">
        <v>15</v>
      </c>
      <c r="N30" s="25" t="s">
        <v>16</v>
      </c>
      <c r="O30" s="24" t="s">
        <v>17</v>
      </c>
      <c r="P30" s="24" t="s">
        <v>18</v>
      </c>
      <c r="Q30" s="26" t="s">
        <v>19</v>
      </c>
      <c r="R30" s="26" t="s">
        <v>20</v>
      </c>
      <c r="S30" s="27" t="s">
        <v>21</v>
      </c>
      <c r="T30" s="26" t="s">
        <v>22</v>
      </c>
      <c r="U30" s="28" t="s">
        <v>23</v>
      </c>
      <c r="V30" s="29" t="s">
        <v>24</v>
      </c>
      <c r="AC30"/>
      <c r="AD30"/>
    </row>
    <row r="31" spans="1:30" ht="30" customHeight="1">
      <c r="A31" s="117">
        <v>1</v>
      </c>
      <c r="B31" s="56" t="s">
        <v>32</v>
      </c>
      <c r="C31" s="55"/>
      <c r="D31" s="55"/>
      <c r="E31" s="141">
        <v>1273</v>
      </c>
      <c r="F31" s="128">
        <v>20</v>
      </c>
      <c r="G31" s="76">
        <v>8</v>
      </c>
      <c r="H31" s="77"/>
      <c r="I31" s="77">
        <v>1</v>
      </c>
      <c r="J31" s="77">
        <v>8</v>
      </c>
      <c r="K31" s="77"/>
      <c r="L31" s="77"/>
      <c r="M31" s="77"/>
      <c r="N31" s="77"/>
      <c r="O31" s="77"/>
      <c r="P31" s="77">
        <v>1</v>
      </c>
      <c r="Q31" s="77"/>
      <c r="R31" s="77"/>
      <c r="S31" s="77"/>
      <c r="T31" s="77">
        <v>2</v>
      </c>
      <c r="U31" s="77"/>
      <c r="V31" s="78"/>
      <c r="X31" s="85">
        <f aca="true" t="shared" si="0" ref="X31:X38">SUM(G31:V31)-N31-S31-U31-V31</f>
        <v>20</v>
      </c>
      <c r="AC31"/>
      <c r="AD31"/>
    </row>
    <row r="32" spans="1:30" ht="30" customHeight="1">
      <c r="A32" s="117">
        <v>2</v>
      </c>
      <c r="B32" s="60" t="s">
        <v>33</v>
      </c>
      <c r="C32" s="58"/>
      <c r="D32" s="59"/>
      <c r="E32" s="142">
        <v>5330</v>
      </c>
      <c r="F32" s="140">
        <v>8</v>
      </c>
      <c r="G32" s="79">
        <v>3</v>
      </c>
      <c r="H32" s="80"/>
      <c r="I32" s="80"/>
      <c r="J32" s="80">
        <v>3</v>
      </c>
      <c r="K32" s="80"/>
      <c r="L32" s="80"/>
      <c r="M32" s="80"/>
      <c r="N32" s="80"/>
      <c r="O32" s="80"/>
      <c r="P32" s="80">
        <v>1</v>
      </c>
      <c r="Q32" s="80"/>
      <c r="R32" s="80"/>
      <c r="S32" s="80"/>
      <c r="T32" s="80">
        <v>1</v>
      </c>
      <c r="U32" s="80"/>
      <c r="V32" s="81"/>
      <c r="X32" s="85">
        <f t="shared" si="0"/>
        <v>8</v>
      </c>
      <c r="AC32"/>
      <c r="AD32"/>
    </row>
    <row r="33" spans="1:30" ht="30" customHeight="1">
      <c r="A33" s="117">
        <v>3</v>
      </c>
      <c r="B33" s="91" t="s">
        <v>34</v>
      </c>
      <c r="C33" s="62"/>
      <c r="D33" s="63"/>
      <c r="E33" s="142">
        <v>5260</v>
      </c>
      <c r="F33" s="132">
        <v>2</v>
      </c>
      <c r="G33" s="79">
        <v>1</v>
      </c>
      <c r="H33" s="80"/>
      <c r="I33" s="80"/>
      <c r="J33" s="80">
        <v>1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X33" s="85">
        <f t="shared" si="0"/>
        <v>2</v>
      </c>
      <c r="AC33"/>
      <c r="AD33"/>
    </row>
    <row r="34" spans="1:30" ht="30" customHeight="1">
      <c r="A34" s="117">
        <v>4</v>
      </c>
      <c r="B34" s="60" t="s">
        <v>35</v>
      </c>
      <c r="C34" s="58"/>
      <c r="D34" s="59"/>
      <c r="E34" s="142">
        <v>915</v>
      </c>
      <c r="F34" s="132">
        <v>4</v>
      </c>
      <c r="G34" s="79">
        <v>2</v>
      </c>
      <c r="H34" s="80"/>
      <c r="I34" s="80"/>
      <c r="J34" s="80">
        <v>2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  <c r="X34" s="85">
        <f>SUM(G34:V34)-N34-S34-U34-V34</f>
        <v>4</v>
      </c>
      <c r="AC34"/>
      <c r="AD34"/>
    </row>
    <row r="35" spans="1:30" ht="30" customHeight="1">
      <c r="A35" s="117">
        <v>5</v>
      </c>
      <c r="B35" s="60" t="s">
        <v>36</v>
      </c>
      <c r="C35" s="58"/>
      <c r="D35" s="59"/>
      <c r="E35" s="142">
        <v>3940</v>
      </c>
      <c r="F35" s="132">
        <v>98</v>
      </c>
      <c r="G35" s="79">
        <v>35</v>
      </c>
      <c r="H35" s="80"/>
      <c r="I35" s="80">
        <v>1</v>
      </c>
      <c r="J35" s="80">
        <v>36</v>
      </c>
      <c r="K35" s="80"/>
      <c r="L35" s="80">
        <v>1</v>
      </c>
      <c r="M35" s="80">
        <v>11</v>
      </c>
      <c r="N35" s="80">
        <v>11</v>
      </c>
      <c r="O35" s="80">
        <v>5</v>
      </c>
      <c r="P35" s="80">
        <v>2</v>
      </c>
      <c r="Q35" s="80">
        <v>1</v>
      </c>
      <c r="R35" s="80">
        <v>3</v>
      </c>
      <c r="S35" s="80"/>
      <c r="T35" s="80">
        <v>3</v>
      </c>
      <c r="U35" s="80"/>
      <c r="V35" s="81"/>
      <c r="X35" s="85">
        <f t="shared" si="0"/>
        <v>98</v>
      </c>
      <c r="AC35"/>
      <c r="AD35"/>
    </row>
    <row r="36" spans="1:30" ht="30" customHeight="1">
      <c r="A36" s="117">
        <v>6</v>
      </c>
      <c r="B36" s="60" t="s">
        <v>37</v>
      </c>
      <c r="C36" s="58"/>
      <c r="D36" s="59"/>
      <c r="E36" s="142">
        <v>36920</v>
      </c>
      <c r="F36" s="132">
        <v>99</v>
      </c>
      <c r="G36" s="79">
        <v>19</v>
      </c>
      <c r="H36" s="80"/>
      <c r="I36" s="80"/>
      <c r="J36" s="80">
        <v>26</v>
      </c>
      <c r="K36" s="80"/>
      <c r="L36" s="80">
        <v>10</v>
      </c>
      <c r="M36" s="80">
        <v>6</v>
      </c>
      <c r="N36" s="80">
        <v>2</v>
      </c>
      <c r="O36" s="80">
        <v>4</v>
      </c>
      <c r="P36" s="80">
        <v>2</v>
      </c>
      <c r="Q36" s="80"/>
      <c r="R36" s="80">
        <v>23</v>
      </c>
      <c r="S36" s="80">
        <v>3</v>
      </c>
      <c r="T36" s="80">
        <v>9</v>
      </c>
      <c r="U36" s="80"/>
      <c r="V36" s="81"/>
      <c r="X36" s="85">
        <f t="shared" si="0"/>
        <v>99</v>
      </c>
      <c r="AC36"/>
      <c r="AD36"/>
    </row>
    <row r="37" spans="1:30" ht="30" customHeight="1">
      <c r="A37" s="117">
        <v>7</v>
      </c>
      <c r="B37" s="60" t="s">
        <v>38</v>
      </c>
      <c r="C37" s="39"/>
      <c r="D37" s="40"/>
      <c r="E37" s="111" t="s">
        <v>39</v>
      </c>
      <c r="F37" s="132">
        <v>7</v>
      </c>
      <c r="G37" s="79"/>
      <c r="H37" s="80">
        <v>4</v>
      </c>
      <c r="I37" s="80"/>
      <c r="J37" s="80"/>
      <c r="K37" s="80"/>
      <c r="L37" s="80">
        <v>2</v>
      </c>
      <c r="M37" s="80"/>
      <c r="N37" s="80"/>
      <c r="O37" s="80"/>
      <c r="P37" s="80"/>
      <c r="Q37" s="80"/>
      <c r="R37" s="80"/>
      <c r="S37" s="80"/>
      <c r="T37" s="80">
        <v>1</v>
      </c>
      <c r="U37" s="80"/>
      <c r="V37" s="81"/>
      <c r="X37" s="85">
        <f t="shared" si="0"/>
        <v>7</v>
      </c>
      <c r="AC37"/>
      <c r="AD37"/>
    </row>
    <row r="38" spans="1:30" ht="30" customHeight="1">
      <c r="A38" s="117">
        <v>8</v>
      </c>
      <c r="B38" s="60" t="s">
        <v>40</v>
      </c>
      <c r="C38" s="58"/>
      <c r="D38" s="59"/>
      <c r="E38" s="142">
        <v>24009</v>
      </c>
      <c r="F38" s="132">
        <v>24</v>
      </c>
      <c r="G38" s="79">
        <v>8</v>
      </c>
      <c r="H38" s="80"/>
      <c r="I38" s="80"/>
      <c r="J38" s="80">
        <v>8</v>
      </c>
      <c r="K38" s="80"/>
      <c r="L38" s="80"/>
      <c r="M38" s="80">
        <v>5</v>
      </c>
      <c r="N38" s="80">
        <v>1</v>
      </c>
      <c r="O38" s="80"/>
      <c r="P38" s="80"/>
      <c r="Q38" s="80"/>
      <c r="R38" s="80"/>
      <c r="S38" s="80"/>
      <c r="T38" s="80">
        <v>3</v>
      </c>
      <c r="U38" s="80"/>
      <c r="V38" s="81"/>
      <c r="X38" s="85">
        <f t="shared" si="0"/>
        <v>24</v>
      </c>
      <c r="AC38"/>
      <c r="AD38"/>
    </row>
    <row r="39" spans="1:30" ht="30" customHeight="1" thickBot="1">
      <c r="A39" s="117">
        <v>9</v>
      </c>
      <c r="B39" s="75" t="s">
        <v>41</v>
      </c>
      <c r="C39" s="106"/>
      <c r="D39" s="107"/>
      <c r="E39" s="146">
        <v>3644</v>
      </c>
      <c r="F39" s="137">
        <v>20</v>
      </c>
      <c r="G39" s="176">
        <v>6</v>
      </c>
      <c r="H39" s="177"/>
      <c r="I39" s="177"/>
      <c r="J39" s="177">
        <v>6</v>
      </c>
      <c r="K39" s="177"/>
      <c r="L39" s="177"/>
      <c r="M39" s="177"/>
      <c r="N39" s="177"/>
      <c r="O39" s="177"/>
      <c r="P39" s="177">
        <v>2</v>
      </c>
      <c r="Q39" s="177"/>
      <c r="R39" s="177">
        <v>1</v>
      </c>
      <c r="S39" s="177"/>
      <c r="T39" s="177">
        <v>5</v>
      </c>
      <c r="U39" s="177"/>
      <c r="V39" s="178"/>
      <c r="X39" s="85">
        <f>SUM(G39:V39)-N39-S39-U39-V39</f>
        <v>20</v>
      </c>
      <c r="AC39"/>
      <c r="AD39"/>
    </row>
    <row r="40" spans="1:30" ht="30" customHeight="1">
      <c r="A40" s="117">
        <v>10</v>
      </c>
      <c r="B40" s="135" t="s">
        <v>42</v>
      </c>
      <c r="C40" s="228"/>
      <c r="D40" s="229"/>
      <c r="E40" s="145">
        <v>7491</v>
      </c>
      <c r="F40" s="136">
        <v>19</v>
      </c>
      <c r="G40" s="230">
        <v>9</v>
      </c>
      <c r="H40" s="231"/>
      <c r="I40" s="231"/>
      <c r="J40" s="231">
        <v>8</v>
      </c>
      <c r="K40" s="231"/>
      <c r="L40" s="231"/>
      <c r="M40" s="231"/>
      <c r="N40" s="231"/>
      <c r="O40" s="231"/>
      <c r="P40" s="231"/>
      <c r="Q40" s="231"/>
      <c r="R40" s="231"/>
      <c r="S40" s="231"/>
      <c r="T40" s="231">
        <v>2</v>
      </c>
      <c r="U40" s="231"/>
      <c r="V40" s="232"/>
      <c r="X40" s="85"/>
      <c r="AC40"/>
      <c r="AD40"/>
    </row>
    <row r="41" spans="1:30" ht="30" customHeight="1">
      <c r="A41" s="117">
        <v>11</v>
      </c>
      <c r="B41" s="158" t="s">
        <v>43</v>
      </c>
      <c r="C41" s="159"/>
      <c r="D41" s="160"/>
      <c r="E41" s="161">
        <v>42080</v>
      </c>
      <c r="F41" s="162">
        <v>42</v>
      </c>
      <c r="G41" s="163">
        <v>11</v>
      </c>
      <c r="H41" s="164"/>
      <c r="I41" s="164"/>
      <c r="J41" s="164">
        <v>16</v>
      </c>
      <c r="K41" s="164"/>
      <c r="L41" s="164"/>
      <c r="M41" s="164">
        <v>6</v>
      </c>
      <c r="N41" s="164">
        <v>2</v>
      </c>
      <c r="O41" s="164"/>
      <c r="P41" s="164">
        <v>1</v>
      </c>
      <c r="Q41" s="164"/>
      <c r="R41" s="164">
        <v>1</v>
      </c>
      <c r="S41" s="164"/>
      <c r="T41" s="164">
        <v>7</v>
      </c>
      <c r="U41" s="164"/>
      <c r="V41" s="165"/>
      <c r="X41" s="85">
        <f>SUM(G41:V41)-N41-S41-U41-V41</f>
        <v>42</v>
      </c>
      <c r="AC41"/>
      <c r="AD41"/>
    </row>
    <row r="42" spans="1:30" ht="30" customHeight="1">
      <c r="A42" s="117">
        <v>12</v>
      </c>
      <c r="B42" s="60" t="s">
        <v>44</v>
      </c>
      <c r="C42" s="58"/>
      <c r="D42" s="59"/>
      <c r="E42" s="142">
        <v>4193</v>
      </c>
      <c r="F42" s="132">
        <v>5</v>
      </c>
      <c r="G42" s="79"/>
      <c r="H42" s="80"/>
      <c r="I42" s="80"/>
      <c r="J42" s="80">
        <v>4</v>
      </c>
      <c r="K42" s="80"/>
      <c r="L42" s="80"/>
      <c r="M42" s="80">
        <v>1</v>
      </c>
      <c r="N42" s="80">
        <v>1</v>
      </c>
      <c r="O42" s="80"/>
      <c r="P42" s="80"/>
      <c r="Q42" s="80"/>
      <c r="R42" s="80"/>
      <c r="S42" s="80"/>
      <c r="T42" s="80"/>
      <c r="U42" s="80"/>
      <c r="V42" s="81"/>
      <c r="X42" s="85">
        <f>SUM(G42:V42)-N42-S42-U42-V42</f>
        <v>5</v>
      </c>
      <c r="AC42"/>
      <c r="AD42"/>
    </row>
    <row r="43" spans="1:30" ht="30" customHeight="1">
      <c r="A43" s="117">
        <v>13</v>
      </c>
      <c r="B43" s="60" t="s">
        <v>45</v>
      </c>
      <c r="C43" s="58"/>
      <c r="D43" s="59"/>
      <c r="E43" s="142">
        <v>2809</v>
      </c>
      <c r="F43" s="132">
        <v>111</v>
      </c>
      <c r="G43" s="79">
        <v>3</v>
      </c>
      <c r="H43" s="80">
        <v>7</v>
      </c>
      <c r="I43" s="80"/>
      <c r="J43" s="80">
        <v>5</v>
      </c>
      <c r="K43" s="80"/>
      <c r="L43" s="80">
        <v>4</v>
      </c>
      <c r="M43" s="80"/>
      <c r="N43" s="80"/>
      <c r="O43" s="80"/>
      <c r="P43" s="80"/>
      <c r="Q43" s="80"/>
      <c r="R43" s="80">
        <v>59</v>
      </c>
      <c r="S43" s="80">
        <v>16</v>
      </c>
      <c r="T43" s="80">
        <v>33</v>
      </c>
      <c r="U43" s="80"/>
      <c r="V43" s="81"/>
      <c r="X43" s="85">
        <f>SUM(G43:V43)-N43-S43-U43-V43</f>
        <v>111</v>
      </c>
      <c r="AC43"/>
      <c r="AD43"/>
    </row>
    <row r="44" spans="1:30" ht="30" customHeight="1">
      <c r="A44" s="117">
        <v>14</v>
      </c>
      <c r="B44" s="60" t="s">
        <v>46</v>
      </c>
      <c r="C44" s="58"/>
      <c r="D44" s="59"/>
      <c r="E44" s="142">
        <v>815</v>
      </c>
      <c r="F44" s="132">
        <v>6</v>
      </c>
      <c r="G44" s="79">
        <v>2</v>
      </c>
      <c r="H44" s="80"/>
      <c r="I44" s="80"/>
      <c r="J44" s="80"/>
      <c r="K44" s="80"/>
      <c r="L44" s="80">
        <v>4</v>
      </c>
      <c r="M44" s="80"/>
      <c r="N44" s="80"/>
      <c r="O44" s="80"/>
      <c r="P44" s="80"/>
      <c r="Q44" s="80"/>
      <c r="R44" s="80"/>
      <c r="S44" s="80"/>
      <c r="T44" s="80"/>
      <c r="U44" s="80"/>
      <c r="V44" s="81"/>
      <c r="X44" s="85" t="e">
        <f>SUM(#REF!)-#REF!-#REF!-#REF!-#REF!</f>
        <v>#REF!</v>
      </c>
      <c r="AC44"/>
      <c r="AD44"/>
    </row>
    <row r="45" spans="1:30" ht="30" customHeight="1">
      <c r="A45" s="117">
        <v>15</v>
      </c>
      <c r="B45" s="60" t="s">
        <v>47</v>
      </c>
      <c r="C45" s="58"/>
      <c r="D45" s="59"/>
      <c r="E45" s="142">
        <v>1750</v>
      </c>
      <c r="F45" s="132">
        <v>7</v>
      </c>
      <c r="G45" s="79">
        <v>3</v>
      </c>
      <c r="H45" s="80"/>
      <c r="I45" s="80"/>
      <c r="J45" s="80">
        <v>3</v>
      </c>
      <c r="K45" s="80"/>
      <c r="L45" s="80"/>
      <c r="M45" s="80"/>
      <c r="N45" s="80"/>
      <c r="O45" s="80"/>
      <c r="P45" s="80"/>
      <c r="Q45" s="80"/>
      <c r="R45" s="80"/>
      <c r="S45" s="80"/>
      <c r="T45" s="80">
        <v>1</v>
      </c>
      <c r="U45" s="80"/>
      <c r="V45" s="81"/>
      <c r="X45" s="85">
        <f>SUM(G44:V44)-N44-S44-U44-V44</f>
        <v>6</v>
      </c>
      <c r="AC45"/>
      <c r="AD45"/>
    </row>
    <row r="46" spans="1:30" ht="30" customHeight="1">
      <c r="A46" s="117">
        <v>16</v>
      </c>
      <c r="B46" s="60" t="s">
        <v>48</v>
      </c>
      <c r="C46" s="58"/>
      <c r="D46" s="59"/>
      <c r="E46" s="142">
        <v>1467</v>
      </c>
      <c r="F46" s="132">
        <v>17</v>
      </c>
      <c r="G46" s="79">
        <v>4</v>
      </c>
      <c r="H46" s="80">
        <v>2</v>
      </c>
      <c r="I46" s="80"/>
      <c r="J46" s="80">
        <v>3</v>
      </c>
      <c r="K46" s="80"/>
      <c r="L46" s="80">
        <v>2</v>
      </c>
      <c r="M46" s="80"/>
      <c r="N46" s="80"/>
      <c r="O46" s="80"/>
      <c r="P46" s="80"/>
      <c r="Q46" s="80"/>
      <c r="R46" s="80"/>
      <c r="S46" s="80"/>
      <c r="T46" s="80"/>
      <c r="U46" s="80"/>
      <c r="V46" s="81"/>
      <c r="X46" s="85">
        <f>SUM(G45:V45)-N45-S45-U45-V45</f>
        <v>7</v>
      </c>
      <c r="AC46"/>
      <c r="AD46"/>
    </row>
    <row r="47" spans="1:30" ht="30" customHeight="1">
      <c r="A47" s="117">
        <v>17</v>
      </c>
      <c r="B47" s="60" t="s">
        <v>261</v>
      </c>
      <c r="C47" s="58"/>
      <c r="D47" s="59"/>
      <c r="E47" s="142">
        <v>2365</v>
      </c>
      <c r="F47" s="132">
        <v>32</v>
      </c>
      <c r="G47" s="79">
        <v>7</v>
      </c>
      <c r="H47" s="80"/>
      <c r="I47" s="80"/>
      <c r="J47" s="80">
        <v>13</v>
      </c>
      <c r="K47" s="80"/>
      <c r="L47" s="80"/>
      <c r="M47" s="80">
        <v>1</v>
      </c>
      <c r="N47" s="80">
        <v>1</v>
      </c>
      <c r="O47" s="80"/>
      <c r="P47" s="80"/>
      <c r="Q47" s="80"/>
      <c r="R47" s="80"/>
      <c r="S47" s="80"/>
      <c r="T47" s="80">
        <v>11</v>
      </c>
      <c r="U47" s="80">
        <v>7</v>
      </c>
      <c r="V47" s="81">
        <v>4</v>
      </c>
      <c r="X47" s="85"/>
      <c r="AC47"/>
      <c r="AD47"/>
    </row>
    <row r="48" spans="1:30" ht="30" customHeight="1">
      <c r="A48" s="117">
        <v>18</v>
      </c>
      <c r="B48" s="60" t="s">
        <v>49</v>
      </c>
      <c r="C48" s="58"/>
      <c r="D48" s="59"/>
      <c r="E48" s="142">
        <v>6369</v>
      </c>
      <c r="F48" s="132">
        <v>5</v>
      </c>
      <c r="G48" s="79">
        <v>2</v>
      </c>
      <c r="H48" s="80"/>
      <c r="I48" s="80"/>
      <c r="J48" s="80">
        <v>2</v>
      </c>
      <c r="K48" s="80"/>
      <c r="L48" s="80"/>
      <c r="M48" s="80"/>
      <c r="N48" s="80"/>
      <c r="O48" s="80"/>
      <c r="P48" s="80"/>
      <c r="Q48" s="80"/>
      <c r="R48" s="80"/>
      <c r="S48" s="80"/>
      <c r="T48" s="80">
        <v>1</v>
      </c>
      <c r="U48" s="80"/>
      <c r="V48" s="81"/>
      <c r="X48" s="85">
        <f>SUM(G46:V46)-N46-S46-U46-V46</f>
        <v>11</v>
      </c>
      <c r="AC48"/>
      <c r="AD48"/>
    </row>
    <row r="49" spans="1:30" ht="30" customHeight="1">
      <c r="A49" s="117">
        <v>19</v>
      </c>
      <c r="B49" s="60" t="s">
        <v>260</v>
      </c>
      <c r="C49" s="58"/>
      <c r="D49" s="59"/>
      <c r="E49" s="142">
        <v>2501</v>
      </c>
      <c r="F49" s="132">
        <v>22</v>
      </c>
      <c r="G49" s="79">
        <v>7</v>
      </c>
      <c r="H49" s="80"/>
      <c r="I49" s="80"/>
      <c r="J49" s="80">
        <v>4</v>
      </c>
      <c r="K49" s="80"/>
      <c r="L49" s="80">
        <v>1</v>
      </c>
      <c r="M49" s="80"/>
      <c r="N49" s="80"/>
      <c r="O49" s="80"/>
      <c r="P49" s="80">
        <v>3</v>
      </c>
      <c r="Q49" s="80">
        <v>6</v>
      </c>
      <c r="R49" s="80"/>
      <c r="S49" s="80"/>
      <c r="T49" s="80">
        <v>1</v>
      </c>
      <c r="U49" s="80">
        <v>1</v>
      </c>
      <c r="V49" s="81"/>
      <c r="X49" s="85"/>
      <c r="AC49"/>
      <c r="AD49"/>
    </row>
    <row r="50" spans="1:30" ht="30" customHeight="1">
      <c r="A50" s="117">
        <v>20</v>
      </c>
      <c r="B50" s="60" t="s">
        <v>50</v>
      </c>
      <c r="C50" s="58"/>
      <c r="D50" s="59"/>
      <c r="E50" s="142">
        <f>987+2631</f>
        <v>3618</v>
      </c>
      <c r="F50" s="132">
        <v>15</v>
      </c>
      <c r="G50" s="79">
        <v>2</v>
      </c>
      <c r="H50" s="80"/>
      <c r="I50" s="80"/>
      <c r="J50" s="80">
        <v>12</v>
      </c>
      <c r="K50" s="80"/>
      <c r="L50" s="80"/>
      <c r="M50" s="80"/>
      <c r="N50" s="80"/>
      <c r="O50" s="80"/>
      <c r="P50" s="80"/>
      <c r="Q50" s="80"/>
      <c r="R50" s="80"/>
      <c r="S50" s="80"/>
      <c r="T50" s="80">
        <v>1</v>
      </c>
      <c r="U50" s="80"/>
      <c r="V50" s="81"/>
      <c r="X50" s="85" t="e">
        <f>SUM(#REF!)-#REF!-#REF!-#REF!-#REF!</f>
        <v>#REF!</v>
      </c>
      <c r="AC50"/>
      <c r="AD50"/>
    </row>
    <row r="51" spans="1:30" ht="30" customHeight="1">
      <c r="A51" s="117">
        <v>21</v>
      </c>
      <c r="B51" s="60" t="s">
        <v>51</v>
      </c>
      <c r="C51" s="58"/>
      <c r="D51" s="59"/>
      <c r="E51" s="142">
        <v>339</v>
      </c>
      <c r="F51" s="132">
        <v>7</v>
      </c>
      <c r="G51" s="79">
        <v>4</v>
      </c>
      <c r="H51" s="80"/>
      <c r="I51" s="80"/>
      <c r="J51" s="80">
        <v>3</v>
      </c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/>
      <c r="X51" s="85">
        <f>SUM(G48:V48)-N48-S48-U48-V48</f>
        <v>5</v>
      </c>
      <c r="AC51"/>
      <c r="AD51"/>
    </row>
    <row r="52" spans="1:30" ht="30" customHeight="1">
      <c r="A52" s="117">
        <v>22</v>
      </c>
      <c r="B52" s="60" t="s">
        <v>52</v>
      </c>
      <c r="C52" s="58"/>
      <c r="D52" s="59"/>
      <c r="E52" s="142">
        <v>605</v>
      </c>
      <c r="F52" s="132">
        <v>7</v>
      </c>
      <c r="G52" s="79">
        <v>3</v>
      </c>
      <c r="H52" s="80"/>
      <c r="I52" s="80"/>
      <c r="J52" s="80">
        <v>4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/>
      <c r="X52" s="85">
        <f aca="true" t="shared" si="1" ref="X52:X69">SUM(G50:V50)-N50-S50-U50-V50</f>
        <v>15</v>
      </c>
      <c r="AC52"/>
      <c r="AD52"/>
    </row>
    <row r="53" spans="1:30" ht="30" customHeight="1">
      <c r="A53" s="117">
        <v>23</v>
      </c>
      <c r="B53" s="60" t="s">
        <v>323</v>
      </c>
      <c r="C53" s="58"/>
      <c r="D53" s="59"/>
      <c r="E53" s="142">
        <v>1786</v>
      </c>
      <c r="F53" s="132">
        <v>7</v>
      </c>
      <c r="G53" s="79">
        <v>3</v>
      </c>
      <c r="H53" s="80"/>
      <c r="I53" s="80"/>
      <c r="J53" s="80">
        <v>2</v>
      </c>
      <c r="K53" s="80"/>
      <c r="L53" s="80"/>
      <c r="M53" s="80">
        <v>1</v>
      </c>
      <c r="N53" s="80">
        <v>1</v>
      </c>
      <c r="O53" s="80"/>
      <c r="P53" s="80"/>
      <c r="Q53" s="80"/>
      <c r="R53" s="80"/>
      <c r="S53" s="80"/>
      <c r="T53" s="80">
        <v>1</v>
      </c>
      <c r="U53" s="80"/>
      <c r="V53" s="81"/>
      <c r="X53" s="85"/>
      <c r="AC53"/>
      <c r="AD53"/>
    </row>
    <row r="54" spans="1:30" ht="30" customHeight="1">
      <c r="A54" s="117">
        <v>24</v>
      </c>
      <c r="B54" s="60" t="s">
        <v>53</v>
      </c>
      <c r="C54" s="58"/>
      <c r="D54" s="59"/>
      <c r="E54" s="142">
        <v>231</v>
      </c>
      <c r="F54" s="132">
        <v>4</v>
      </c>
      <c r="G54" s="79">
        <v>2</v>
      </c>
      <c r="H54" s="80"/>
      <c r="I54" s="80"/>
      <c r="J54" s="80">
        <v>2</v>
      </c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1"/>
      <c r="X54" s="85">
        <f>SUM(G51:V51)-N51-S51-U51-V51</f>
        <v>7</v>
      </c>
      <c r="AC54"/>
      <c r="AD54"/>
    </row>
    <row r="55" spans="1:30" ht="30" customHeight="1" thickBot="1">
      <c r="A55" s="117">
        <v>25</v>
      </c>
      <c r="B55" s="75" t="s">
        <v>54</v>
      </c>
      <c r="C55" s="106"/>
      <c r="D55" s="107"/>
      <c r="E55" s="146">
        <v>576</v>
      </c>
      <c r="F55" s="137">
        <v>6</v>
      </c>
      <c r="G55" s="82">
        <v>3</v>
      </c>
      <c r="H55" s="83"/>
      <c r="I55" s="83"/>
      <c r="J55" s="83">
        <v>3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4"/>
      <c r="X55" s="85">
        <f>SUM(G52:V52)-N52-S52-U52-V52</f>
        <v>7</v>
      </c>
      <c r="AC55"/>
      <c r="AD55"/>
    </row>
    <row r="56" spans="1:30" ht="30" customHeight="1">
      <c r="A56" s="117">
        <v>26</v>
      </c>
      <c r="B56" s="135" t="s">
        <v>55</v>
      </c>
      <c r="C56" s="228"/>
      <c r="D56" s="229"/>
      <c r="E56" s="145">
        <v>261</v>
      </c>
      <c r="F56" s="136" t="s">
        <v>56</v>
      </c>
      <c r="G56" s="76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8"/>
      <c r="X56" s="85">
        <f t="shared" si="1"/>
        <v>4</v>
      </c>
      <c r="AC56"/>
      <c r="AD56"/>
    </row>
    <row r="57" spans="1:30" ht="30" customHeight="1">
      <c r="A57" s="117">
        <v>27</v>
      </c>
      <c r="B57" s="60" t="s">
        <v>321</v>
      </c>
      <c r="C57" s="58"/>
      <c r="D57" s="59"/>
      <c r="E57" s="142">
        <v>59</v>
      </c>
      <c r="F57" s="132">
        <v>12</v>
      </c>
      <c r="G57" s="79">
        <v>3</v>
      </c>
      <c r="H57" s="80"/>
      <c r="I57" s="80"/>
      <c r="J57" s="80">
        <v>2</v>
      </c>
      <c r="K57" s="80"/>
      <c r="L57" s="80">
        <v>4</v>
      </c>
      <c r="M57" s="80"/>
      <c r="N57" s="80"/>
      <c r="O57" s="80"/>
      <c r="P57" s="80"/>
      <c r="Q57" s="80"/>
      <c r="R57" s="80"/>
      <c r="S57" s="80"/>
      <c r="T57" s="80">
        <v>3</v>
      </c>
      <c r="U57" s="80"/>
      <c r="V57" s="81"/>
      <c r="X57" s="85"/>
      <c r="AC57"/>
      <c r="AD57"/>
    </row>
    <row r="58" spans="1:30" ht="30" customHeight="1">
      <c r="A58" s="117">
        <v>28</v>
      </c>
      <c r="B58" s="60" t="s">
        <v>322</v>
      </c>
      <c r="C58" s="58"/>
      <c r="D58" s="59"/>
      <c r="E58" s="142">
        <v>26</v>
      </c>
      <c r="F58" s="132">
        <v>3</v>
      </c>
      <c r="G58" s="79">
        <v>1</v>
      </c>
      <c r="H58" s="80"/>
      <c r="I58" s="80"/>
      <c r="J58" s="80">
        <v>1</v>
      </c>
      <c r="K58" s="80"/>
      <c r="L58" s="80"/>
      <c r="M58" s="80"/>
      <c r="N58" s="80"/>
      <c r="O58" s="80"/>
      <c r="P58" s="80"/>
      <c r="Q58" s="80"/>
      <c r="R58" s="80"/>
      <c r="S58" s="80"/>
      <c r="T58" s="80">
        <v>1</v>
      </c>
      <c r="U58" s="80"/>
      <c r="V58" s="81"/>
      <c r="X58" s="85"/>
      <c r="AC58"/>
      <c r="AD58"/>
    </row>
    <row r="59" spans="1:30" ht="30" customHeight="1">
      <c r="A59" s="117">
        <v>29</v>
      </c>
      <c r="B59" s="126" t="s">
        <v>57</v>
      </c>
      <c r="C59" s="58"/>
      <c r="D59" s="59"/>
      <c r="E59" s="142">
        <v>1710</v>
      </c>
      <c r="F59" s="132">
        <v>17</v>
      </c>
      <c r="G59" s="79">
        <v>6</v>
      </c>
      <c r="H59" s="80"/>
      <c r="I59" s="80"/>
      <c r="J59" s="80">
        <v>10</v>
      </c>
      <c r="K59" s="80"/>
      <c r="L59" s="80"/>
      <c r="M59" s="80"/>
      <c r="N59" s="80"/>
      <c r="O59" s="80"/>
      <c r="P59" s="80"/>
      <c r="Q59" s="80"/>
      <c r="R59" s="80"/>
      <c r="S59" s="80"/>
      <c r="T59" s="80">
        <v>1</v>
      </c>
      <c r="U59" s="80"/>
      <c r="V59" s="81"/>
      <c r="X59" s="85">
        <f>SUM(G55:V55)-N55-S55-U55-V55</f>
        <v>6</v>
      </c>
      <c r="AC59"/>
      <c r="AD59"/>
    </row>
    <row r="60" spans="1:30" ht="30" customHeight="1">
      <c r="A60" s="117">
        <v>30</v>
      </c>
      <c r="B60" s="60" t="s">
        <v>58</v>
      </c>
      <c r="C60" s="58"/>
      <c r="D60" s="59"/>
      <c r="E60" s="142">
        <v>3671</v>
      </c>
      <c r="F60" s="132">
        <v>1</v>
      </c>
      <c r="G60" s="79"/>
      <c r="H60" s="80"/>
      <c r="I60" s="80"/>
      <c r="J60" s="80"/>
      <c r="K60" s="80"/>
      <c r="L60" s="80"/>
      <c r="M60" s="80"/>
      <c r="N60" s="80"/>
      <c r="O60" s="80"/>
      <c r="P60" s="80"/>
      <c r="Q60" s="80">
        <v>1</v>
      </c>
      <c r="R60" s="80"/>
      <c r="S60" s="80"/>
      <c r="T60" s="80"/>
      <c r="U60" s="80"/>
      <c r="V60" s="81"/>
      <c r="X60" s="85">
        <f>SUM(G56:V56)-N56-S56-U56-V56</f>
        <v>0</v>
      </c>
      <c r="AC60"/>
      <c r="AD60"/>
    </row>
    <row r="61" spans="1:30" ht="30" customHeight="1">
      <c r="A61" s="117">
        <v>31</v>
      </c>
      <c r="B61" s="60" t="s">
        <v>59</v>
      </c>
      <c r="C61" s="58"/>
      <c r="D61" s="59"/>
      <c r="E61" s="142">
        <v>187</v>
      </c>
      <c r="F61" s="132">
        <v>3</v>
      </c>
      <c r="G61" s="166">
        <v>1</v>
      </c>
      <c r="H61" s="167"/>
      <c r="I61" s="167"/>
      <c r="J61" s="167">
        <v>1</v>
      </c>
      <c r="K61" s="167"/>
      <c r="L61" s="167"/>
      <c r="M61" s="167"/>
      <c r="N61" s="167"/>
      <c r="O61" s="167"/>
      <c r="P61" s="167">
        <v>1</v>
      </c>
      <c r="Q61" s="167"/>
      <c r="R61" s="167"/>
      <c r="S61" s="167"/>
      <c r="T61" s="167"/>
      <c r="U61" s="167"/>
      <c r="V61" s="168"/>
      <c r="X61" s="85">
        <f t="shared" si="1"/>
        <v>17</v>
      </c>
      <c r="AC61"/>
      <c r="AD61"/>
    </row>
    <row r="62" spans="1:30" ht="30" customHeight="1">
      <c r="A62" s="117">
        <v>32</v>
      </c>
      <c r="B62" s="158" t="s">
        <v>60</v>
      </c>
      <c r="C62" s="159"/>
      <c r="D62" s="160"/>
      <c r="E62" s="161">
        <v>2765</v>
      </c>
      <c r="F62" s="162">
        <v>4</v>
      </c>
      <c r="G62" s="163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>
        <v>4</v>
      </c>
      <c r="U62" s="164"/>
      <c r="V62" s="165"/>
      <c r="X62" s="85">
        <f t="shared" si="1"/>
        <v>1</v>
      </c>
      <c r="AC62"/>
      <c r="AD62"/>
    </row>
    <row r="63" spans="1:30" ht="30" customHeight="1">
      <c r="A63" s="117">
        <v>33</v>
      </c>
      <c r="B63" s="60" t="s">
        <v>61</v>
      </c>
      <c r="C63" s="58"/>
      <c r="D63" s="59"/>
      <c r="E63" s="142">
        <v>651</v>
      </c>
      <c r="F63" s="132">
        <v>9</v>
      </c>
      <c r="G63" s="79">
        <v>3</v>
      </c>
      <c r="H63" s="80"/>
      <c r="I63" s="80"/>
      <c r="J63" s="80">
        <v>4</v>
      </c>
      <c r="K63" s="80"/>
      <c r="L63" s="80">
        <v>2</v>
      </c>
      <c r="M63" s="80"/>
      <c r="N63" s="80"/>
      <c r="O63" s="80"/>
      <c r="P63" s="80"/>
      <c r="Q63" s="80"/>
      <c r="R63" s="80"/>
      <c r="S63" s="80"/>
      <c r="T63" s="80"/>
      <c r="U63" s="80"/>
      <c r="V63" s="81"/>
      <c r="X63" s="85">
        <f t="shared" si="1"/>
        <v>3</v>
      </c>
      <c r="AC63"/>
      <c r="AD63"/>
    </row>
    <row r="64" spans="1:30" ht="30" customHeight="1">
      <c r="A64" s="117">
        <v>34</v>
      </c>
      <c r="B64" s="60" t="s">
        <v>62</v>
      </c>
      <c r="C64" s="58"/>
      <c r="D64" s="59"/>
      <c r="E64" s="142">
        <v>2893</v>
      </c>
      <c r="F64" s="132">
        <v>1</v>
      </c>
      <c r="G64" s="79"/>
      <c r="H64" s="80"/>
      <c r="I64" s="80"/>
      <c r="J64" s="80"/>
      <c r="K64" s="80"/>
      <c r="L64" s="80">
        <v>1</v>
      </c>
      <c r="M64" s="80"/>
      <c r="N64" s="80"/>
      <c r="O64" s="80"/>
      <c r="P64" s="80"/>
      <c r="Q64" s="80"/>
      <c r="R64" s="80"/>
      <c r="S64" s="80"/>
      <c r="T64" s="80"/>
      <c r="U64" s="80"/>
      <c r="V64" s="81"/>
      <c r="X64" s="85">
        <f t="shared" si="1"/>
        <v>4</v>
      </c>
      <c r="AC64"/>
      <c r="AD64"/>
    </row>
    <row r="65" spans="1:30" ht="30" customHeight="1">
      <c r="A65" s="117">
        <v>35</v>
      </c>
      <c r="B65" s="60" t="s">
        <v>63</v>
      </c>
      <c r="C65" s="58"/>
      <c r="D65" s="59"/>
      <c r="E65" s="142">
        <v>2109</v>
      </c>
      <c r="F65" s="132">
        <v>3</v>
      </c>
      <c r="G65" s="79"/>
      <c r="H65" s="80"/>
      <c r="I65" s="80"/>
      <c r="J65" s="80"/>
      <c r="K65" s="80"/>
      <c r="L65" s="80"/>
      <c r="M65" s="80">
        <v>1</v>
      </c>
      <c r="N65" s="80"/>
      <c r="O65" s="80"/>
      <c r="P65" s="80"/>
      <c r="Q65" s="80"/>
      <c r="R65" s="80"/>
      <c r="S65" s="80"/>
      <c r="T65" s="80">
        <v>2</v>
      </c>
      <c r="U65" s="80">
        <v>2</v>
      </c>
      <c r="V65" s="81"/>
      <c r="X65" s="85">
        <f t="shared" si="1"/>
        <v>9</v>
      </c>
      <c r="AC65"/>
      <c r="AD65"/>
    </row>
    <row r="66" spans="1:30" ht="30" customHeight="1">
      <c r="A66" s="117">
        <v>36</v>
      </c>
      <c r="B66" s="60" t="s">
        <v>64</v>
      </c>
      <c r="C66" s="58"/>
      <c r="D66" s="59"/>
      <c r="E66" s="142">
        <v>3269</v>
      </c>
      <c r="F66" s="132">
        <v>5</v>
      </c>
      <c r="G66" s="79">
        <v>2</v>
      </c>
      <c r="H66" s="80"/>
      <c r="I66" s="80"/>
      <c r="J66" s="80">
        <v>2</v>
      </c>
      <c r="K66" s="80"/>
      <c r="L66" s="80"/>
      <c r="M66" s="80"/>
      <c r="N66" s="80"/>
      <c r="O66" s="80"/>
      <c r="P66" s="80"/>
      <c r="Q66" s="80"/>
      <c r="R66" s="80"/>
      <c r="S66" s="80"/>
      <c r="T66" s="80">
        <v>1</v>
      </c>
      <c r="U66" s="80">
        <v>1</v>
      </c>
      <c r="V66" s="81"/>
      <c r="X66" s="85">
        <f t="shared" si="1"/>
        <v>1</v>
      </c>
      <c r="AC66"/>
      <c r="AD66"/>
    </row>
    <row r="67" spans="1:30" ht="30" customHeight="1">
      <c r="A67" s="117">
        <v>37</v>
      </c>
      <c r="B67" s="60" t="s">
        <v>65</v>
      </c>
      <c r="C67" s="58"/>
      <c r="D67" s="59"/>
      <c r="E67" s="142">
        <v>623</v>
      </c>
      <c r="F67" s="132">
        <v>1</v>
      </c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>
        <v>1</v>
      </c>
      <c r="U67" s="80"/>
      <c r="V67" s="81"/>
      <c r="X67" s="85">
        <f t="shared" si="1"/>
        <v>3</v>
      </c>
      <c r="AC67"/>
      <c r="AD67"/>
    </row>
    <row r="68" spans="1:30" ht="30" customHeight="1">
      <c r="A68" s="117">
        <v>38</v>
      </c>
      <c r="B68" s="60" t="s">
        <v>66</v>
      </c>
      <c r="C68" s="58"/>
      <c r="D68" s="59"/>
      <c r="E68" s="142">
        <v>1040</v>
      </c>
      <c r="F68" s="132">
        <v>12</v>
      </c>
      <c r="G68" s="79">
        <v>6</v>
      </c>
      <c r="H68" s="80"/>
      <c r="I68" s="80"/>
      <c r="J68" s="80">
        <v>6</v>
      </c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1"/>
      <c r="X68" s="85">
        <f t="shared" si="1"/>
        <v>5</v>
      </c>
      <c r="AC68"/>
      <c r="AD68"/>
    </row>
    <row r="69" spans="1:30" ht="30" customHeight="1">
      <c r="A69" s="117">
        <v>39</v>
      </c>
      <c r="B69" s="60" t="s">
        <v>67</v>
      </c>
      <c r="C69" s="58"/>
      <c r="D69" s="59"/>
      <c r="E69" s="142">
        <v>4011</v>
      </c>
      <c r="F69" s="132">
        <v>16</v>
      </c>
      <c r="G69" s="79">
        <v>5</v>
      </c>
      <c r="H69" s="80">
        <v>3</v>
      </c>
      <c r="I69" s="80"/>
      <c r="J69" s="80">
        <v>5</v>
      </c>
      <c r="K69" s="80"/>
      <c r="L69" s="80">
        <v>2</v>
      </c>
      <c r="M69" s="80"/>
      <c r="N69" s="80"/>
      <c r="O69" s="80"/>
      <c r="P69" s="80">
        <v>1</v>
      </c>
      <c r="Q69" s="80"/>
      <c r="R69" s="80"/>
      <c r="S69" s="80"/>
      <c r="T69" s="80"/>
      <c r="U69" s="80"/>
      <c r="V69" s="81"/>
      <c r="X69" s="85">
        <f t="shared" si="1"/>
        <v>1</v>
      </c>
      <c r="AC69"/>
      <c r="AD69"/>
    </row>
    <row r="70" spans="1:30" ht="30" customHeight="1">
      <c r="A70" s="117">
        <v>40</v>
      </c>
      <c r="B70" s="125" t="s">
        <v>262</v>
      </c>
      <c r="C70" s="108"/>
      <c r="D70" s="109"/>
      <c r="E70" s="143">
        <v>30</v>
      </c>
      <c r="F70" s="133">
        <v>5</v>
      </c>
      <c r="G70" s="79">
        <v>2</v>
      </c>
      <c r="H70" s="80"/>
      <c r="I70" s="80">
        <v>1</v>
      </c>
      <c r="J70" s="80">
        <v>2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1"/>
      <c r="X70" s="85"/>
      <c r="AC70"/>
      <c r="AD70"/>
    </row>
    <row r="71" spans="1:30" ht="30" customHeight="1" thickBot="1">
      <c r="A71" s="117">
        <v>41</v>
      </c>
      <c r="B71" s="75" t="s">
        <v>68</v>
      </c>
      <c r="C71" s="106"/>
      <c r="D71" s="107"/>
      <c r="E71" s="146">
        <v>1508</v>
      </c>
      <c r="F71" s="137">
        <v>8</v>
      </c>
      <c r="G71" s="82">
        <v>2</v>
      </c>
      <c r="H71" s="83"/>
      <c r="I71" s="83"/>
      <c r="J71" s="83">
        <v>5</v>
      </c>
      <c r="K71" s="83"/>
      <c r="L71" s="83"/>
      <c r="M71" s="83"/>
      <c r="N71" s="83"/>
      <c r="O71" s="83">
        <v>1</v>
      </c>
      <c r="P71" s="83"/>
      <c r="Q71" s="83"/>
      <c r="R71" s="83"/>
      <c r="S71" s="83"/>
      <c r="T71" s="83"/>
      <c r="U71" s="83"/>
      <c r="V71" s="84"/>
      <c r="X71" s="85">
        <f>SUM(G68:V68)-N68-S68-U68-V68</f>
        <v>12</v>
      </c>
      <c r="AC71"/>
      <c r="AD71"/>
    </row>
    <row r="72" spans="1:30" ht="30" customHeight="1">
      <c r="A72" s="117">
        <v>42</v>
      </c>
      <c r="B72" s="56" t="s">
        <v>69</v>
      </c>
      <c r="C72" s="55"/>
      <c r="D72" s="233"/>
      <c r="E72" s="141">
        <v>2643</v>
      </c>
      <c r="F72" s="128">
        <v>14</v>
      </c>
      <c r="G72" s="76">
        <v>7</v>
      </c>
      <c r="H72" s="77"/>
      <c r="I72" s="77"/>
      <c r="J72" s="77">
        <v>7</v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/>
      <c r="X72" s="85">
        <f>SUM(G69:V69)-N69-S69-U69-V69</f>
        <v>16</v>
      </c>
      <c r="AC72"/>
      <c r="AD72"/>
    </row>
    <row r="73" spans="2:30" ht="30" customHeight="1" thickBot="1">
      <c r="B73" s="75"/>
      <c r="C73" s="106"/>
      <c r="D73" s="107"/>
      <c r="E73" s="107"/>
      <c r="F73" s="104"/>
      <c r="G73" s="82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4"/>
      <c r="X73" s="85"/>
      <c r="AC73"/>
      <c r="AD73"/>
    </row>
    <row r="74" spans="2:30" ht="30" customHeight="1">
      <c r="B74" s="101" t="s">
        <v>70</v>
      </c>
      <c r="E74" s="95">
        <v>42</v>
      </c>
      <c r="G74" t="s">
        <v>71</v>
      </c>
      <c r="I74" s="112">
        <v>42</v>
      </c>
      <c r="J74" s="113"/>
      <c r="K74" s="113" t="s">
        <v>72</v>
      </c>
      <c r="L74" s="113"/>
      <c r="M74" s="112">
        <f>I74-E74</f>
        <v>0</v>
      </c>
      <c r="X74" s="85"/>
      <c r="AC74"/>
      <c r="AD74"/>
    </row>
    <row r="75" spans="24:30" ht="30" customHeight="1">
      <c r="X75" s="85"/>
      <c r="AC75"/>
      <c r="AD75"/>
    </row>
    <row r="76" spans="2:30" ht="30" customHeight="1">
      <c r="B76" t="s">
        <v>324</v>
      </c>
      <c r="X76" s="85">
        <f>SUM(G72:V72)-N72-S72-U72-V72</f>
        <v>14</v>
      </c>
      <c r="AC76"/>
      <c r="AD76"/>
    </row>
    <row r="77" spans="24:30" ht="19.5" customHeight="1">
      <c r="X77" s="85">
        <f>SUM(G73:V73)-N73-S73-U73-V73</f>
        <v>0</v>
      </c>
      <c r="AC77"/>
      <c r="AD77"/>
    </row>
    <row r="78" spans="29:30" ht="12.75">
      <c r="AC78"/>
      <c r="AD78"/>
    </row>
    <row r="79" spans="2:30" ht="15.75">
      <c r="B79" s="53" t="s">
        <v>73</v>
      </c>
      <c r="AC79"/>
      <c r="AD79"/>
    </row>
    <row r="80" spans="2:30" ht="15.75">
      <c r="B80" s="53"/>
      <c r="AC80"/>
      <c r="AD80"/>
    </row>
    <row r="81" spans="29:30" ht="13.5" thickBot="1">
      <c r="AC81"/>
      <c r="AD81"/>
    </row>
    <row r="82" spans="2:30" ht="12.75">
      <c r="B82" s="32"/>
      <c r="C82" s="2"/>
      <c r="D82" s="3"/>
      <c r="E82" s="129" t="s">
        <v>27</v>
      </c>
      <c r="F82" s="5" t="s">
        <v>28</v>
      </c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AC82"/>
      <c r="AD82"/>
    </row>
    <row r="83" spans="2:30" ht="14.25">
      <c r="B83" s="123" t="s">
        <v>2</v>
      </c>
      <c r="C83" s="10"/>
      <c r="D83" s="11"/>
      <c r="E83" s="130" t="s">
        <v>29</v>
      </c>
      <c r="F83" s="12" t="s">
        <v>3</v>
      </c>
      <c r="G83" s="13" t="s">
        <v>4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5"/>
      <c r="AC83"/>
      <c r="AD83"/>
    </row>
    <row r="84" spans="2:30" ht="14.25">
      <c r="B84" s="123" t="s">
        <v>6</v>
      </c>
      <c r="C84" s="10"/>
      <c r="D84" s="11"/>
      <c r="E84" s="130" t="s">
        <v>30</v>
      </c>
      <c r="F84" s="12" t="s">
        <v>31</v>
      </c>
      <c r="G84" s="16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8"/>
      <c r="AC84"/>
      <c r="AD84"/>
    </row>
    <row r="85" spans="2:30" ht="108" customHeight="1" thickBot="1">
      <c r="B85" s="124"/>
      <c r="C85" s="20"/>
      <c r="D85" s="21"/>
      <c r="E85" s="131" t="s">
        <v>25</v>
      </c>
      <c r="F85" s="17"/>
      <c r="G85" s="23" t="s">
        <v>9</v>
      </c>
      <c r="H85" s="24" t="s">
        <v>10</v>
      </c>
      <c r="I85" s="24" t="s">
        <v>11</v>
      </c>
      <c r="J85" s="24" t="s">
        <v>12</v>
      </c>
      <c r="K85" s="24" t="s">
        <v>13</v>
      </c>
      <c r="L85" s="24" t="s">
        <v>14</v>
      </c>
      <c r="M85" s="24" t="s">
        <v>15</v>
      </c>
      <c r="N85" s="25" t="s">
        <v>16</v>
      </c>
      <c r="O85" s="24" t="s">
        <v>17</v>
      </c>
      <c r="P85" s="24" t="s">
        <v>18</v>
      </c>
      <c r="Q85" s="26" t="s">
        <v>19</v>
      </c>
      <c r="R85" s="24" t="s">
        <v>20</v>
      </c>
      <c r="S85" s="27" t="s">
        <v>21</v>
      </c>
      <c r="T85" s="26" t="s">
        <v>22</v>
      </c>
      <c r="U85" s="28" t="s">
        <v>23</v>
      </c>
      <c r="V85" s="29" t="s">
        <v>24</v>
      </c>
      <c r="AC85"/>
      <c r="AD85"/>
    </row>
    <row r="86" spans="1:30" ht="30" customHeight="1">
      <c r="A86" s="117">
        <v>43</v>
      </c>
      <c r="B86" s="56" t="s">
        <v>74</v>
      </c>
      <c r="C86" s="30"/>
      <c r="D86" s="31"/>
      <c r="E86" s="141">
        <v>2329</v>
      </c>
      <c r="F86" s="128">
        <v>13</v>
      </c>
      <c r="G86" s="76">
        <v>1</v>
      </c>
      <c r="H86" s="77"/>
      <c r="I86" s="77"/>
      <c r="J86" s="77">
        <v>7</v>
      </c>
      <c r="K86" s="77"/>
      <c r="L86" s="77"/>
      <c r="M86" s="77"/>
      <c r="N86" s="77"/>
      <c r="O86" s="77"/>
      <c r="P86" s="77"/>
      <c r="Q86" s="77"/>
      <c r="R86" s="77"/>
      <c r="S86" s="77"/>
      <c r="T86" s="77">
        <v>5</v>
      </c>
      <c r="U86" s="77"/>
      <c r="V86" s="78"/>
      <c r="X86" s="85">
        <f aca="true" t="shared" si="2" ref="X86:X106">SUM(G86:V86)-N86-S86-U86-V86</f>
        <v>13</v>
      </c>
      <c r="AC86"/>
      <c r="AD86"/>
    </row>
    <row r="87" spans="1:30" ht="30" customHeight="1">
      <c r="A87" s="117">
        <v>44</v>
      </c>
      <c r="B87" s="60" t="s">
        <v>75</v>
      </c>
      <c r="C87" s="39"/>
      <c r="D87" s="40"/>
      <c r="E87" s="142">
        <v>2375</v>
      </c>
      <c r="F87" s="132">
        <v>15</v>
      </c>
      <c r="G87" s="79">
        <v>1</v>
      </c>
      <c r="H87" s="80"/>
      <c r="I87" s="80"/>
      <c r="J87" s="80">
        <v>5</v>
      </c>
      <c r="K87" s="80"/>
      <c r="L87" s="80"/>
      <c r="M87" s="80">
        <v>3</v>
      </c>
      <c r="N87" s="80"/>
      <c r="O87" s="80"/>
      <c r="P87" s="80"/>
      <c r="Q87" s="80"/>
      <c r="R87" s="80">
        <v>1</v>
      </c>
      <c r="S87" s="80"/>
      <c r="T87" s="80">
        <v>5</v>
      </c>
      <c r="U87" s="80"/>
      <c r="V87" s="81"/>
      <c r="X87" s="85">
        <f t="shared" si="2"/>
        <v>15</v>
      </c>
      <c r="AC87"/>
      <c r="AD87"/>
    </row>
    <row r="88" spans="1:30" ht="30" customHeight="1">
      <c r="A88" s="117">
        <v>45</v>
      </c>
      <c r="B88" s="91" t="s">
        <v>76</v>
      </c>
      <c r="C88" s="17"/>
      <c r="D88" s="18"/>
      <c r="E88" s="142">
        <v>2307</v>
      </c>
      <c r="F88" s="132">
        <v>11</v>
      </c>
      <c r="G88" s="79">
        <v>1</v>
      </c>
      <c r="H88" s="80"/>
      <c r="I88" s="80"/>
      <c r="J88" s="80">
        <v>4</v>
      </c>
      <c r="K88" s="80"/>
      <c r="L88" s="80"/>
      <c r="M88" s="80">
        <v>1</v>
      </c>
      <c r="N88" s="80">
        <v>1</v>
      </c>
      <c r="O88" s="80"/>
      <c r="P88" s="80"/>
      <c r="Q88" s="80"/>
      <c r="R88" s="80">
        <v>1</v>
      </c>
      <c r="S88" s="80"/>
      <c r="T88" s="80">
        <v>4</v>
      </c>
      <c r="U88" s="80"/>
      <c r="V88" s="81"/>
      <c r="X88" s="85">
        <f t="shared" si="2"/>
        <v>11</v>
      </c>
      <c r="AC88"/>
      <c r="AD88"/>
    </row>
    <row r="89" spans="1:30" ht="30" customHeight="1" thickBot="1">
      <c r="A89" s="117">
        <v>46</v>
      </c>
      <c r="B89" s="75" t="s">
        <v>77</v>
      </c>
      <c r="C89" s="102"/>
      <c r="D89" s="103"/>
      <c r="E89" s="146">
        <v>1981</v>
      </c>
      <c r="F89" s="137">
        <v>12</v>
      </c>
      <c r="G89" s="82">
        <v>1</v>
      </c>
      <c r="H89" s="83"/>
      <c r="I89" s="83">
        <v>1</v>
      </c>
      <c r="J89" s="83">
        <v>4</v>
      </c>
      <c r="K89" s="83"/>
      <c r="L89" s="83"/>
      <c r="M89" s="83">
        <v>2</v>
      </c>
      <c r="N89" s="83">
        <v>2</v>
      </c>
      <c r="O89" s="83"/>
      <c r="P89" s="83"/>
      <c r="Q89" s="83"/>
      <c r="R89" s="83"/>
      <c r="S89" s="83"/>
      <c r="T89" s="83">
        <v>4</v>
      </c>
      <c r="U89" s="83"/>
      <c r="V89" s="84"/>
      <c r="X89" s="85">
        <f t="shared" si="2"/>
        <v>12</v>
      </c>
      <c r="AC89"/>
      <c r="AD89"/>
    </row>
    <row r="90" spans="1:30" ht="30" customHeight="1">
      <c r="A90" s="117">
        <v>47</v>
      </c>
      <c r="B90" s="135" t="s">
        <v>78</v>
      </c>
      <c r="C90" s="115"/>
      <c r="D90" s="116"/>
      <c r="E90" s="145">
        <v>3202</v>
      </c>
      <c r="F90" s="136">
        <v>25</v>
      </c>
      <c r="G90" s="76">
        <v>1</v>
      </c>
      <c r="H90" s="77"/>
      <c r="I90" s="77"/>
      <c r="J90" s="77">
        <v>10</v>
      </c>
      <c r="K90" s="77"/>
      <c r="L90" s="77"/>
      <c r="M90" s="77">
        <v>7</v>
      </c>
      <c r="N90" s="77"/>
      <c r="O90" s="77"/>
      <c r="P90" s="77"/>
      <c r="Q90" s="77">
        <v>1</v>
      </c>
      <c r="R90" s="77"/>
      <c r="S90" s="77"/>
      <c r="T90" s="77">
        <v>6</v>
      </c>
      <c r="U90" s="77">
        <v>1</v>
      </c>
      <c r="V90" s="78"/>
      <c r="X90" s="85">
        <f t="shared" si="2"/>
        <v>25</v>
      </c>
      <c r="AC90"/>
      <c r="AD90"/>
    </row>
    <row r="91" spans="1:30" ht="30" customHeight="1">
      <c r="A91" s="117">
        <v>48</v>
      </c>
      <c r="B91" s="60" t="s">
        <v>79</v>
      </c>
      <c r="C91" s="39"/>
      <c r="D91" s="40"/>
      <c r="E91" s="142">
        <f>3137+718+1089+876+1208</f>
        <v>7028</v>
      </c>
      <c r="F91" s="132">
        <v>36</v>
      </c>
      <c r="G91" s="79">
        <v>5</v>
      </c>
      <c r="H91" s="80"/>
      <c r="I91" s="80">
        <v>1</v>
      </c>
      <c r="J91" s="80">
        <v>13</v>
      </c>
      <c r="K91" s="80"/>
      <c r="L91" s="80"/>
      <c r="M91" s="80">
        <v>4</v>
      </c>
      <c r="N91" s="80">
        <v>4</v>
      </c>
      <c r="O91" s="80"/>
      <c r="P91" s="80"/>
      <c r="Q91" s="80"/>
      <c r="R91" s="80">
        <v>1</v>
      </c>
      <c r="S91" s="80"/>
      <c r="T91" s="80">
        <v>12</v>
      </c>
      <c r="U91" s="80">
        <v>2</v>
      </c>
      <c r="V91" s="81"/>
      <c r="X91" s="85">
        <f t="shared" si="2"/>
        <v>36</v>
      </c>
      <c r="AC91"/>
      <c r="AD91"/>
    </row>
    <row r="92" spans="1:30" ht="30" customHeight="1">
      <c r="A92" s="117">
        <v>49</v>
      </c>
      <c r="B92" s="60" t="s">
        <v>80</v>
      </c>
      <c r="C92" s="39"/>
      <c r="D92" s="40"/>
      <c r="E92" s="142">
        <v>10174</v>
      </c>
      <c r="F92" s="132">
        <v>20</v>
      </c>
      <c r="G92" s="79">
        <v>2</v>
      </c>
      <c r="H92" s="80"/>
      <c r="I92" s="80"/>
      <c r="J92" s="80">
        <v>5</v>
      </c>
      <c r="K92" s="80"/>
      <c r="L92" s="80"/>
      <c r="M92" s="80">
        <v>6</v>
      </c>
      <c r="N92" s="80">
        <v>6</v>
      </c>
      <c r="O92" s="80"/>
      <c r="P92" s="80"/>
      <c r="Q92" s="80"/>
      <c r="R92" s="80">
        <v>3</v>
      </c>
      <c r="S92" s="80"/>
      <c r="T92" s="80">
        <v>4</v>
      </c>
      <c r="U92" s="80"/>
      <c r="V92" s="81"/>
      <c r="X92" s="85">
        <f t="shared" si="2"/>
        <v>20</v>
      </c>
      <c r="AC92"/>
      <c r="AD92"/>
    </row>
    <row r="93" spans="1:30" ht="30" customHeight="1">
      <c r="A93" s="117">
        <v>50</v>
      </c>
      <c r="B93" s="60" t="s">
        <v>81</v>
      </c>
      <c r="C93" s="39"/>
      <c r="D93" s="40"/>
      <c r="E93" s="142">
        <v>5195</v>
      </c>
      <c r="F93" s="132">
        <v>11</v>
      </c>
      <c r="G93" s="79">
        <v>1</v>
      </c>
      <c r="H93" s="80"/>
      <c r="I93" s="80"/>
      <c r="J93" s="80">
        <v>7</v>
      </c>
      <c r="K93" s="80"/>
      <c r="L93" s="80"/>
      <c r="M93" s="80"/>
      <c r="N93" s="80"/>
      <c r="O93" s="80"/>
      <c r="P93" s="80"/>
      <c r="Q93" s="80"/>
      <c r="R93" s="80"/>
      <c r="S93" s="80"/>
      <c r="T93" s="80">
        <v>3</v>
      </c>
      <c r="U93" s="80"/>
      <c r="V93" s="81"/>
      <c r="X93" s="85">
        <f t="shared" si="2"/>
        <v>11</v>
      </c>
      <c r="AC93"/>
      <c r="AD93"/>
    </row>
    <row r="94" spans="1:30" ht="30" customHeight="1">
      <c r="A94" s="117">
        <v>51</v>
      </c>
      <c r="B94" s="60" t="s">
        <v>82</v>
      </c>
      <c r="C94" s="39"/>
      <c r="D94" s="40"/>
      <c r="E94" s="142">
        <v>6620</v>
      </c>
      <c r="F94" s="132">
        <v>10</v>
      </c>
      <c r="G94" s="79">
        <v>1</v>
      </c>
      <c r="H94" s="80"/>
      <c r="I94" s="80"/>
      <c r="J94" s="80">
        <v>6</v>
      </c>
      <c r="K94" s="80"/>
      <c r="L94" s="80"/>
      <c r="M94" s="80"/>
      <c r="N94" s="80"/>
      <c r="O94" s="80"/>
      <c r="P94" s="80"/>
      <c r="Q94" s="80"/>
      <c r="R94" s="80"/>
      <c r="S94" s="80"/>
      <c r="T94" s="80">
        <v>3</v>
      </c>
      <c r="U94" s="80"/>
      <c r="V94" s="81"/>
      <c r="X94" s="85">
        <f t="shared" si="2"/>
        <v>10</v>
      </c>
      <c r="AC94"/>
      <c r="AD94"/>
    </row>
    <row r="95" spans="1:30" ht="30" customHeight="1">
      <c r="A95" s="117">
        <v>52</v>
      </c>
      <c r="B95" s="125" t="s">
        <v>263</v>
      </c>
      <c r="C95" s="169"/>
      <c r="D95" s="170"/>
      <c r="E95" s="143">
        <v>1762</v>
      </c>
      <c r="F95" s="133">
        <v>14</v>
      </c>
      <c r="G95" s="147">
        <v>1</v>
      </c>
      <c r="H95" s="148"/>
      <c r="I95" s="148">
        <v>4</v>
      </c>
      <c r="J95" s="148">
        <v>1</v>
      </c>
      <c r="K95" s="148"/>
      <c r="L95" s="148"/>
      <c r="M95" s="148"/>
      <c r="N95" s="148"/>
      <c r="O95" s="148"/>
      <c r="P95" s="148">
        <v>6</v>
      </c>
      <c r="Q95" s="148"/>
      <c r="R95" s="148">
        <v>1</v>
      </c>
      <c r="S95" s="148"/>
      <c r="T95" s="148">
        <v>1</v>
      </c>
      <c r="U95" s="148"/>
      <c r="V95" s="149"/>
      <c r="X95" s="85"/>
      <c r="AC95"/>
      <c r="AD95"/>
    </row>
    <row r="96" spans="1:30" ht="30" customHeight="1">
      <c r="A96" s="117">
        <v>53</v>
      </c>
      <c r="B96" s="125" t="s">
        <v>264</v>
      </c>
      <c r="C96" s="169"/>
      <c r="D96" s="170"/>
      <c r="E96" s="143">
        <v>1196</v>
      </c>
      <c r="F96" s="133"/>
      <c r="G96" s="248" t="s">
        <v>265</v>
      </c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50"/>
      <c r="X96" s="85"/>
      <c r="AC96"/>
      <c r="AD96"/>
    </row>
    <row r="97" spans="1:30" ht="30" customHeight="1">
      <c r="A97" s="117">
        <v>54</v>
      </c>
      <c r="B97" s="60" t="s">
        <v>83</v>
      </c>
      <c r="C97" s="39"/>
      <c r="D97" s="40"/>
      <c r="E97" s="142">
        <f>2014+171+1+460</f>
        <v>2646</v>
      </c>
      <c r="F97" s="132">
        <v>10</v>
      </c>
      <c r="G97" s="166"/>
      <c r="H97" s="167"/>
      <c r="I97" s="167"/>
      <c r="J97" s="167">
        <v>5</v>
      </c>
      <c r="K97" s="167"/>
      <c r="L97" s="167"/>
      <c r="M97" s="167"/>
      <c r="N97" s="167"/>
      <c r="O97" s="167"/>
      <c r="P97" s="167"/>
      <c r="Q97" s="167">
        <v>2</v>
      </c>
      <c r="R97" s="167">
        <v>1</v>
      </c>
      <c r="S97" s="167"/>
      <c r="T97" s="167">
        <v>2</v>
      </c>
      <c r="U97" s="167">
        <v>2</v>
      </c>
      <c r="V97" s="168"/>
      <c r="X97" s="85">
        <f t="shared" si="2"/>
        <v>10</v>
      </c>
      <c r="AC97"/>
      <c r="AD97"/>
    </row>
    <row r="98" spans="1:30" ht="30" customHeight="1">
      <c r="A98" s="117">
        <v>55</v>
      </c>
      <c r="B98" s="60" t="s">
        <v>266</v>
      </c>
      <c r="C98" s="39"/>
      <c r="D98" s="40"/>
      <c r="E98" s="142">
        <v>1078</v>
      </c>
      <c r="F98" s="132">
        <v>10</v>
      </c>
      <c r="G98" s="173">
        <v>1</v>
      </c>
      <c r="H98" s="174"/>
      <c r="I98" s="174">
        <v>2</v>
      </c>
      <c r="J98" s="174">
        <v>5</v>
      </c>
      <c r="K98" s="174"/>
      <c r="L98" s="174"/>
      <c r="M98" s="174">
        <v>2</v>
      </c>
      <c r="N98" s="174"/>
      <c r="O98" s="174"/>
      <c r="P98" s="174"/>
      <c r="Q98" s="174"/>
      <c r="R98" s="174"/>
      <c r="S98" s="174"/>
      <c r="T98" s="174"/>
      <c r="U98" s="174"/>
      <c r="V98" s="175"/>
      <c r="X98" s="85"/>
      <c r="AC98"/>
      <c r="AD98"/>
    </row>
    <row r="99" spans="1:30" ht="30" customHeight="1">
      <c r="A99" s="117">
        <v>56</v>
      </c>
      <c r="B99" s="158" t="s">
        <v>84</v>
      </c>
      <c r="C99" s="171"/>
      <c r="D99" s="172"/>
      <c r="E99" s="161">
        <v>932</v>
      </c>
      <c r="F99" s="162">
        <v>12</v>
      </c>
      <c r="G99" s="163"/>
      <c r="H99" s="164"/>
      <c r="I99" s="164"/>
      <c r="J99" s="164">
        <v>4</v>
      </c>
      <c r="K99" s="164"/>
      <c r="L99" s="164"/>
      <c r="M99" s="164">
        <v>2</v>
      </c>
      <c r="N99" s="164">
        <v>2</v>
      </c>
      <c r="O99" s="164"/>
      <c r="P99" s="164"/>
      <c r="Q99" s="164">
        <v>1</v>
      </c>
      <c r="R99" s="164"/>
      <c r="S99" s="164"/>
      <c r="T99" s="164">
        <v>5</v>
      </c>
      <c r="U99" s="164"/>
      <c r="V99" s="165"/>
      <c r="X99" s="85">
        <f t="shared" si="2"/>
        <v>12</v>
      </c>
      <c r="AC99"/>
      <c r="AD99"/>
    </row>
    <row r="100" spans="1:30" ht="30" customHeight="1">
      <c r="A100" s="117">
        <v>57</v>
      </c>
      <c r="B100" s="60" t="s">
        <v>85</v>
      </c>
      <c r="C100" s="39"/>
      <c r="D100" s="40"/>
      <c r="E100" s="142">
        <v>1721</v>
      </c>
      <c r="F100" s="132">
        <v>17</v>
      </c>
      <c r="G100" s="147"/>
      <c r="H100" s="148"/>
      <c r="I100" s="148"/>
      <c r="J100" s="148">
        <v>8</v>
      </c>
      <c r="K100" s="148"/>
      <c r="L100" s="148"/>
      <c r="M100" s="148"/>
      <c r="N100" s="148"/>
      <c r="O100" s="148"/>
      <c r="P100" s="148"/>
      <c r="Q100" s="148"/>
      <c r="R100" s="148"/>
      <c r="S100" s="148"/>
      <c r="T100" s="148">
        <v>9</v>
      </c>
      <c r="U100" s="148"/>
      <c r="V100" s="149"/>
      <c r="X100" s="85"/>
      <c r="AC100"/>
      <c r="AD100"/>
    </row>
    <row r="101" spans="1:30" ht="30" customHeight="1">
      <c r="A101" s="117">
        <v>58</v>
      </c>
      <c r="B101" s="158" t="s">
        <v>267</v>
      </c>
      <c r="C101" s="171"/>
      <c r="D101" s="172"/>
      <c r="E101" s="142">
        <v>3490</v>
      </c>
      <c r="F101" s="162">
        <v>12</v>
      </c>
      <c r="G101" s="166">
        <v>1</v>
      </c>
      <c r="H101" s="167"/>
      <c r="I101" s="167"/>
      <c r="J101" s="167">
        <v>5</v>
      </c>
      <c r="K101" s="167"/>
      <c r="L101" s="167"/>
      <c r="M101" s="167">
        <v>3</v>
      </c>
      <c r="N101" s="167">
        <v>3</v>
      </c>
      <c r="O101" s="167"/>
      <c r="P101" s="167"/>
      <c r="Q101" s="167"/>
      <c r="R101" s="167"/>
      <c r="S101" s="167"/>
      <c r="T101" s="167">
        <v>3</v>
      </c>
      <c r="U101" s="167">
        <v>1</v>
      </c>
      <c r="V101" s="168"/>
      <c r="X101" s="85"/>
      <c r="AC101"/>
      <c r="AD101"/>
    </row>
    <row r="102" spans="1:30" ht="30" customHeight="1">
      <c r="A102" s="117">
        <v>59</v>
      </c>
      <c r="B102" s="158" t="s">
        <v>268</v>
      </c>
      <c r="C102" s="171"/>
      <c r="D102" s="172"/>
      <c r="E102" s="142">
        <v>1533</v>
      </c>
      <c r="F102" s="162">
        <v>11.75</v>
      </c>
      <c r="G102" s="181">
        <v>1.5</v>
      </c>
      <c r="H102" s="179"/>
      <c r="I102" s="182">
        <v>0.25</v>
      </c>
      <c r="J102" s="179">
        <v>4</v>
      </c>
      <c r="K102" s="179"/>
      <c r="L102" s="179"/>
      <c r="M102" s="179"/>
      <c r="N102" s="179"/>
      <c r="O102" s="179"/>
      <c r="P102" s="179"/>
      <c r="Q102" s="179">
        <v>3</v>
      </c>
      <c r="R102" s="179"/>
      <c r="S102" s="179">
        <v>1</v>
      </c>
      <c r="T102" s="179">
        <v>3</v>
      </c>
      <c r="U102" s="179"/>
      <c r="V102" s="180"/>
      <c r="X102" s="85"/>
      <c r="AC102"/>
      <c r="AD102"/>
    </row>
    <row r="103" spans="1:30" ht="30" customHeight="1">
      <c r="A103" s="117">
        <v>60</v>
      </c>
      <c r="B103" s="60" t="s">
        <v>269</v>
      </c>
      <c r="C103" s="39"/>
      <c r="D103" s="40"/>
      <c r="E103" s="142">
        <v>602</v>
      </c>
      <c r="F103" s="132">
        <v>14</v>
      </c>
      <c r="G103" s="173">
        <v>2</v>
      </c>
      <c r="H103" s="174"/>
      <c r="I103" s="174"/>
      <c r="J103" s="174">
        <v>9</v>
      </c>
      <c r="K103" s="174"/>
      <c r="L103" s="174"/>
      <c r="M103" s="174"/>
      <c r="N103" s="174"/>
      <c r="O103" s="174"/>
      <c r="P103" s="174">
        <v>2</v>
      </c>
      <c r="Q103" s="174"/>
      <c r="R103" s="174"/>
      <c r="S103" s="174"/>
      <c r="T103" s="174">
        <v>1</v>
      </c>
      <c r="U103" s="174">
        <v>1</v>
      </c>
      <c r="V103" s="175"/>
      <c r="X103" s="85"/>
      <c r="AC103"/>
      <c r="AD103"/>
    </row>
    <row r="104" spans="1:30" ht="30" customHeight="1">
      <c r="A104" s="117">
        <v>61</v>
      </c>
      <c r="B104" s="60" t="s">
        <v>270</v>
      </c>
      <c r="C104" s="39"/>
      <c r="D104" s="40"/>
      <c r="E104" s="142">
        <v>1764</v>
      </c>
      <c r="F104" s="132">
        <v>15</v>
      </c>
      <c r="G104" s="173"/>
      <c r="H104" s="174"/>
      <c r="I104" s="174"/>
      <c r="J104" s="174">
        <v>10</v>
      </c>
      <c r="K104" s="174"/>
      <c r="L104" s="174"/>
      <c r="M104" s="174"/>
      <c r="N104" s="174"/>
      <c r="O104" s="174"/>
      <c r="P104" s="174"/>
      <c r="Q104" s="174"/>
      <c r="R104" s="174"/>
      <c r="S104" s="174"/>
      <c r="T104" s="174">
        <v>5</v>
      </c>
      <c r="U104" s="174"/>
      <c r="V104" s="175"/>
      <c r="X104" s="85"/>
      <c r="AC104"/>
      <c r="AD104"/>
    </row>
    <row r="105" spans="1:30" ht="30" customHeight="1" thickBot="1">
      <c r="A105" s="117">
        <v>62</v>
      </c>
      <c r="B105" s="75" t="s">
        <v>318</v>
      </c>
      <c r="C105" s="102"/>
      <c r="D105" s="103"/>
      <c r="E105" s="146">
        <v>2754</v>
      </c>
      <c r="F105" s="137">
        <v>16</v>
      </c>
      <c r="G105" s="234">
        <v>1</v>
      </c>
      <c r="H105" s="235"/>
      <c r="I105" s="235">
        <v>1</v>
      </c>
      <c r="J105" s="235">
        <v>7</v>
      </c>
      <c r="K105" s="235"/>
      <c r="L105" s="235"/>
      <c r="M105" s="235"/>
      <c r="N105" s="235"/>
      <c r="O105" s="235"/>
      <c r="P105" s="235">
        <v>1</v>
      </c>
      <c r="Q105" s="235">
        <v>1</v>
      </c>
      <c r="R105" s="235"/>
      <c r="S105" s="235"/>
      <c r="T105" s="235">
        <v>5</v>
      </c>
      <c r="U105" s="235"/>
      <c r="V105" s="236"/>
      <c r="X105" s="85"/>
      <c r="AC105"/>
      <c r="AD105"/>
    </row>
    <row r="106" spans="1:30" ht="30" customHeight="1" thickBot="1">
      <c r="A106" s="117">
        <v>63</v>
      </c>
      <c r="B106" s="150" t="s">
        <v>271</v>
      </c>
      <c r="C106" s="151"/>
      <c r="D106" s="152"/>
      <c r="E106" s="153">
        <v>3472</v>
      </c>
      <c r="F106" s="154">
        <v>13</v>
      </c>
      <c r="G106" s="155">
        <v>1</v>
      </c>
      <c r="H106" s="156"/>
      <c r="I106" s="156">
        <v>1</v>
      </c>
      <c r="J106" s="156">
        <v>5</v>
      </c>
      <c r="K106" s="156"/>
      <c r="L106" s="156"/>
      <c r="M106" s="156"/>
      <c r="N106" s="156"/>
      <c r="O106" s="156"/>
      <c r="P106" s="156">
        <v>1</v>
      </c>
      <c r="Q106" s="156"/>
      <c r="R106" s="156"/>
      <c r="S106" s="156"/>
      <c r="T106" s="156">
        <v>5</v>
      </c>
      <c r="U106" s="156"/>
      <c r="V106" s="157"/>
      <c r="X106" s="85">
        <f t="shared" si="2"/>
        <v>13</v>
      </c>
      <c r="AC106"/>
      <c r="AD106"/>
    </row>
    <row r="107" spans="2:30" ht="30" customHeight="1">
      <c r="B107" s="101" t="s">
        <v>70</v>
      </c>
      <c r="E107" s="95">
        <v>21</v>
      </c>
      <c r="G107" t="s">
        <v>71</v>
      </c>
      <c r="I107" s="114">
        <v>21</v>
      </c>
      <c r="J107" s="113"/>
      <c r="K107" s="113" t="s">
        <v>72</v>
      </c>
      <c r="L107" s="113"/>
      <c r="M107" s="112">
        <f>I107-E107</f>
        <v>0</v>
      </c>
      <c r="AC107"/>
      <c r="AD107"/>
    </row>
    <row r="108" spans="29:30" ht="12.75">
      <c r="AC108"/>
      <c r="AD108"/>
    </row>
    <row r="109" spans="29:30" ht="12.75">
      <c r="AC109"/>
      <c r="AD109"/>
    </row>
    <row r="110" spans="29:30" ht="12.75">
      <c r="AC110"/>
      <c r="AD110"/>
    </row>
    <row r="111" spans="2:30" ht="15.75">
      <c r="B111" s="53" t="s">
        <v>86</v>
      </c>
      <c r="AC111"/>
      <c r="AD111"/>
    </row>
    <row r="112" spans="2:30" ht="15.75">
      <c r="B112" s="53"/>
      <c r="AC112"/>
      <c r="AD112"/>
    </row>
    <row r="113" spans="29:30" ht="13.5" thickBot="1">
      <c r="AC113"/>
      <c r="AD113"/>
    </row>
    <row r="114" spans="2:30" ht="12.75">
      <c r="B114" s="32"/>
      <c r="C114" s="2"/>
      <c r="D114" s="3"/>
      <c r="E114" s="129" t="s">
        <v>27</v>
      </c>
      <c r="F114" s="5" t="s">
        <v>28</v>
      </c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AC114"/>
      <c r="AD114"/>
    </row>
    <row r="115" spans="2:30" ht="14.25">
      <c r="B115" s="123" t="s">
        <v>2</v>
      </c>
      <c r="C115" s="10"/>
      <c r="D115" s="11"/>
      <c r="E115" s="130" t="s">
        <v>29</v>
      </c>
      <c r="F115" s="12" t="s">
        <v>3</v>
      </c>
      <c r="G115" s="13" t="s">
        <v>4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AC115"/>
      <c r="AD115"/>
    </row>
    <row r="116" spans="2:30" ht="14.25">
      <c r="B116" s="123" t="s">
        <v>6</v>
      </c>
      <c r="C116" s="10"/>
      <c r="D116" s="11"/>
      <c r="E116" s="130" t="s">
        <v>30</v>
      </c>
      <c r="F116" s="12" t="s">
        <v>31</v>
      </c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AC116"/>
      <c r="AD116"/>
    </row>
    <row r="117" spans="2:30" ht="108" customHeight="1" thickBot="1">
      <c r="B117" s="124"/>
      <c r="C117" s="20"/>
      <c r="D117" s="21"/>
      <c r="E117" s="131" t="s">
        <v>25</v>
      </c>
      <c r="F117" s="17"/>
      <c r="G117" s="23" t="s">
        <v>9</v>
      </c>
      <c r="H117" s="24" t="s">
        <v>10</v>
      </c>
      <c r="I117" s="24" t="s">
        <v>11</v>
      </c>
      <c r="J117" s="24" t="s">
        <v>12</v>
      </c>
      <c r="K117" s="24" t="s">
        <v>13</v>
      </c>
      <c r="L117" s="24" t="s">
        <v>14</v>
      </c>
      <c r="M117" s="24" t="s">
        <v>15</v>
      </c>
      <c r="N117" s="25" t="s">
        <v>16</v>
      </c>
      <c r="O117" s="24" t="s">
        <v>17</v>
      </c>
      <c r="P117" s="24" t="s">
        <v>18</v>
      </c>
      <c r="Q117" s="26" t="s">
        <v>19</v>
      </c>
      <c r="R117" s="24" t="s">
        <v>20</v>
      </c>
      <c r="S117" s="27" t="s">
        <v>21</v>
      </c>
      <c r="T117" s="26" t="s">
        <v>22</v>
      </c>
      <c r="U117" s="28" t="s">
        <v>23</v>
      </c>
      <c r="V117" s="29" t="s">
        <v>24</v>
      </c>
      <c r="AC117"/>
      <c r="AD117"/>
    </row>
    <row r="118" spans="1:30" ht="30" customHeight="1">
      <c r="A118" s="117">
        <v>64</v>
      </c>
      <c r="B118" s="56" t="s">
        <v>272</v>
      </c>
      <c r="C118" s="30"/>
      <c r="D118" s="31"/>
      <c r="E118" s="141">
        <v>15001</v>
      </c>
      <c r="F118" s="128">
        <v>28</v>
      </c>
      <c r="G118" s="183">
        <v>1</v>
      </c>
      <c r="H118" s="184"/>
      <c r="I118" s="184"/>
      <c r="J118" s="184">
        <v>12</v>
      </c>
      <c r="K118" s="184"/>
      <c r="L118" s="184"/>
      <c r="M118" s="184">
        <v>12</v>
      </c>
      <c r="N118" s="184"/>
      <c r="O118" s="184"/>
      <c r="P118" s="184"/>
      <c r="Q118" s="184"/>
      <c r="R118" s="184">
        <v>2</v>
      </c>
      <c r="S118" s="184"/>
      <c r="T118" s="184">
        <v>13</v>
      </c>
      <c r="U118" s="184">
        <v>8</v>
      </c>
      <c r="V118" s="185"/>
      <c r="X118" s="85">
        <f>SUM(G118:V118)-N118-S118-U118-V118</f>
        <v>40</v>
      </c>
      <c r="AC118"/>
      <c r="AD118"/>
    </row>
    <row r="119" spans="1:30" ht="30" customHeight="1">
      <c r="A119" s="117">
        <v>65</v>
      </c>
      <c r="B119" s="60" t="s">
        <v>87</v>
      </c>
      <c r="C119" s="39"/>
      <c r="D119" s="40"/>
      <c r="E119" s="142">
        <v>13415</v>
      </c>
      <c r="F119" s="132">
        <v>18</v>
      </c>
      <c r="G119" s="173">
        <v>1</v>
      </c>
      <c r="H119" s="174"/>
      <c r="I119" s="174"/>
      <c r="J119" s="174">
        <v>6</v>
      </c>
      <c r="K119" s="174"/>
      <c r="L119" s="174"/>
      <c r="M119" s="174">
        <v>1</v>
      </c>
      <c r="N119" s="174">
        <v>1</v>
      </c>
      <c r="O119" s="174"/>
      <c r="P119" s="174"/>
      <c r="Q119" s="174"/>
      <c r="R119" s="174">
        <v>3</v>
      </c>
      <c r="S119" s="174"/>
      <c r="T119" s="174">
        <v>7</v>
      </c>
      <c r="U119" s="174"/>
      <c r="V119" s="175"/>
      <c r="X119" s="85"/>
      <c r="AC119"/>
      <c r="AD119"/>
    </row>
    <row r="120" spans="1:30" ht="30" customHeight="1">
      <c r="A120" s="117">
        <v>66</v>
      </c>
      <c r="B120" s="158" t="s">
        <v>88</v>
      </c>
      <c r="C120" s="171"/>
      <c r="D120" s="172"/>
      <c r="E120" s="161">
        <v>10838</v>
      </c>
      <c r="F120" s="162">
        <v>22</v>
      </c>
      <c r="G120" s="163">
        <v>1</v>
      </c>
      <c r="H120" s="164"/>
      <c r="I120" s="164"/>
      <c r="J120" s="164">
        <v>7</v>
      </c>
      <c r="K120" s="164"/>
      <c r="L120" s="164"/>
      <c r="M120" s="164"/>
      <c r="N120" s="164"/>
      <c r="O120" s="164"/>
      <c r="P120" s="164"/>
      <c r="Q120" s="164"/>
      <c r="R120" s="164">
        <v>4</v>
      </c>
      <c r="S120" s="164"/>
      <c r="T120" s="164">
        <v>10</v>
      </c>
      <c r="U120" s="164"/>
      <c r="V120" s="165"/>
      <c r="X120" s="85">
        <f>SUM(G120:V120)-N120-S120-U120-V120</f>
        <v>22</v>
      </c>
      <c r="AC120"/>
      <c r="AD120"/>
    </row>
    <row r="121" spans="2:30" ht="30" customHeight="1" thickBot="1">
      <c r="B121" s="127"/>
      <c r="C121" s="47"/>
      <c r="D121" s="48"/>
      <c r="E121" s="134"/>
      <c r="F121" s="67"/>
      <c r="G121" s="82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4"/>
      <c r="X121" s="85">
        <f>SUM(G121:V121)-N121-S121-U121-V121</f>
        <v>0</v>
      </c>
      <c r="AC121"/>
      <c r="AD121"/>
    </row>
    <row r="122" spans="2:30" ht="30" customHeight="1">
      <c r="B122" s="101" t="s">
        <v>70</v>
      </c>
      <c r="E122" s="95">
        <f>COUNT(E118:E121)</f>
        <v>3</v>
      </c>
      <c r="G122" t="s">
        <v>71</v>
      </c>
      <c r="I122" s="112">
        <v>3</v>
      </c>
      <c r="J122" s="113"/>
      <c r="K122" s="113" t="s">
        <v>72</v>
      </c>
      <c r="L122" s="113"/>
      <c r="M122" s="112">
        <f>I122-E122</f>
        <v>0</v>
      </c>
      <c r="AC122"/>
      <c r="AD122"/>
    </row>
    <row r="123" spans="2:30" ht="30" customHeight="1">
      <c r="B123" s="101"/>
      <c r="E123" s="95"/>
      <c r="I123" s="112"/>
      <c r="J123" s="113"/>
      <c r="K123" s="113"/>
      <c r="L123" s="113"/>
      <c r="M123" s="112"/>
      <c r="AC123"/>
      <c r="AD123"/>
    </row>
    <row r="124" spans="2:30" ht="30" customHeight="1">
      <c r="B124" s="101"/>
      <c r="E124" s="95"/>
      <c r="I124" s="112"/>
      <c r="J124" s="113"/>
      <c r="K124" s="113"/>
      <c r="L124" s="113"/>
      <c r="M124" s="112"/>
      <c r="AC124"/>
      <c r="AD124"/>
    </row>
    <row r="125" spans="2:30" ht="12.75" customHeight="1">
      <c r="B125" s="262" t="s">
        <v>295</v>
      </c>
      <c r="C125" s="263"/>
      <c r="D125" s="263"/>
      <c r="E125" s="263"/>
      <c r="I125" s="112"/>
      <c r="J125" s="113"/>
      <c r="K125" s="113"/>
      <c r="L125" s="113"/>
      <c r="M125" s="112"/>
      <c r="AC125"/>
      <c r="AD125"/>
    </row>
    <row r="126" spans="2:30" ht="12.75" customHeight="1">
      <c r="B126" s="205"/>
      <c r="C126" s="206"/>
      <c r="D126" s="206"/>
      <c r="E126" s="206"/>
      <c r="I126" s="112"/>
      <c r="J126" s="113"/>
      <c r="K126" s="113"/>
      <c r="L126" s="113"/>
      <c r="M126" s="112"/>
      <c r="AC126"/>
      <c r="AD126"/>
    </row>
    <row r="127" s="252" customFormat="1" ht="12.75" customHeight="1" thickBot="1">
      <c r="A127" s="251"/>
    </row>
    <row r="128" spans="1:30" ht="12.75" customHeight="1">
      <c r="A128" s="186"/>
      <c r="B128" s="190"/>
      <c r="C128" s="30"/>
      <c r="D128" s="30"/>
      <c r="E128" s="194" t="s">
        <v>27</v>
      </c>
      <c r="F128" s="197" t="s">
        <v>276</v>
      </c>
      <c r="G128" s="253" t="s">
        <v>4</v>
      </c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5"/>
      <c r="AC128"/>
      <c r="AD128"/>
    </row>
    <row r="129" spans="1:30" ht="12.75" customHeight="1">
      <c r="A129" s="186"/>
      <c r="B129" s="193" t="s">
        <v>273</v>
      </c>
      <c r="C129" s="17"/>
      <c r="D129" s="17"/>
      <c r="E129" s="195" t="s">
        <v>29</v>
      </c>
      <c r="F129" s="196" t="s">
        <v>277</v>
      </c>
      <c r="G129" s="256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8"/>
      <c r="AC129"/>
      <c r="AD129"/>
    </row>
    <row r="130" spans="1:30" ht="12.75" customHeight="1" thickBot="1">
      <c r="A130" s="186"/>
      <c r="B130" s="193" t="s">
        <v>274</v>
      </c>
      <c r="C130" s="17"/>
      <c r="D130" s="17"/>
      <c r="E130" s="195" t="s">
        <v>275</v>
      </c>
      <c r="F130" s="188" t="s">
        <v>31</v>
      </c>
      <c r="G130" s="259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1"/>
      <c r="AC130"/>
      <c r="AD130"/>
    </row>
    <row r="131" spans="1:30" ht="108" customHeight="1" thickBot="1">
      <c r="A131" s="186"/>
      <c r="B131" s="191"/>
      <c r="C131" s="17"/>
      <c r="D131" s="17"/>
      <c r="E131" s="187" t="s">
        <v>278</v>
      </c>
      <c r="F131" s="189"/>
      <c r="G131" s="198" t="s">
        <v>279</v>
      </c>
      <c r="H131" s="199" t="s">
        <v>280</v>
      </c>
      <c r="I131" s="200" t="s">
        <v>281</v>
      </c>
      <c r="J131" s="201" t="s">
        <v>282</v>
      </c>
      <c r="K131" s="201" t="s">
        <v>283</v>
      </c>
      <c r="L131" s="201" t="s">
        <v>284</v>
      </c>
      <c r="M131" s="200" t="s">
        <v>285</v>
      </c>
      <c r="N131" s="202" t="s">
        <v>286</v>
      </c>
      <c r="O131" s="199" t="s">
        <v>287</v>
      </c>
      <c r="P131" s="199" t="s">
        <v>288</v>
      </c>
      <c r="Q131" s="203" t="s">
        <v>289</v>
      </c>
      <c r="R131" s="199" t="s">
        <v>290</v>
      </c>
      <c r="S131" s="199" t="s">
        <v>291</v>
      </c>
      <c r="T131" s="202" t="s">
        <v>292</v>
      </c>
      <c r="U131" s="202" t="s">
        <v>293</v>
      </c>
      <c r="V131" s="204" t="s">
        <v>294</v>
      </c>
      <c r="AC131"/>
      <c r="AD131"/>
    </row>
    <row r="132" spans="1:30" ht="39.75" customHeight="1">
      <c r="A132" s="186">
        <v>67</v>
      </c>
      <c r="B132" s="237" t="s">
        <v>296</v>
      </c>
      <c r="C132" s="115"/>
      <c r="D132" s="115"/>
      <c r="E132" s="238">
        <v>2767</v>
      </c>
      <c r="F132" s="239">
        <v>81</v>
      </c>
      <c r="G132" s="240">
        <v>11</v>
      </c>
      <c r="H132" s="241"/>
      <c r="I132" s="242"/>
      <c r="J132" s="243">
        <v>46</v>
      </c>
      <c r="K132" s="243"/>
      <c r="L132" s="243"/>
      <c r="M132" s="243">
        <v>16</v>
      </c>
      <c r="N132" s="241">
        <v>16</v>
      </c>
      <c r="O132" s="241"/>
      <c r="P132" s="241"/>
      <c r="Q132" s="241">
        <v>2</v>
      </c>
      <c r="R132" s="241">
        <v>1</v>
      </c>
      <c r="S132" s="241"/>
      <c r="T132" s="241">
        <v>5</v>
      </c>
      <c r="U132" s="241"/>
      <c r="V132" s="244"/>
      <c r="AC132"/>
      <c r="AD132"/>
    </row>
    <row r="133" spans="1:30" ht="30" customHeight="1">
      <c r="A133" s="186">
        <v>68</v>
      </c>
      <c r="B133" s="207" t="s">
        <v>297</v>
      </c>
      <c r="C133" s="39"/>
      <c r="D133" s="39"/>
      <c r="E133" s="211">
        <v>1060</v>
      </c>
      <c r="F133" s="222">
        <v>22.26</v>
      </c>
      <c r="G133" s="212">
        <v>2</v>
      </c>
      <c r="H133" s="213"/>
      <c r="I133" s="214"/>
      <c r="J133" s="224">
        <v>13.7</v>
      </c>
      <c r="K133" s="215"/>
      <c r="L133" s="215"/>
      <c r="M133" s="224">
        <v>2.8</v>
      </c>
      <c r="N133" s="225">
        <v>2.8</v>
      </c>
      <c r="O133" s="213"/>
      <c r="P133" s="213"/>
      <c r="Q133" s="213"/>
      <c r="R133" s="213"/>
      <c r="S133" s="213"/>
      <c r="T133" s="223">
        <v>3.76</v>
      </c>
      <c r="U133" s="223">
        <v>3.76</v>
      </c>
      <c r="V133" s="216"/>
      <c r="AC133"/>
      <c r="AD133"/>
    </row>
    <row r="134" spans="1:30" ht="30" customHeight="1">
      <c r="A134" s="186">
        <v>69</v>
      </c>
      <c r="B134" s="207" t="s">
        <v>298</v>
      </c>
      <c r="C134" s="39"/>
      <c r="D134" s="39"/>
      <c r="E134" s="211">
        <v>39759</v>
      </c>
      <c r="F134" s="208">
        <v>54</v>
      </c>
      <c r="G134" s="212">
        <v>5</v>
      </c>
      <c r="H134" s="213"/>
      <c r="I134" s="214"/>
      <c r="J134" s="215">
        <v>31</v>
      </c>
      <c r="K134" s="215"/>
      <c r="L134" s="215">
        <v>2</v>
      </c>
      <c r="M134" s="214"/>
      <c r="N134" s="213"/>
      <c r="O134" s="213"/>
      <c r="P134" s="213">
        <v>9</v>
      </c>
      <c r="Q134" s="213"/>
      <c r="R134" s="213">
        <v>3</v>
      </c>
      <c r="S134" s="213"/>
      <c r="T134" s="213">
        <v>4</v>
      </c>
      <c r="U134" s="213">
        <v>3</v>
      </c>
      <c r="V134" s="216">
        <v>1</v>
      </c>
      <c r="AC134"/>
      <c r="AD134"/>
    </row>
    <row r="135" spans="1:30" ht="30" customHeight="1" thickBot="1">
      <c r="A135" s="186"/>
      <c r="B135" s="192"/>
      <c r="C135" s="47"/>
      <c r="D135" s="47"/>
      <c r="E135" s="209"/>
      <c r="F135" s="210"/>
      <c r="G135" s="217"/>
      <c r="H135" s="218"/>
      <c r="I135" s="219"/>
      <c r="J135" s="220"/>
      <c r="K135" s="220"/>
      <c r="L135" s="220"/>
      <c r="M135" s="219"/>
      <c r="N135" s="218"/>
      <c r="O135" s="218"/>
      <c r="P135" s="218"/>
      <c r="Q135" s="218"/>
      <c r="R135" s="218"/>
      <c r="S135" s="218"/>
      <c r="T135" s="218"/>
      <c r="U135" s="218"/>
      <c r="V135" s="221"/>
      <c r="AC135"/>
      <c r="AD135"/>
    </row>
    <row r="136" spans="2:30" ht="30" customHeight="1">
      <c r="B136" s="101" t="s">
        <v>70</v>
      </c>
      <c r="E136" s="95">
        <v>3</v>
      </c>
      <c r="G136" t="s">
        <v>71</v>
      </c>
      <c r="I136" s="112">
        <v>3</v>
      </c>
      <c r="J136" s="113"/>
      <c r="K136" s="113" t="s">
        <v>299</v>
      </c>
      <c r="L136" s="113"/>
      <c r="M136" s="112">
        <v>0</v>
      </c>
      <c r="AC136"/>
      <c r="AD136"/>
    </row>
    <row r="137" spans="2:30" ht="30" customHeight="1">
      <c r="B137" s="101"/>
      <c r="E137" s="95"/>
      <c r="I137" s="112"/>
      <c r="J137" s="113"/>
      <c r="K137" s="113"/>
      <c r="L137" s="113"/>
      <c r="M137" s="112"/>
      <c r="AC137"/>
      <c r="AD137"/>
    </row>
    <row r="138" spans="2:30" ht="30" customHeight="1">
      <c r="B138" s="101"/>
      <c r="E138" s="95"/>
      <c r="I138" s="112"/>
      <c r="J138" s="113"/>
      <c r="K138" s="113"/>
      <c r="L138" s="113"/>
      <c r="M138" s="112"/>
      <c r="AC138"/>
      <c r="AD138"/>
    </row>
    <row r="139" spans="2:30" ht="30" customHeight="1">
      <c r="B139" s="101"/>
      <c r="E139" s="95"/>
      <c r="I139" s="112"/>
      <c r="J139" s="113"/>
      <c r="K139" s="113"/>
      <c r="L139" s="113"/>
      <c r="M139" s="112"/>
      <c r="AC139"/>
      <c r="AD139"/>
    </row>
    <row r="140" spans="29:30" ht="12.75">
      <c r="AC140"/>
      <c r="AD140"/>
    </row>
    <row r="141" spans="29:30" ht="12.75">
      <c r="AC141"/>
      <c r="AD141"/>
    </row>
    <row r="142" spans="29:30" ht="12.75">
      <c r="AC142"/>
      <c r="AD142"/>
    </row>
    <row r="143" spans="29:30" ht="12.75">
      <c r="AC143"/>
      <c r="AD143"/>
    </row>
    <row r="144" spans="2:30" ht="15.75">
      <c r="B144" s="53" t="s">
        <v>314</v>
      </c>
      <c r="AC144"/>
      <c r="AD144"/>
    </row>
    <row r="145" spans="29:30" ht="13.5" thickBot="1">
      <c r="AC145"/>
      <c r="AD145"/>
    </row>
    <row r="146" spans="2:30" ht="12.75">
      <c r="B146" s="32"/>
      <c r="C146" s="2"/>
      <c r="D146" s="3"/>
      <c r="E146" s="129" t="s">
        <v>27</v>
      </c>
      <c r="F146" s="5" t="s">
        <v>28</v>
      </c>
      <c r="G146" s="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8"/>
      <c r="AC146"/>
      <c r="AD146"/>
    </row>
    <row r="147" spans="2:30" ht="14.25">
      <c r="B147" s="123" t="s">
        <v>2</v>
      </c>
      <c r="C147" s="10"/>
      <c r="D147" s="11"/>
      <c r="E147" s="130" t="s">
        <v>29</v>
      </c>
      <c r="F147" s="12" t="s">
        <v>3</v>
      </c>
      <c r="G147" s="13" t="s">
        <v>4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5"/>
      <c r="AC147"/>
      <c r="AD147"/>
    </row>
    <row r="148" spans="2:30" ht="14.25">
      <c r="B148" s="123" t="s">
        <v>6</v>
      </c>
      <c r="C148" s="10"/>
      <c r="D148" s="11"/>
      <c r="E148" s="130" t="s">
        <v>30</v>
      </c>
      <c r="F148" s="12" t="s">
        <v>31</v>
      </c>
      <c r="G148" s="16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AC148"/>
      <c r="AD148"/>
    </row>
    <row r="149" spans="2:30" ht="108" customHeight="1" thickBot="1">
      <c r="B149" s="124"/>
      <c r="C149" s="20"/>
      <c r="D149" s="21"/>
      <c r="E149" s="131" t="s">
        <v>25</v>
      </c>
      <c r="F149" s="17"/>
      <c r="G149" s="23" t="s">
        <v>9</v>
      </c>
      <c r="H149" s="24" t="s">
        <v>10</v>
      </c>
      <c r="I149" s="24" t="s">
        <v>11</v>
      </c>
      <c r="J149" s="24" t="s">
        <v>12</v>
      </c>
      <c r="K149" s="24" t="s">
        <v>13</v>
      </c>
      <c r="L149" s="24" t="s">
        <v>14</v>
      </c>
      <c r="M149" s="24" t="s">
        <v>15</v>
      </c>
      <c r="N149" s="25" t="s">
        <v>16</v>
      </c>
      <c r="O149" s="24" t="s">
        <v>17</v>
      </c>
      <c r="P149" s="24" t="s">
        <v>18</v>
      </c>
      <c r="Q149" s="26" t="s">
        <v>19</v>
      </c>
      <c r="R149" s="24" t="s">
        <v>20</v>
      </c>
      <c r="S149" s="27" t="s">
        <v>21</v>
      </c>
      <c r="T149" s="26" t="s">
        <v>22</v>
      </c>
      <c r="U149" s="28" t="s">
        <v>23</v>
      </c>
      <c r="V149" s="29" t="s">
        <v>24</v>
      </c>
      <c r="AC149"/>
      <c r="AD149"/>
    </row>
    <row r="150" spans="1:30" ht="30" customHeight="1">
      <c r="A150" s="117">
        <v>70</v>
      </c>
      <c r="B150" s="56" t="s">
        <v>89</v>
      </c>
      <c r="C150" s="30"/>
      <c r="D150" s="31"/>
      <c r="E150" s="141">
        <v>491</v>
      </c>
      <c r="F150" s="128">
        <v>3</v>
      </c>
      <c r="G150" s="76"/>
      <c r="H150" s="77">
        <v>2</v>
      </c>
      <c r="I150" s="77"/>
      <c r="J150" s="77"/>
      <c r="K150" s="77"/>
      <c r="L150" s="77"/>
      <c r="M150" s="77"/>
      <c r="N150" s="77"/>
      <c r="O150" s="77"/>
      <c r="P150" s="77"/>
      <c r="Q150" s="77"/>
      <c r="R150" s="77">
        <v>1</v>
      </c>
      <c r="S150" s="77"/>
      <c r="T150" s="77"/>
      <c r="U150" s="77"/>
      <c r="V150" s="78"/>
      <c r="X150" s="85">
        <f>SUM(G150:V150)-N150-S150-U150-V150</f>
        <v>3</v>
      </c>
      <c r="AC150"/>
      <c r="AD150"/>
    </row>
    <row r="151" spans="1:30" ht="30" customHeight="1">
      <c r="A151" s="117">
        <v>71</v>
      </c>
      <c r="B151" s="60" t="s">
        <v>90</v>
      </c>
      <c r="C151" s="39"/>
      <c r="D151" s="40"/>
      <c r="E151" s="142">
        <v>963</v>
      </c>
      <c r="F151" s="132">
        <v>2</v>
      </c>
      <c r="G151" s="79"/>
      <c r="H151" s="80">
        <v>1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>
        <v>1</v>
      </c>
      <c r="U151" s="80"/>
      <c r="V151" s="81"/>
      <c r="X151" s="85">
        <f aca="true" t="shared" si="3" ref="X151:X174">SUM(G151:V151)-N151-S151-U151-V151</f>
        <v>2</v>
      </c>
      <c r="AC151"/>
      <c r="AD151"/>
    </row>
    <row r="152" spans="1:30" ht="30" customHeight="1">
      <c r="A152" s="117">
        <v>72</v>
      </c>
      <c r="B152" s="91" t="s">
        <v>91</v>
      </c>
      <c r="C152" s="17"/>
      <c r="D152" s="18"/>
      <c r="E152" s="142">
        <v>1977</v>
      </c>
      <c r="F152" s="132">
        <v>3</v>
      </c>
      <c r="G152" s="79"/>
      <c r="H152" s="80">
        <v>2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>
        <v>1</v>
      </c>
      <c r="U152" s="80"/>
      <c r="V152" s="81"/>
      <c r="X152" s="85">
        <f t="shared" si="3"/>
        <v>3</v>
      </c>
      <c r="AC152"/>
      <c r="AD152"/>
    </row>
    <row r="153" spans="1:30" ht="30" customHeight="1">
      <c r="A153" s="117">
        <v>73</v>
      </c>
      <c r="B153" s="60" t="s">
        <v>92</v>
      </c>
      <c r="C153" s="39"/>
      <c r="D153" s="40"/>
      <c r="E153" s="142">
        <f>777+8265</f>
        <v>9042</v>
      </c>
      <c r="F153" s="132">
        <v>3</v>
      </c>
      <c r="G153" s="79"/>
      <c r="H153" s="80">
        <v>2</v>
      </c>
      <c r="I153" s="80"/>
      <c r="J153" s="80"/>
      <c r="K153" s="80"/>
      <c r="L153" s="80">
        <v>1</v>
      </c>
      <c r="M153" s="80"/>
      <c r="N153" s="80"/>
      <c r="O153" s="80"/>
      <c r="P153" s="80"/>
      <c r="Q153" s="80"/>
      <c r="R153" s="80"/>
      <c r="S153" s="80"/>
      <c r="T153" s="80"/>
      <c r="U153" s="80"/>
      <c r="V153" s="81"/>
      <c r="X153" s="85">
        <f t="shared" si="3"/>
        <v>3</v>
      </c>
      <c r="AC153"/>
      <c r="AD153"/>
    </row>
    <row r="154" spans="1:30" ht="30" customHeight="1">
      <c r="A154" s="117">
        <v>74</v>
      </c>
      <c r="B154" s="60" t="s">
        <v>93</v>
      </c>
      <c r="C154" s="39"/>
      <c r="D154" s="40"/>
      <c r="E154" s="142">
        <v>404</v>
      </c>
      <c r="F154" s="132">
        <v>6</v>
      </c>
      <c r="G154" s="79"/>
      <c r="H154" s="80">
        <v>2</v>
      </c>
      <c r="I154" s="80"/>
      <c r="J154" s="80"/>
      <c r="K154" s="80"/>
      <c r="L154" s="80">
        <v>2</v>
      </c>
      <c r="M154" s="80"/>
      <c r="N154" s="80"/>
      <c r="O154" s="80"/>
      <c r="P154" s="80"/>
      <c r="Q154" s="80"/>
      <c r="R154" s="80">
        <v>2</v>
      </c>
      <c r="S154" s="80"/>
      <c r="T154" s="80"/>
      <c r="U154" s="80"/>
      <c r="V154" s="81"/>
      <c r="X154" s="85">
        <f t="shared" si="3"/>
        <v>6</v>
      </c>
      <c r="AC154"/>
      <c r="AD154"/>
    </row>
    <row r="155" spans="1:30" ht="30" customHeight="1">
      <c r="A155" s="117">
        <v>75</v>
      </c>
      <c r="B155" s="60" t="s">
        <v>94</v>
      </c>
      <c r="C155" s="39"/>
      <c r="D155" s="40"/>
      <c r="E155" s="142">
        <v>1466</v>
      </c>
      <c r="F155" s="132">
        <v>7</v>
      </c>
      <c r="G155" s="79"/>
      <c r="H155" s="80">
        <v>4</v>
      </c>
      <c r="I155" s="80"/>
      <c r="J155" s="80"/>
      <c r="K155" s="80"/>
      <c r="L155" s="80">
        <v>2</v>
      </c>
      <c r="M155" s="80"/>
      <c r="N155" s="80"/>
      <c r="O155" s="80"/>
      <c r="P155" s="80"/>
      <c r="Q155" s="80"/>
      <c r="R155" s="80"/>
      <c r="S155" s="80"/>
      <c r="T155" s="80">
        <v>1</v>
      </c>
      <c r="U155" s="80"/>
      <c r="V155" s="81"/>
      <c r="X155" s="85">
        <f t="shared" si="3"/>
        <v>7</v>
      </c>
      <c r="AC155"/>
      <c r="AD155"/>
    </row>
    <row r="156" spans="1:30" ht="30" customHeight="1">
      <c r="A156" s="117">
        <v>76</v>
      </c>
      <c r="B156" s="60" t="s">
        <v>95</v>
      </c>
      <c r="C156" s="39"/>
      <c r="D156" s="40"/>
      <c r="E156" s="142">
        <v>6369</v>
      </c>
      <c r="F156" s="132">
        <v>6</v>
      </c>
      <c r="G156" s="79"/>
      <c r="H156" s="80">
        <v>3</v>
      </c>
      <c r="I156" s="80"/>
      <c r="J156" s="80"/>
      <c r="K156" s="80"/>
      <c r="L156" s="80">
        <v>2</v>
      </c>
      <c r="M156" s="80"/>
      <c r="N156" s="80"/>
      <c r="O156" s="80"/>
      <c r="P156" s="80"/>
      <c r="Q156" s="80"/>
      <c r="R156" s="80">
        <v>1</v>
      </c>
      <c r="S156" s="80"/>
      <c r="T156" s="80"/>
      <c r="U156" s="80"/>
      <c r="V156" s="81"/>
      <c r="X156" s="85">
        <f t="shared" si="3"/>
        <v>6</v>
      </c>
      <c r="AC156"/>
      <c r="AD156"/>
    </row>
    <row r="157" spans="1:30" ht="30" customHeight="1">
      <c r="A157" s="117">
        <v>77</v>
      </c>
      <c r="B157" s="60" t="s">
        <v>96</v>
      </c>
      <c r="C157" s="39"/>
      <c r="D157" s="40"/>
      <c r="E157" s="142">
        <v>794</v>
      </c>
      <c r="F157" s="132">
        <v>3</v>
      </c>
      <c r="G157" s="79"/>
      <c r="H157" s="80">
        <v>2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>
        <v>1</v>
      </c>
      <c r="U157" s="80"/>
      <c r="V157" s="81"/>
      <c r="X157" s="85">
        <f t="shared" si="3"/>
        <v>3</v>
      </c>
      <c r="AC157"/>
      <c r="AD157"/>
    </row>
    <row r="158" spans="1:30" ht="30" customHeight="1">
      <c r="A158" s="117">
        <v>78</v>
      </c>
      <c r="B158" s="60" t="s">
        <v>97</v>
      </c>
      <c r="C158" s="39"/>
      <c r="D158" s="40"/>
      <c r="E158" s="142">
        <v>661</v>
      </c>
      <c r="F158" s="132">
        <v>5</v>
      </c>
      <c r="G158" s="79"/>
      <c r="H158" s="80">
        <v>1</v>
      </c>
      <c r="I158" s="80"/>
      <c r="J158" s="80"/>
      <c r="K158" s="80"/>
      <c r="L158" s="80">
        <v>2</v>
      </c>
      <c r="M158" s="80"/>
      <c r="N158" s="80"/>
      <c r="O158" s="80"/>
      <c r="P158" s="80"/>
      <c r="Q158" s="80"/>
      <c r="R158" s="80">
        <v>1</v>
      </c>
      <c r="S158" s="80">
        <v>1</v>
      </c>
      <c r="T158" s="80">
        <v>1</v>
      </c>
      <c r="U158" s="80">
        <v>1</v>
      </c>
      <c r="V158" s="81"/>
      <c r="X158" s="85">
        <f t="shared" si="3"/>
        <v>5</v>
      </c>
      <c r="AC158"/>
      <c r="AD158"/>
    </row>
    <row r="159" spans="1:30" ht="30" customHeight="1" thickBot="1">
      <c r="A159" s="117">
        <v>79</v>
      </c>
      <c r="B159" s="75" t="s">
        <v>98</v>
      </c>
      <c r="C159" s="102"/>
      <c r="D159" s="103"/>
      <c r="E159" s="146">
        <v>324</v>
      </c>
      <c r="F159" s="137">
        <v>1</v>
      </c>
      <c r="G159" s="82"/>
      <c r="H159" s="83">
        <v>1</v>
      </c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4"/>
      <c r="X159" s="85">
        <f t="shared" si="3"/>
        <v>1</v>
      </c>
      <c r="AC159"/>
      <c r="AD159"/>
    </row>
    <row r="160" spans="1:30" ht="30" customHeight="1">
      <c r="A160" s="117">
        <v>80</v>
      </c>
      <c r="B160" s="135" t="s">
        <v>99</v>
      </c>
      <c r="C160" s="115"/>
      <c r="D160" s="116"/>
      <c r="E160" s="145">
        <v>112</v>
      </c>
      <c r="F160" s="136">
        <v>8</v>
      </c>
      <c r="G160" s="76"/>
      <c r="H160" s="77">
        <v>3</v>
      </c>
      <c r="I160" s="77"/>
      <c r="J160" s="77"/>
      <c r="K160" s="77"/>
      <c r="L160" s="77">
        <v>2</v>
      </c>
      <c r="M160" s="77"/>
      <c r="N160" s="77"/>
      <c r="O160" s="77"/>
      <c r="P160" s="77"/>
      <c r="Q160" s="77"/>
      <c r="R160" s="77">
        <v>2</v>
      </c>
      <c r="S160" s="77"/>
      <c r="T160" s="77">
        <v>1</v>
      </c>
      <c r="U160" s="77"/>
      <c r="V160" s="78"/>
      <c r="X160" s="85">
        <f t="shared" si="3"/>
        <v>8</v>
      </c>
      <c r="AC160"/>
      <c r="AD160"/>
    </row>
    <row r="161" spans="1:30" ht="30" customHeight="1">
      <c r="A161" s="117">
        <v>81</v>
      </c>
      <c r="B161" s="60" t="s">
        <v>100</v>
      </c>
      <c r="C161" s="39"/>
      <c r="D161" s="40"/>
      <c r="E161" s="142">
        <v>272</v>
      </c>
      <c r="F161" s="132">
        <v>2</v>
      </c>
      <c r="G161" s="79"/>
      <c r="H161" s="80">
        <v>1</v>
      </c>
      <c r="I161" s="80"/>
      <c r="J161" s="80"/>
      <c r="K161" s="80"/>
      <c r="L161" s="80"/>
      <c r="M161" s="80"/>
      <c r="N161" s="80"/>
      <c r="O161" s="80"/>
      <c r="P161" s="80"/>
      <c r="Q161" s="80"/>
      <c r="R161" s="80">
        <v>1</v>
      </c>
      <c r="S161" s="80"/>
      <c r="T161" s="80"/>
      <c r="U161" s="80"/>
      <c r="V161" s="81"/>
      <c r="X161" s="85">
        <f t="shared" si="3"/>
        <v>2</v>
      </c>
      <c r="AC161"/>
      <c r="AD161"/>
    </row>
    <row r="162" spans="1:30" ht="30" customHeight="1">
      <c r="A162" s="117">
        <v>82</v>
      </c>
      <c r="B162" s="60" t="s">
        <v>101</v>
      </c>
      <c r="C162" s="39"/>
      <c r="D162" s="40"/>
      <c r="E162" s="142">
        <v>796</v>
      </c>
      <c r="F162" s="132">
        <v>12</v>
      </c>
      <c r="G162" s="79"/>
      <c r="H162" s="80">
        <v>5</v>
      </c>
      <c r="I162" s="80"/>
      <c r="J162" s="80"/>
      <c r="K162" s="80"/>
      <c r="L162" s="80">
        <v>5</v>
      </c>
      <c r="M162" s="80"/>
      <c r="N162" s="80"/>
      <c r="O162" s="80"/>
      <c r="P162" s="80"/>
      <c r="Q162" s="80"/>
      <c r="R162" s="80"/>
      <c r="S162" s="80"/>
      <c r="T162" s="80">
        <v>2</v>
      </c>
      <c r="U162" s="80"/>
      <c r="V162" s="81"/>
      <c r="X162" s="85">
        <f t="shared" si="3"/>
        <v>12</v>
      </c>
      <c r="AC162"/>
      <c r="AD162"/>
    </row>
    <row r="163" spans="1:30" ht="30" customHeight="1">
      <c r="A163" s="117">
        <v>83</v>
      </c>
      <c r="B163" s="60" t="s">
        <v>102</v>
      </c>
      <c r="C163" s="39"/>
      <c r="D163" s="40"/>
      <c r="E163" s="142">
        <f>1334+22</f>
        <v>1356</v>
      </c>
      <c r="F163" s="132">
        <v>1</v>
      </c>
      <c r="G163" s="79"/>
      <c r="H163" s="80">
        <v>1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1"/>
      <c r="X163" s="85">
        <f t="shared" si="3"/>
        <v>1</v>
      </c>
      <c r="AC163"/>
      <c r="AD163"/>
    </row>
    <row r="164" spans="1:30" ht="30" customHeight="1">
      <c r="A164" s="117">
        <v>84</v>
      </c>
      <c r="B164" s="60" t="s">
        <v>103</v>
      </c>
      <c r="C164" s="39"/>
      <c r="D164" s="40"/>
      <c r="E164" s="142">
        <v>1089</v>
      </c>
      <c r="F164" s="132">
        <v>4</v>
      </c>
      <c r="G164" s="79"/>
      <c r="H164" s="80">
        <v>2</v>
      </c>
      <c r="I164" s="80"/>
      <c r="J164" s="80"/>
      <c r="K164" s="80"/>
      <c r="L164" s="80">
        <v>1</v>
      </c>
      <c r="M164" s="80"/>
      <c r="N164" s="80"/>
      <c r="O164" s="80"/>
      <c r="P164" s="80"/>
      <c r="Q164" s="80"/>
      <c r="R164" s="80"/>
      <c r="S164" s="80"/>
      <c r="T164" s="80">
        <v>1</v>
      </c>
      <c r="U164" s="80"/>
      <c r="V164" s="81"/>
      <c r="X164" s="85">
        <f t="shared" si="3"/>
        <v>4</v>
      </c>
      <c r="AC164"/>
      <c r="AD164"/>
    </row>
    <row r="165" spans="1:30" ht="30" customHeight="1">
      <c r="A165" s="117">
        <v>85</v>
      </c>
      <c r="B165" s="60" t="s">
        <v>104</v>
      </c>
      <c r="C165" s="39"/>
      <c r="D165" s="40"/>
      <c r="E165" s="142">
        <v>1271</v>
      </c>
      <c r="F165" s="132">
        <v>9</v>
      </c>
      <c r="G165" s="79"/>
      <c r="H165" s="80">
        <v>3</v>
      </c>
      <c r="I165" s="80"/>
      <c r="J165" s="80"/>
      <c r="K165" s="80"/>
      <c r="L165" s="80">
        <v>4</v>
      </c>
      <c r="M165" s="80"/>
      <c r="N165" s="80"/>
      <c r="O165" s="80"/>
      <c r="P165" s="80"/>
      <c r="Q165" s="80"/>
      <c r="R165" s="80"/>
      <c r="S165" s="80"/>
      <c r="T165" s="80">
        <v>2</v>
      </c>
      <c r="U165" s="80"/>
      <c r="V165" s="81"/>
      <c r="X165" s="85">
        <f t="shared" si="3"/>
        <v>9</v>
      </c>
      <c r="AC165"/>
      <c r="AD165"/>
    </row>
    <row r="166" spans="1:30" ht="30" customHeight="1">
      <c r="A166" s="117">
        <v>86</v>
      </c>
      <c r="B166" s="60" t="s">
        <v>105</v>
      </c>
      <c r="C166" s="39"/>
      <c r="D166" s="40"/>
      <c r="E166" s="142">
        <v>410</v>
      </c>
      <c r="F166" s="132">
        <v>12</v>
      </c>
      <c r="G166" s="79"/>
      <c r="H166" s="80">
        <v>4</v>
      </c>
      <c r="I166" s="80"/>
      <c r="J166" s="80"/>
      <c r="K166" s="80"/>
      <c r="L166" s="80">
        <v>4</v>
      </c>
      <c r="M166" s="80"/>
      <c r="N166" s="80"/>
      <c r="O166" s="80"/>
      <c r="P166" s="80"/>
      <c r="Q166" s="80"/>
      <c r="R166" s="80">
        <v>2</v>
      </c>
      <c r="S166" s="80"/>
      <c r="T166" s="80">
        <v>2</v>
      </c>
      <c r="U166" s="80"/>
      <c r="V166" s="81"/>
      <c r="X166" s="85">
        <f t="shared" si="3"/>
        <v>12</v>
      </c>
      <c r="AC166"/>
      <c r="AD166"/>
    </row>
    <row r="167" spans="1:30" ht="30" customHeight="1">
      <c r="A167" s="117">
        <v>87</v>
      </c>
      <c r="B167" s="60" t="s">
        <v>259</v>
      </c>
      <c r="C167" s="39"/>
      <c r="D167" s="40"/>
      <c r="E167" s="142">
        <v>722</v>
      </c>
      <c r="F167" s="132">
        <v>8</v>
      </c>
      <c r="G167" s="79"/>
      <c r="H167" s="80">
        <v>2</v>
      </c>
      <c r="I167" s="80"/>
      <c r="J167" s="80"/>
      <c r="K167" s="80"/>
      <c r="L167" s="80">
        <v>3</v>
      </c>
      <c r="M167" s="80"/>
      <c r="N167" s="80"/>
      <c r="O167" s="80"/>
      <c r="P167" s="80"/>
      <c r="Q167" s="80"/>
      <c r="R167" s="80">
        <v>2</v>
      </c>
      <c r="S167" s="80"/>
      <c r="T167" s="80">
        <v>1</v>
      </c>
      <c r="U167" s="80"/>
      <c r="V167" s="81"/>
      <c r="X167" s="85">
        <f t="shared" si="3"/>
        <v>8</v>
      </c>
      <c r="AC167"/>
      <c r="AD167"/>
    </row>
    <row r="168" spans="1:30" ht="30" customHeight="1">
      <c r="A168" s="117">
        <v>88</v>
      </c>
      <c r="B168" s="60" t="s">
        <v>106</v>
      </c>
      <c r="C168" s="39"/>
      <c r="D168" s="40"/>
      <c r="E168" s="142">
        <v>1750</v>
      </c>
      <c r="F168" s="132">
        <v>8</v>
      </c>
      <c r="G168" s="79"/>
      <c r="H168" s="80">
        <v>1</v>
      </c>
      <c r="I168" s="80"/>
      <c r="J168" s="80"/>
      <c r="K168" s="80"/>
      <c r="L168" s="80">
        <v>2</v>
      </c>
      <c r="M168" s="80"/>
      <c r="N168" s="80"/>
      <c r="O168" s="80"/>
      <c r="P168" s="80"/>
      <c r="Q168" s="80"/>
      <c r="R168" s="80">
        <v>2</v>
      </c>
      <c r="S168" s="80">
        <v>1</v>
      </c>
      <c r="T168" s="80">
        <v>3</v>
      </c>
      <c r="U168" s="80">
        <v>3</v>
      </c>
      <c r="V168" s="81"/>
      <c r="X168" s="85">
        <f t="shared" si="3"/>
        <v>8</v>
      </c>
      <c r="AC168"/>
      <c r="AD168"/>
    </row>
    <row r="169" spans="1:30" ht="30" customHeight="1">
      <c r="A169" s="117">
        <v>89</v>
      </c>
      <c r="B169" s="60" t="s">
        <v>107</v>
      </c>
      <c r="C169" s="39"/>
      <c r="D169" s="40"/>
      <c r="E169" s="142">
        <v>125</v>
      </c>
      <c r="F169" s="132">
        <v>8</v>
      </c>
      <c r="G169" s="79"/>
      <c r="H169" s="80">
        <v>3</v>
      </c>
      <c r="I169" s="80"/>
      <c r="J169" s="80"/>
      <c r="K169" s="80"/>
      <c r="L169" s="80">
        <v>2</v>
      </c>
      <c r="M169" s="80"/>
      <c r="N169" s="80"/>
      <c r="O169" s="80"/>
      <c r="P169" s="80"/>
      <c r="Q169" s="80"/>
      <c r="R169" s="80">
        <v>1</v>
      </c>
      <c r="S169" s="80"/>
      <c r="T169" s="80">
        <v>2</v>
      </c>
      <c r="U169" s="80"/>
      <c r="V169" s="81"/>
      <c r="X169" s="85">
        <f t="shared" si="3"/>
        <v>8</v>
      </c>
      <c r="AC169"/>
      <c r="AD169"/>
    </row>
    <row r="170" spans="1:30" ht="30" customHeight="1">
      <c r="A170" s="117">
        <v>90</v>
      </c>
      <c r="B170" s="60" t="s">
        <v>108</v>
      </c>
      <c r="C170" s="39"/>
      <c r="D170" s="40"/>
      <c r="E170" s="142">
        <v>50</v>
      </c>
      <c r="F170" s="132">
        <v>2</v>
      </c>
      <c r="G170" s="79"/>
      <c r="H170" s="80">
        <v>1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>
        <v>1</v>
      </c>
      <c r="U170" s="80"/>
      <c r="V170" s="81"/>
      <c r="X170" s="85">
        <f t="shared" si="3"/>
        <v>2</v>
      </c>
      <c r="AC170"/>
      <c r="AD170"/>
    </row>
    <row r="171" spans="1:30" ht="30" customHeight="1">
      <c r="A171" s="117">
        <v>91</v>
      </c>
      <c r="B171" s="60" t="s">
        <v>109</v>
      </c>
      <c r="C171" s="39"/>
      <c r="D171" s="40"/>
      <c r="E171" s="142">
        <v>2262</v>
      </c>
      <c r="F171" s="132">
        <v>8</v>
      </c>
      <c r="G171" s="79"/>
      <c r="H171" s="80">
        <v>3</v>
      </c>
      <c r="I171" s="80"/>
      <c r="J171" s="80"/>
      <c r="K171" s="80"/>
      <c r="L171" s="80">
        <v>2</v>
      </c>
      <c r="M171" s="80"/>
      <c r="N171" s="80"/>
      <c r="O171" s="80"/>
      <c r="P171" s="80"/>
      <c r="Q171" s="80"/>
      <c r="R171" s="80">
        <v>2</v>
      </c>
      <c r="S171" s="80"/>
      <c r="T171" s="80">
        <v>1</v>
      </c>
      <c r="U171" s="80"/>
      <c r="V171" s="81"/>
      <c r="X171" s="85">
        <f t="shared" si="3"/>
        <v>8</v>
      </c>
      <c r="AC171"/>
      <c r="AD171"/>
    </row>
    <row r="172" spans="1:30" ht="30" customHeight="1">
      <c r="A172" s="117">
        <v>92</v>
      </c>
      <c r="B172" s="60" t="s">
        <v>110</v>
      </c>
      <c r="C172" s="39"/>
      <c r="D172" s="40"/>
      <c r="E172" s="142">
        <v>189</v>
      </c>
      <c r="F172" s="132">
        <v>3</v>
      </c>
      <c r="G172" s="79"/>
      <c r="H172" s="80">
        <v>1</v>
      </c>
      <c r="I172" s="80"/>
      <c r="J172" s="80"/>
      <c r="K172" s="80"/>
      <c r="L172" s="80">
        <v>1</v>
      </c>
      <c r="M172" s="80"/>
      <c r="N172" s="80"/>
      <c r="O172" s="80"/>
      <c r="P172" s="80">
        <v>1</v>
      </c>
      <c r="Q172" s="80"/>
      <c r="R172" s="80"/>
      <c r="S172" s="80"/>
      <c r="T172" s="80"/>
      <c r="U172" s="80"/>
      <c r="V172" s="81"/>
      <c r="X172" s="85">
        <f t="shared" si="3"/>
        <v>3</v>
      </c>
      <c r="AC172"/>
      <c r="AD172"/>
    </row>
    <row r="173" spans="1:30" ht="30" customHeight="1">
      <c r="A173" s="117">
        <v>93</v>
      </c>
      <c r="B173" s="60" t="s">
        <v>111</v>
      </c>
      <c r="C173" s="39"/>
      <c r="D173" s="40"/>
      <c r="E173" s="142">
        <v>884</v>
      </c>
      <c r="F173" s="132">
        <v>2</v>
      </c>
      <c r="G173" s="79"/>
      <c r="H173" s="80">
        <v>2</v>
      </c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1"/>
      <c r="X173" s="85">
        <f t="shared" si="3"/>
        <v>2</v>
      </c>
      <c r="AC173"/>
      <c r="AD173"/>
    </row>
    <row r="174" spans="1:30" ht="30" customHeight="1">
      <c r="A174" s="117">
        <v>94</v>
      </c>
      <c r="B174" s="60" t="s">
        <v>112</v>
      </c>
      <c r="C174" s="39"/>
      <c r="D174" s="40"/>
      <c r="E174" s="142">
        <v>1919</v>
      </c>
      <c r="F174" s="132">
        <v>3</v>
      </c>
      <c r="G174" s="79"/>
      <c r="H174" s="80">
        <v>2</v>
      </c>
      <c r="I174" s="80"/>
      <c r="J174" s="80"/>
      <c r="K174" s="80"/>
      <c r="L174" s="80">
        <v>1</v>
      </c>
      <c r="M174" s="80"/>
      <c r="N174" s="80"/>
      <c r="O174" s="80"/>
      <c r="P174" s="80"/>
      <c r="Q174" s="80"/>
      <c r="R174" s="80"/>
      <c r="S174" s="80"/>
      <c r="T174" s="80"/>
      <c r="U174" s="80"/>
      <c r="V174" s="81"/>
      <c r="X174" s="85">
        <f t="shared" si="3"/>
        <v>3</v>
      </c>
      <c r="AC174"/>
      <c r="AD174"/>
    </row>
    <row r="175" spans="1:30" ht="30" customHeight="1" thickBot="1">
      <c r="A175" s="117">
        <v>95</v>
      </c>
      <c r="B175" s="75" t="s">
        <v>113</v>
      </c>
      <c r="C175" s="102"/>
      <c r="D175" s="103"/>
      <c r="E175" s="146">
        <v>660</v>
      </c>
      <c r="F175" s="137">
        <v>2</v>
      </c>
      <c r="G175" s="82"/>
      <c r="H175" s="83">
        <v>1</v>
      </c>
      <c r="I175" s="83"/>
      <c r="J175" s="83"/>
      <c r="K175" s="83"/>
      <c r="L175" s="83">
        <v>1</v>
      </c>
      <c r="M175" s="83"/>
      <c r="N175" s="83"/>
      <c r="O175" s="83"/>
      <c r="P175" s="83"/>
      <c r="Q175" s="83"/>
      <c r="R175" s="83"/>
      <c r="S175" s="83"/>
      <c r="T175" s="83"/>
      <c r="U175" s="83"/>
      <c r="V175" s="84"/>
      <c r="X175" s="85">
        <f>SUM(G40:V40)-N40-S40-U40-V40</f>
        <v>19</v>
      </c>
      <c r="AC175"/>
      <c r="AD175"/>
    </row>
    <row r="176" spans="1:30" ht="29.25" customHeight="1" thickBot="1">
      <c r="A176" s="117">
        <v>96</v>
      </c>
      <c r="B176" s="150" t="s">
        <v>114</v>
      </c>
      <c r="C176" s="151"/>
      <c r="D176" s="152"/>
      <c r="E176" s="153">
        <v>2881</v>
      </c>
      <c r="F176" s="154">
        <v>4</v>
      </c>
      <c r="G176" s="155"/>
      <c r="H176" s="156">
        <v>2</v>
      </c>
      <c r="I176" s="156"/>
      <c r="J176" s="156"/>
      <c r="K176" s="156"/>
      <c r="L176" s="156">
        <v>1</v>
      </c>
      <c r="M176" s="156"/>
      <c r="N176" s="156"/>
      <c r="O176" s="156"/>
      <c r="P176" s="156"/>
      <c r="Q176" s="156"/>
      <c r="R176" s="156"/>
      <c r="S176" s="156"/>
      <c r="T176" s="156">
        <v>1</v>
      </c>
      <c r="U176" s="156"/>
      <c r="V176" s="157"/>
      <c r="X176" s="85">
        <f>SUM(G175:V175)-N175-S175-U175-V175</f>
        <v>2</v>
      </c>
      <c r="AC176"/>
      <c r="AD176"/>
    </row>
    <row r="177" spans="24:30" ht="30" customHeight="1" hidden="1">
      <c r="X177" s="85">
        <f>SUM(G176:V176)-N176-S176-U176-V176</f>
        <v>4</v>
      </c>
      <c r="AC177"/>
      <c r="AD177"/>
    </row>
    <row r="178" spans="2:30" ht="30" customHeight="1">
      <c r="B178" s="101" t="s">
        <v>70</v>
      </c>
      <c r="E178" s="95">
        <f>COUNT(E150:E176)</f>
        <v>27</v>
      </c>
      <c r="G178" t="s">
        <v>71</v>
      </c>
      <c r="I178" s="112">
        <v>27</v>
      </c>
      <c r="J178" s="113"/>
      <c r="K178" s="113" t="s">
        <v>72</v>
      </c>
      <c r="L178" s="113"/>
      <c r="M178" s="112">
        <f>I178-E178</f>
        <v>0</v>
      </c>
      <c r="AC178"/>
      <c r="AD178"/>
    </row>
    <row r="179" spans="29:30" ht="12.75">
      <c r="AC179"/>
      <c r="AD179"/>
    </row>
    <row r="180" spans="29:30" ht="12.75">
      <c r="AC180"/>
      <c r="AD180"/>
    </row>
    <row r="181" spans="29:30" ht="12.75">
      <c r="AC181"/>
      <c r="AD181"/>
    </row>
    <row r="182" spans="29:30" ht="12.75">
      <c r="AC182"/>
      <c r="AD182"/>
    </row>
    <row r="183" spans="2:30" ht="15.75">
      <c r="B183" s="53" t="s">
        <v>315</v>
      </c>
      <c r="AC183"/>
      <c r="AD183"/>
    </row>
    <row r="184" spans="2:30" ht="15.75">
      <c r="B184" s="53"/>
      <c r="AC184"/>
      <c r="AD184"/>
    </row>
    <row r="185" spans="29:30" ht="13.5" thickBot="1">
      <c r="AC185"/>
      <c r="AD185"/>
    </row>
    <row r="186" spans="2:30" ht="12.75">
      <c r="B186" s="32"/>
      <c r="C186" s="2"/>
      <c r="D186" s="3"/>
      <c r="E186" s="129" t="s">
        <v>27</v>
      </c>
      <c r="F186" s="5" t="s">
        <v>28</v>
      </c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8"/>
      <c r="AC186"/>
      <c r="AD186"/>
    </row>
    <row r="187" spans="2:30" ht="14.25">
      <c r="B187" s="123" t="s">
        <v>2</v>
      </c>
      <c r="C187" s="10"/>
      <c r="D187" s="11"/>
      <c r="E187" s="130" t="s">
        <v>29</v>
      </c>
      <c r="F187" s="12" t="s">
        <v>3</v>
      </c>
      <c r="G187" s="13" t="s">
        <v>4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5"/>
      <c r="AC187"/>
      <c r="AD187"/>
    </row>
    <row r="188" spans="2:30" ht="14.25">
      <c r="B188" s="123" t="s">
        <v>6</v>
      </c>
      <c r="C188" s="10"/>
      <c r="D188" s="11"/>
      <c r="E188" s="130" t="s">
        <v>30</v>
      </c>
      <c r="F188" s="12" t="s">
        <v>31</v>
      </c>
      <c r="G188" s="16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8"/>
      <c r="AC188"/>
      <c r="AD188"/>
    </row>
    <row r="189" spans="2:30" ht="108" customHeight="1" thickBot="1">
      <c r="B189" s="124"/>
      <c r="C189" s="20"/>
      <c r="D189" s="21"/>
      <c r="E189" s="131" t="s">
        <v>25</v>
      </c>
      <c r="F189" s="17"/>
      <c r="G189" s="23" t="s">
        <v>9</v>
      </c>
      <c r="H189" s="24" t="s">
        <v>10</v>
      </c>
      <c r="I189" s="24" t="s">
        <v>11</v>
      </c>
      <c r="J189" s="24" t="s">
        <v>12</v>
      </c>
      <c r="K189" s="24" t="s">
        <v>13</v>
      </c>
      <c r="L189" s="24" t="s">
        <v>14</v>
      </c>
      <c r="M189" s="24" t="s">
        <v>15</v>
      </c>
      <c r="N189" s="25" t="s">
        <v>16</v>
      </c>
      <c r="O189" s="24" t="s">
        <v>17</v>
      </c>
      <c r="P189" s="24" t="s">
        <v>18</v>
      </c>
      <c r="Q189" s="26" t="s">
        <v>19</v>
      </c>
      <c r="R189" s="24" t="s">
        <v>20</v>
      </c>
      <c r="S189" s="27" t="s">
        <v>21</v>
      </c>
      <c r="T189" s="26" t="s">
        <v>22</v>
      </c>
      <c r="U189" s="28" t="s">
        <v>23</v>
      </c>
      <c r="V189" s="29" t="s">
        <v>24</v>
      </c>
      <c r="AC189"/>
      <c r="AD189"/>
    </row>
    <row r="190" spans="1:30" ht="30" customHeight="1">
      <c r="A190" s="117">
        <v>97</v>
      </c>
      <c r="B190" s="135" t="s">
        <v>115</v>
      </c>
      <c r="C190" s="30"/>
      <c r="D190" s="31"/>
      <c r="E190" s="141">
        <v>19088</v>
      </c>
      <c r="F190" s="128">
        <v>214</v>
      </c>
      <c r="G190" s="76">
        <v>47</v>
      </c>
      <c r="H190" s="77"/>
      <c r="I190" s="77">
        <v>1</v>
      </c>
      <c r="J190" s="77">
        <v>81</v>
      </c>
      <c r="K190" s="77"/>
      <c r="L190" s="77">
        <v>10</v>
      </c>
      <c r="M190" s="77">
        <v>31</v>
      </c>
      <c r="N190" s="77">
        <v>12</v>
      </c>
      <c r="O190" s="77"/>
      <c r="P190" s="77">
        <v>3</v>
      </c>
      <c r="Q190" s="77"/>
      <c r="R190" s="77">
        <v>19</v>
      </c>
      <c r="S190" s="77">
        <v>4</v>
      </c>
      <c r="T190" s="77">
        <v>22</v>
      </c>
      <c r="U190" s="77"/>
      <c r="V190" s="78"/>
      <c r="X190" s="85">
        <f>SUM(G190:V190)-N190-S190-U190-V190</f>
        <v>214</v>
      </c>
      <c r="AC190"/>
      <c r="AD190"/>
    </row>
    <row r="191" spans="1:30" ht="30" customHeight="1">
      <c r="A191" s="117">
        <v>98</v>
      </c>
      <c r="B191" s="60" t="s">
        <v>116</v>
      </c>
      <c r="C191" s="39"/>
      <c r="D191" s="40"/>
      <c r="E191" s="142">
        <v>64706</v>
      </c>
      <c r="F191" s="132" t="s">
        <v>56</v>
      </c>
      <c r="G191" s="79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1"/>
      <c r="X191" s="85">
        <f>SUM(G191:V191)-N191-S191-U191-V191</f>
        <v>0</v>
      </c>
      <c r="AC191"/>
      <c r="AD191"/>
    </row>
    <row r="192" spans="1:30" ht="30" customHeight="1">
      <c r="A192" s="117">
        <v>99</v>
      </c>
      <c r="B192" s="91" t="s">
        <v>117</v>
      </c>
      <c r="C192" s="17"/>
      <c r="D192" s="18"/>
      <c r="E192" s="142">
        <v>43310</v>
      </c>
      <c r="F192" s="132">
        <v>98</v>
      </c>
      <c r="G192" s="79">
        <v>12</v>
      </c>
      <c r="H192" s="80"/>
      <c r="I192" s="80"/>
      <c r="J192" s="80">
        <v>11</v>
      </c>
      <c r="K192" s="80"/>
      <c r="L192" s="80">
        <v>4</v>
      </c>
      <c r="M192" s="80">
        <v>12</v>
      </c>
      <c r="N192" s="80">
        <v>1</v>
      </c>
      <c r="O192" s="80"/>
      <c r="P192" s="80"/>
      <c r="Q192" s="80">
        <v>2</v>
      </c>
      <c r="R192" s="80">
        <v>23</v>
      </c>
      <c r="S192" s="80">
        <v>5</v>
      </c>
      <c r="T192" s="80">
        <v>34</v>
      </c>
      <c r="U192" s="80"/>
      <c r="V192" s="81"/>
      <c r="X192" s="85">
        <f aca="true" t="shared" si="4" ref="X192:X236">SUM(G192:V192)-N192-S192-U192-V192</f>
        <v>98</v>
      </c>
      <c r="AC192"/>
      <c r="AD192"/>
    </row>
    <row r="193" spans="1:30" ht="30" customHeight="1">
      <c r="A193" s="117">
        <v>100</v>
      </c>
      <c r="B193" s="60" t="s">
        <v>118</v>
      </c>
      <c r="C193" s="39"/>
      <c r="D193" s="40"/>
      <c r="E193" s="142">
        <v>17518</v>
      </c>
      <c r="F193" s="132">
        <v>120</v>
      </c>
      <c r="G193" s="79">
        <v>21</v>
      </c>
      <c r="H193" s="80">
        <v>2</v>
      </c>
      <c r="I193" s="80"/>
      <c r="J193" s="80">
        <v>31</v>
      </c>
      <c r="K193" s="80"/>
      <c r="L193" s="80"/>
      <c r="M193" s="80">
        <v>17</v>
      </c>
      <c r="N193" s="80">
        <v>17</v>
      </c>
      <c r="O193" s="80"/>
      <c r="P193" s="80">
        <v>3</v>
      </c>
      <c r="Q193" s="80"/>
      <c r="R193" s="80">
        <v>8</v>
      </c>
      <c r="S193" s="80">
        <v>1</v>
      </c>
      <c r="T193" s="80">
        <v>38</v>
      </c>
      <c r="U193" s="80">
        <v>2</v>
      </c>
      <c r="V193" s="81"/>
      <c r="X193" s="85">
        <f t="shared" si="4"/>
        <v>120</v>
      </c>
      <c r="AC193"/>
      <c r="AD193"/>
    </row>
    <row r="194" spans="1:30" ht="30" customHeight="1">
      <c r="A194" s="117">
        <v>101</v>
      </c>
      <c r="B194" s="60" t="s">
        <v>119</v>
      </c>
      <c r="C194" s="39"/>
      <c r="D194" s="40"/>
      <c r="E194" s="142">
        <v>92595</v>
      </c>
      <c r="F194" s="132">
        <v>158</v>
      </c>
      <c r="G194" s="79">
        <v>23</v>
      </c>
      <c r="H194" s="80"/>
      <c r="I194" s="80">
        <v>1</v>
      </c>
      <c r="J194" s="80">
        <v>47</v>
      </c>
      <c r="K194" s="80"/>
      <c r="L194" s="80">
        <v>13</v>
      </c>
      <c r="M194" s="80">
        <v>17</v>
      </c>
      <c r="N194" s="80">
        <v>11</v>
      </c>
      <c r="O194" s="80"/>
      <c r="P194" s="80">
        <v>1</v>
      </c>
      <c r="Q194" s="80"/>
      <c r="R194" s="80">
        <v>16</v>
      </c>
      <c r="S194" s="80">
        <v>3</v>
      </c>
      <c r="T194" s="80">
        <v>40</v>
      </c>
      <c r="U194" s="80">
        <v>3</v>
      </c>
      <c r="V194" s="81"/>
      <c r="X194" s="85">
        <f t="shared" si="4"/>
        <v>158</v>
      </c>
      <c r="AC194"/>
      <c r="AD194"/>
    </row>
    <row r="195" spans="1:30" ht="30" customHeight="1" thickBot="1">
      <c r="A195" s="117">
        <v>102</v>
      </c>
      <c r="B195" s="75" t="s">
        <v>120</v>
      </c>
      <c r="C195" s="102"/>
      <c r="D195" s="103"/>
      <c r="E195" s="146">
        <v>770</v>
      </c>
      <c r="F195" s="137">
        <v>105</v>
      </c>
      <c r="G195" s="82">
        <v>47</v>
      </c>
      <c r="H195" s="83"/>
      <c r="I195" s="83">
        <v>2</v>
      </c>
      <c r="J195" s="83">
        <v>33</v>
      </c>
      <c r="K195" s="83"/>
      <c r="L195" s="83">
        <v>9</v>
      </c>
      <c r="M195" s="83"/>
      <c r="N195" s="83"/>
      <c r="O195" s="83">
        <v>1</v>
      </c>
      <c r="P195" s="83"/>
      <c r="Q195" s="83">
        <v>1</v>
      </c>
      <c r="R195" s="83">
        <v>4</v>
      </c>
      <c r="S195" s="83">
        <v>1</v>
      </c>
      <c r="T195" s="83">
        <v>8</v>
      </c>
      <c r="U195" s="83"/>
      <c r="V195" s="84"/>
      <c r="X195" s="85">
        <f t="shared" si="4"/>
        <v>105</v>
      </c>
      <c r="AC195"/>
      <c r="AD195"/>
    </row>
    <row r="196" spans="1:30" ht="30" customHeight="1">
      <c r="A196" s="117">
        <v>103</v>
      </c>
      <c r="B196" s="135" t="s">
        <v>121</v>
      </c>
      <c r="C196" s="115"/>
      <c r="D196" s="116"/>
      <c r="E196" s="145">
        <v>43693</v>
      </c>
      <c r="F196" s="136">
        <v>62</v>
      </c>
      <c r="G196" s="76">
        <v>7</v>
      </c>
      <c r="H196" s="77"/>
      <c r="I196" s="77"/>
      <c r="J196" s="77">
        <v>12</v>
      </c>
      <c r="K196" s="77"/>
      <c r="L196" s="77">
        <v>2</v>
      </c>
      <c r="M196" s="77">
        <v>8</v>
      </c>
      <c r="N196" s="77"/>
      <c r="O196" s="77"/>
      <c r="P196" s="77"/>
      <c r="Q196" s="77">
        <v>1</v>
      </c>
      <c r="R196" s="77">
        <v>8</v>
      </c>
      <c r="S196" s="77">
        <v>1</v>
      </c>
      <c r="T196" s="77">
        <v>24</v>
      </c>
      <c r="U196" s="77"/>
      <c r="V196" s="78">
        <v>12</v>
      </c>
      <c r="X196" s="85">
        <f t="shared" si="4"/>
        <v>62</v>
      </c>
      <c r="AC196"/>
      <c r="AD196"/>
    </row>
    <row r="197" spans="1:30" ht="30" customHeight="1">
      <c r="A197" s="117">
        <v>104</v>
      </c>
      <c r="B197" s="60" t="s">
        <v>122</v>
      </c>
      <c r="C197" s="39"/>
      <c r="D197" s="40"/>
      <c r="E197" s="142">
        <v>17226</v>
      </c>
      <c r="F197" s="132">
        <v>122</v>
      </c>
      <c r="G197" s="79">
        <v>13</v>
      </c>
      <c r="H197" s="80"/>
      <c r="I197" s="80"/>
      <c r="J197" s="80">
        <v>40</v>
      </c>
      <c r="K197" s="80"/>
      <c r="L197" s="80">
        <v>3</v>
      </c>
      <c r="M197" s="80">
        <v>10</v>
      </c>
      <c r="N197" s="80">
        <v>8</v>
      </c>
      <c r="O197" s="80"/>
      <c r="P197" s="80">
        <v>5</v>
      </c>
      <c r="Q197" s="80"/>
      <c r="R197" s="80">
        <v>13</v>
      </c>
      <c r="S197" s="80">
        <v>3</v>
      </c>
      <c r="T197" s="80">
        <v>38</v>
      </c>
      <c r="U197" s="80">
        <v>24</v>
      </c>
      <c r="V197" s="81">
        <v>14</v>
      </c>
      <c r="X197" s="85">
        <f t="shared" si="4"/>
        <v>122</v>
      </c>
      <c r="AC197"/>
      <c r="AD197"/>
    </row>
    <row r="198" spans="1:30" ht="30" customHeight="1">
      <c r="A198" s="117">
        <v>105</v>
      </c>
      <c r="B198" s="60" t="s">
        <v>123</v>
      </c>
      <c r="C198" s="39"/>
      <c r="D198" s="40"/>
      <c r="E198" s="142">
        <v>37070</v>
      </c>
      <c r="F198" s="132">
        <v>52</v>
      </c>
      <c r="G198" s="79">
        <v>5</v>
      </c>
      <c r="H198" s="80"/>
      <c r="I198" s="80">
        <v>1</v>
      </c>
      <c r="J198" s="80">
        <v>14</v>
      </c>
      <c r="K198" s="80"/>
      <c r="L198" s="80">
        <v>4</v>
      </c>
      <c r="M198" s="80">
        <v>3</v>
      </c>
      <c r="N198" s="80">
        <v>5</v>
      </c>
      <c r="O198" s="80"/>
      <c r="P198" s="80"/>
      <c r="Q198" s="80"/>
      <c r="R198" s="80">
        <v>5</v>
      </c>
      <c r="S198" s="80">
        <v>1</v>
      </c>
      <c r="T198" s="80">
        <v>20</v>
      </c>
      <c r="U198" s="80">
        <v>3</v>
      </c>
      <c r="V198" s="81">
        <v>4</v>
      </c>
      <c r="X198" s="85">
        <f>SUM(G198:V198)-N198-S198-U198-V198</f>
        <v>52</v>
      </c>
      <c r="AC198"/>
      <c r="AD198"/>
    </row>
    <row r="199" spans="1:30" ht="30" customHeight="1">
      <c r="A199" s="117">
        <v>106</v>
      </c>
      <c r="B199" s="60" t="s">
        <v>300</v>
      </c>
      <c r="C199" s="39"/>
      <c r="D199" s="40"/>
      <c r="E199" s="245" t="s">
        <v>319</v>
      </c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7"/>
      <c r="X199" s="85"/>
      <c r="AC199"/>
      <c r="AD199"/>
    </row>
    <row r="200" spans="1:30" ht="30" customHeight="1">
      <c r="A200" s="117">
        <v>107</v>
      </c>
      <c r="B200" s="60" t="s">
        <v>124</v>
      </c>
      <c r="C200" s="39"/>
      <c r="D200" s="40"/>
      <c r="E200" s="142">
        <v>15731</v>
      </c>
      <c r="F200" s="132">
        <v>79</v>
      </c>
      <c r="G200" s="79">
        <v>11</v>
      </c>
      <c r="H200" s="80"/>
      <c r="I200" s="80"/>
      <c r="J200" s="80">
        <v>20</v>
      </c>
      <c r="K200" s="80"/>
      <c r="L200" s="80">
        <v>8</v>
      </c>
      <c r="M200" s="80">
        <v>11</v>
      </c>
      <c r="N200" s="80">
        <v>9</v>
      </c>
      <c r="O200" s="80"/>
      <c r="P200" s="80"/>
      <c r="Q200" s="80"/>
      <c r="R200" s="80">
        <v>7</v>
      </c>
      <c r="S200" s="80"/>
      <c r="T200" s="80">
        <v>22</v>
      </c>
      <c r="U200" s="80">
        <v>2</v>
      </c>
      <c r="V200" s="81">
        <v>1</v>
      </c>
      <c r="X200" s="85">
        <f t="shared" si="4"/>
        <v>79</v>
      </c>
      <c r="AC200"/>
      <c r="AD200"/>
    </row>
    <row r="201" spans="1:30" ht="30" customHeight="1">
      <c r="A201" s="117">
        <v>108</v>
      </c>
      <c r="B201" s="60" t="s">
        <v>125</v>
      </c>
      <c r="C201" s="39"/>
      <c r="D201" s="40"/>
      <c r="E201" s="142">
        <v>14222</v>
      </c>
      <c r="F201" s="132">
        <v>43</v>
      </c>
      <c r="G201" s="79">
        <v>5</v>
      </c>
      <c r="H201" s="80"/>
      <c r="I201" s="80"/>
      <c r="J201" s="80">
        <v>13</v>
      </c>
      <c r="K201" s="80"/>
      <c r="L201" s="80">
        <v>2</v>
      </c>
      <c r="M201" s="80">
        <v>5</v>
      </c>
      <c r="N201" s="80">
        <v>5</v>
      </c>
      <c r="O201" s="80"/>
      <c r="P201" s="80"/>
      <c r="Q201" s="80"/>
      <c r="R201" s="80">
        <v>3</v>
      </c>
      <c r="S201" s="80">
        <v>1</v>
      </c>
      <c r="T201" s="80">
        <v>15</v>
      </c>
      <c r="U201" s="80"/>
      <c r="V201" s="81">
        <v>7</v>
      </c>
      <c r="X201" s="85">
        <f t="shared" si="4"/>
        <v>43</v>
      </c>
      <c r="AC201"/>
      <c r="AD201"/>
    </row>
    <row r="202" spans="1:30" ht="30" customHeight="1">
      <c r="A202" s="117">
        <v>109</v>
      </c>
      <c r="B202" s="60" t="s">
        <v>126</v>
      </c>
      <c r="C202" s="39"/>
      <c r="D202" s="40"/>
      <c r="E202" s="142">
        <f>278+496+376</f>
        <v>1150</v>
      </c>
      <c r="F202" s="132">
        <v>14</v>
      </c>
      <c r="G202" s="79">
        <v>3</v>
      </c>
      <c r="H202" s="80"/>
      <c r="I202" s="80"/>
      <c r="J202" s="80">
        <v>7</v>
      </c>
      <c r="K202" s="80"/>
      <c r="L202" s="80"/>
      <c r="M202" s="80"/>
      <c r="N202" s="80"/>
      <c r="O202" s="80"/>
      <c r="P202" s="80"/>
      <c r="Q202" s="80"/>
      <c r="R202" s="80"/>
      <c r="S202" s="80"/>
      <c r="T202" s="80">
        <v>4</v>
      </c>
      <c r="U202" s="80">
        <v>4</v>
      </c>
      <c r="V202" s="81"/>
      <c r="X202" s="85">
        <f t="shared" si="4"/>
        <v>14</v>
      </c>
      <c r="AC202"/>
      <c r="AD202"/>
    </row>
    <row r="203" spans="1:30" ht="30" customHeight="1">
      <c r="A203" s="117">
        <v>110</v>
      </c>
      <c r="B203" s="60" t="s">
        <v>127</v>
      </c>
      <c r="C203" s="39"/>
      <c r="D203" s="40"/>
      <c r="E203" s="142">
        <v>6747</v>
      </c>
      <c r="F203" s="132">
        <v>35</v>
      </c>
      <c r="G203" s="79">
        <v>2</v>
      </c>
      <c r="H203" s="80"/>
      <c r="I203" s="80"/>
      <c r="J203" s="80">
        <v>3</v>
      </c>
      <c r="K203" s="80"/>
      <c r="L203" s="80">
        <v>3</v>
      </c>
      <c r="M203" s="80">
        <v>10</v>
      </c>
      <c r="N203" s="80">
        <v>9</v>
      </c>
      <c r="O203" s="80"/>
      <c r="P203" s="80">
        <v>1</v>
      </c>
      <c r="Q203" s="80"/>
      <c r="R203" s="80">
        <v>5</v>
      </c>
      <c r="S203" s="80">
        <v>1</v>
      </c>
      <c r="T203" s="80">
        <v>11</v>
      </c>
      <c r="U203" s="80">
        <v>3</v>
      </c>
      <c r="V203" s="81"/>
      <c r="X203" s="85">
        <f t="shared" si="4"/>
        <v>35</v>
      </c>
      <c r="AC203"/>
      <c r="AD203"/>
    </row>
    <row r="204" spans="1:30" ht="30" customHeight="1">
      <c r="A204" s="117">
        <v>111</v>
      </c>
      <c r="B204" s="60" t="s">
        <v>128</v>
      </c>
      <c r="C204" s="39"/>
      <c r="D204" s="40"/>
      <c r="E204" s="142">
        <v>9685</v>
      </c>
      <c r="F204" s="132">
        <v>12</v>
      </c>
      <c r="G204" s="79">
        <v>2</v>
      </c>
      <c r="H204" s="80"/>
      <c r="I204" s="80">
        <v>1</v>
      </c>
      <c r="J204" s="80"/>
      <c r="K204" s="80"/>
      <c r="L204" s="80"/>
      <c r="M204" s="80">
        <v>7</v>
      </c>
      <c r="N204" s="80">
        <v>7</v>
      </c>
      <c r="O204" s="80"/>
      <c r="P204" s="80"/>
      <c r="Q204" s="80"/>
      <c r="R204" s="80"/>
      <c r="S204" s="80"/>
      <c r="T204" s="80">
        <v>2</v>
      </c>
      <c r="U204" s="80"/>
      <c r="V204" s="81"/>
      <c r="X204" s="85">
        <f t="shared" si="4"/>
        <v>12</v>
      </c>
      <c r="AC204"/>
      <c r="AD204"/>
    </row>
    <row r="205" spans="1:30" ht="30" customHeight="1">
      <c r="A205" s="117">
        <v>112</v>
      </c>
      <c r="B205" s="60" t="s">
        <v>301</v>
      </c>
      <c r="C205" s="39"/>
      <c r="D205" s="40"/>
      <c r="E205" s="142">
        <v>4981</v>
      </c>
      <c r="F205" s="132">
        <v>14</v>
      </c>
      <c r="G205" s="79">
        <v>3</v>
      </c>
      <c r="H205" s="80"/>
      <c r="I205" s="80"/>
      <c r="J205" s="80">
        <v>6</v>
      </c>
      <c r="K205" s="80"/>
      <c r="L205" s="80"/>
      <c r="M205" s="80">
        <v>2</v>
      </c>
      <c r="N205" s="80"/>
      <c r="O205" s="80"/>
      <c r="P205" s="80"/>
      <c r="Q205" s="80"/>
      <c r="R205" s="80">
        <v>1</v>
      </c>
      <c r="S205" s="80"/>
      <c r="T205" s="80">
        <v>2</v>
      </c>
      <c r="U205" s="80"/>
      <c r="V205" s="81"/>
      <c r="X205" s="85"/>
      <c r="AC205"/>
      <c r="AD205"/>
    </row>
    <row r="206" spans="1:30" ht="30" customHeight="1">
      <c r="A206" s="117">
        <v>113</v>
      </c>
      <c r="B206" s="60" t="s">
        <v>302</v>
      </c>
      <c r="C206" s="39"/>
      <c r="D206" s="40"/>
      <c r="E206" s="142">
        <v>3443</v>
      </c>
      <c r="F206" s="132">
        <v>25</v>
      </c>
      <c r="G206" s="79">
        <v>2</v>
      </c>
      <c r="H206" s="80"/>
      <c r="I206" s="80"/>
      <c r="J206" s="80">
        <v>7</v>
      </c>
      <c r="K206" s="80"/>
      <c r="L206" s="80"/>
      <c r="M206" s="80"/>
      <c r="N206" s="80"/>
      <c r="O206" s="80"/>
      <c r="P206" s="80"/>
      <c r="Q206" s="80"/>
      <c r="R206" s="80">
        <v>14</v>
      </c>
      <c r="S206" s="80">
        <v>2</v>
      </c>
      <c r="T206" s="80">
        <v>2</v>
      </c>
      <c r="U206" s="80"/>
      <c r="V206" s="81"/>
      <c r="X206" s="85"/>
      <c r="AC206"/>
      <c r="AD206"/>
    </row>
    <row r="207" spans="1:30" ht="30" customHeight="1">
      <c r="A207" s="117">
        <v>114</v>
      </c>
      <c r="B207" s="60" t="s">
        <v>257</v>
      </c>
      <c r="C207" s="39"/>
      <c r="D207" s="40"/>
      <c r="E207" s="142">
        <v>3348</v>
      </c>
      <c r="F207" s="132">
        <v>22</v>
      </c>
      <c r="G207" s="79">
        <v>3</v>
      </c>
      <c r="H207" s="80"/>
      <c r="I207" s="80"/>
      <c r="J207" s="80">
        <v>5</v>
      </c>
      <c r="K207" s="80"/>
      <c r="L207" s="80">
        <v>5</v>
      </c>
      <c r="M207" s="80">
        <v>6</v>
      </c>
      <c r="N207" s="80">
        <v>1</v>
      </c>
      <c r="O207" s="80"/>
      <c r="P207" s="80"/>
      <c r="Q207" s="80">
        <v>1</v>
      </c>
      <c r="R207" s="80"/>
      <c r="S207" s="80"/>
      <c r="T207" s="80">
        <v>2</v>
      </c>
      <c r="U207" s="80"/>
      <c r="V207" s="81"/>
      <c r="X207" s="85"/>
      <c r="AC207"/>
      <c r="AD207"/>
    </row>
    <row r="208" spans="1:30" ht="30" customHeight="1">
      <c r="A208" s="117">
        <v>115</v>
      </c>
      <c r="B208" s="60" t="s">
        <v>254</v>
      </c>
      <c r="C208" s="39"/>
      <c r="D208" s="40"/>
      <c r="E208" s="142">
        <v>27589</v>
      </c>
      <c r="F208" s="132">
        <v>97</v>
      </c>
      <c r="G208" s="79">
        <v>14</v>
      </c>
      <c r="H208" s="80"/>
      <c r="I208" s="80">
        <v>1</v>
      </c>
      <c r="J208" s="80">
        <v>10</v>
      </c>
      <c r="K208" s="80"/>
      <c r="L208" s="80">
        <v>15</v>
      </c>
      <c r="M208" s="80">
        <v>15</v>
      </c>
      <c r="N208" s="80">
        <v>9</v>
      </c>
      <c r="O208" s="80"/>
      <c r="P208" s="80">
        <v>4</v>
      </c>
      <c r="Q208" s="80">
        <v>1</v>
      </c>
      <c r="R208" s="80">
        <v>9</v>
      </c>
      <c r="S208" s="80">
        <v>1</v>
      </c>
      <c r="T208" s="80">
        <v>29</v>
      </c>
      <c r="U208" s="80"/>
      <c r="V208" s="81"/>
      <c r="X208" s="85">
        <f t="shared" si="4"/>
        <v>98</v>
      </c>
      <c r="AC208"/>
      <c r="AD208"/>
    </row>
    <row r="209" spans="1:30" ht="30" customHeight="1">
      <c r="A209" s="117">
        <v>116</v>
      </c>
      <c r="B209" s="60" t="s">
        <v>129</v>
      </c>
      <c r="C209" s="39"/>
      <c r="D209" s="40"/>
      <c r="E209" s="142">
        <f>21737+8672</f>
        <v>30409</v>
      </c>
      <c r="F209" s="132">
        <v>41</v>
      </c>
      <c r="G209" s="79">
        <v>4</v>
      </c>
      <c r="H209" s="80"/>
      <c r="I209" s="80">
        <v>1</v>
      </c>
      <c r="J209" s="80">
        <v>3</v>
      </c>
      <c r="K209" s="80"/>
      <c r="L209" s="80">
        <v>8</v>
      </c>
      <c r="M209" s="80"/>
      <c r="N209" s="80"/>
      <c r="O209" s="80"/>
      <c r="P209" s="80">
        <v>2</v>
      </c>
      <c r="Q209" s="80">
        <v>1</v>
      </c>
      <c r="R209" s="80">
        <v>4</v>
      </c>
      <c r="S209" s="80"/>
      <c r="T209" s="80">
        <v>18</v>
      </c>
      <c r="U209" s="80"/>
      <c r="V209" s="81"/>
      <c r="X209" s="85">
        <f t="shared" si="4"/>
        <v>41</v>
      </c>
      <c r="AC209"/>
      <c r="AD209"/>
    </row>
    <row r="210" spans="1:30" ht="30" customHeight="1">
      <c r="A210" s="117">
        <v>117</v>
      </c>
      <c r="B210" s="60" t="s">
        <v>130</v>
      </c>
      <c r="C210" s="39"/>
      <c r="D210" s="40"/>
      <c r="E210" s="142">
        <v>13223</v>
      </c>
      <c r="F210" s="132">
        <v>124</v>
      </c>
      <c r="G210" s="79">
        <v>22</v>
      </c>
      <c r="H210" s="80"/>
      <c r="I210" s="80"/>
      <c r="J210" s="80">
        <v>30</v>
      </c>
      <c r="K210" s="80"/>
      <c r="L210" s="80">
        <v>9</v>
      </c>
      <c r="M210" s="80">
        <v>23</v>
      </c>
      <c r="N210" s="80">
        <v>9</v>
      </c>
      <c r="O210" s="80"/>
      <c r="P210" s="80"/>
      <c r="Q210" s="80">
        <v>2</v>
      </c>
      <c r="R210" s="80">
        <v>13</v>
      </c>
      <c r="S210" s="80">
        <v>1</v>
      </c>
      <c r="T210" s="80">
        <v>25</v>
      </c>
      <c r="U210" s="80"/>
      <c r="V210" s="81"/>
      <c r="X210" s="85">
        <f t="shared" si="4"/>
        <v>124</v>
      </c>
      <c r="AC210"/>
      <c r="AD210"/>
    </row>
    <row r="211" spans="1:30" ht="30" customHeight="1" thickBot="1">
      <c r="A211" s="117">
        <v>118</v>
      </c>
      <c r="B211" s="75" t="s">
        <v>131</v>
      </c>
      <c r="C211" s="102"/>
      <c r="D211" s="103"/>
      <c r="E211" s="146">
        <v>13537</v>
      </c>
      <c r="F211" s="137">
        <v>61</v>
      </c>
      <c r="G211" s="82">
        <v>9</v>
      </c>
      <c r="H211" s="83"/>
      <c r="I211" s="83"/>
      <c r="J211" s="83">
        <v>6</v>
      </c>
      <c r="K211" s="83"/>
      <c r="L211" s="83">
        <v>6</v>
      </c>
      <c r="M211" s="83">
        <v>11</v>
      </c>
      <c r="N211" s="83">
        <v>11</v>
      </c>
      <c r="O211" s="83"/>
      <c r="P211" s="83">
        <v>1</v>
      </c>
      <c r="Q211" s="83">
        <v>2</v>
      </c>
      <c r="R211" s="83">
        <v>5</v>
      </c>
      <c r="S211" s="83"/>
      <c r="T211" s="83">
        <v>21</v>
      </c>
      <c r="U211" s="83">
        <v>3</v>
      </c>
      <c r="V211" s="84"/>
      <c r="X211" s="85">
        <f t="shared" si="4"/>
        <v>61</v>
      </c>
      <c r="AC211"/>
      <c r="AD211"/>
    </row>
    <row r="212" spans="1:30" ht="30" customHeight="1">
      <c r="A212" s="117">
        <v>119</v>
      </c>
      <c r="B212" s="135" t="s">
        <v>132</v>
      </c>
      <c r="C212" s="115"/>
      <c r="D212" s="116"/>
      <c r="E212" s="145">
        <v>24811</v>
      </c>
      <c r="F212" s="136">
        <v>20</v>
      </c>
      <c r="G212" s="76"/>
      <c r="H212" s="77"/>
      <c r="I212" s="77"/>
      <c r="J212" s="77">
        <v>2</v>
      </c>
      <c r="K212" s="77"/>
      <c r="L212" s="77"/>
      <c r="M212" s="77">
        <v>10</v>
      </c>
      <c r="N212" s="77">
        <v>9</v>
      </c>
      <c r="O212" s="77"/>
      <c r="P212" s="77"/>
      <c r="Q212" s="77"/>
      <c r="R212" s="77">
        <v>3</v>
      </c>
      <c r="S212" s="77">
        <v>1</v>
      </c>
      <c r="T212" s="77">
        <v>5</v>
      </c>
      <c r="U212" s="77"/>
      <c r="V212" s="78"/>
      <c r="X212" s="85">
        <f t="shared" si="4"/>
        <v>20</v>
      </c>
      <c r="AC212"/>
      <c r="AD212"/>
    </row>
    <row r="213" spans="1:30" ht="30" customHeight="1">
      <c r="A213" s="117">
        <v>120</v>
      </c>
      <c r="B213" s="60" t="s">
        <v>303</v>
      </c>
      <c r="C213" s="39"/>
      <c r="D213" s="40"/>
      <c r="E213" s="142">
        <v>2743</v>
      </c>
      <c r="F213" s="132">
        <v>30</v>
      </c>
      <c r="G213" s="79">
        <v>10</v>
      </c>
      <c r="H213" s="80"/>
      <c r="I213" s="80"/>
      <c r="J213" s="80">
        <v>11</v>
      </c>
      <c r="K213" s="80"/>
      <c r="L213" s="80"/>
      <c r="M213" s="80">
        <v>3</v>
      </c>
      <c r="N213" s="80">
        <v>3</v>
      </c>
      <c r="O213" s="80"/>
      <c r="P213" s="80"/>
      <c r="Q213" s="80">
        <v>1</v>
      </c>
      <c r="R213" s="80"/>
      <c r="S213" s="80"/>
      <c r="T213" s="80">
        <v>5</v>
      </c>
      <c r="U213" s="80"/>
      <c r="V213" s="81"/>
      <c r="X213" s="85"/>
      <c r="AC213"/>
      <c r="AD213"/>
    </row>
    <row r="214" spans="1:30" ht="30" customHeight="1">
      <c r="A214" s="117">
        <v>121</v>
      </c>
      <c r="B214" s="60" t="s">
        <v>133</v>
      </c>
      <c r="C214" s="39"/>
      <c r="D214" s="40"/>
      <c r="E214" s="142">
        <v>4556</v>
      </c>
      <c r="F214" s="132">
        <v>61</v>
      </c>
      <c r="G214" s="79">
        <v>10</v>
      </c>
      <c r="H214" s="80"/>
      <c r="I214" s="80"/>
      <c r="J214" s="80">
        <v>13</v>
      </c>
      <c r="K214" s="80"/>
      <c r="L214" s="80">
        <v>11</v>
      </c>
      <c r="M214" s="80"/>
      <c r="N214" s="80"/>
      <c r="O214" s="80"/>
      <c r="P214" s="80"/>
      <c r="Q214" s="80"/>
      <c r="R214" s="80">
        <v>6</v>
      </c>
      <c r="S214" s="80">
        <v>1</v>
      </c>
      <c r="T214" s="80">
        <v>21</v>
      </c>
      <c r="U214" s="80">
        <v>2</v>
      </c>
      <c r="V214" s="81">
        <v>11</v>
      </c>
      <c r="X214" s="85">
        <f t="shared" si="4"/>
        <v>61</v>
      </c>
      <c r="AC214"/>
      <c r="AD214"/>
    </row>
    <row r="215" spans="1:30" ht="30" customHeight="1">
      <c r="A215" s="117">
        <v>122</v>
      </c>
      <c r="B215" s="125" t="s">
        <v>304</v>
      </c>
      <c r="C215" s="169"/>
      <c r="D215" s="170"/>
      <c r="E215" s="143">
        <v>553</v>
      </c>
      <c r="F215" s="133">
        <v>28</v>
      </c>
      <c r="G215" s="147">
        <v>3</v>
      </c>
      <c r="H215" s="148"/>
      <c r="I215" s="148"/>
      <c r="J215" s="148">
        <v>6</v>
      </c>
      <c r="K215" s="148"/>
      <c r="L215" s="148"/>
      <c r="M215" s="148">
        <v>12</v>
      </c>
      <c r="N215" s="148">
        <v>6</v>
      </c>
      <c r="O215" s="148"/>
      <c r="P215" s="148"/>
      <c r="Q215" s="148"/>
      <c r="R215" s="148"/>
      <c r="S215" s="148"/>
      <c r="T215" s="148">
        <v>7</v>
      </c>
      <c r="U215" s="148"/>
      <c r="V215" s="149"/>
      <c r="X215" s="85"/>
      <c r="AC215"/>
      <c r="AD215"/>
    </row>
    <row r="216" spans="1:30" ht="30" customHeight="1">
      <c r="A216" s="117">
        <v>123</v>
      </c>
      <c r="B216" s="60" t="s">
        <v>134</v>
      </c>
      <c r="C216" s="39"/>
      <c r="D216" s="40"/>
      <c r="E216" s="142">
        <v>40743</v>
      </c>
      <c r="F216" s="132">
        <v>86</v>
      </c>
      <c r="G216" s="166">
        <v>15</v>
      </c>
      <c r="H216" s="167"/>
      <c r="I216" s="167"/>
      <c r="J216" s="167">
        <v>17</v>
      </c>
      <c r="K216" s="167"/>
      <c r="L216" s="167">
        <v>3</v>
      </c>
      <c r="M216" s="167">
        <v>4</v>
      </c>
      <c r="N216" s="167"/>
      <c r="O216" s="167"/>
      <c r="P216" s="167">
        <v>4</v>
      </c>
      <c r="Q216" s="167">
        <v>2</v>
      </c>
      <c r="R216" s="167">
        <v>8</v>
      </c>
      <c r="S216" s="167">
        <v>2</v>
      </c>
      <c r="T216" s="167">
        <v>33</v>
      </c>
      <c r="U216" s="167"/>
      <c r="V216" s="168">
        <v>8</v>
      </c>
      <c r="X216" s="85">
        <f t="shared" si="4"/>
        <v>86</v>
      </c>
      <c r="AC216"/>
      <c r="AD216"/>
    </row>
    <row r="217" spans="1:30" ht="30" customHeight="1">
      <c r="A217" s="117">
        <v>123</v>
      </c>
      <c r="B217" s="158" t="s">
        <v>135</v>
      </c>
      <c r="C217" s="171"/>
      <c r="D217" s="172"/>
      <c r="E217" s="161">
        <v>38658</v>
      </c>
      <c r="F217" s="162">
        <v>220</v>
      </c>
      <c r="G217" s="163">
        <v>41</v>
      </c>
      <c r="H217" s="164"/>
      <c r="I217" s="164">
        <v>1</v>
      </c>
      <c r="J217" s="164">
        <v>40</v>
      </c>
      <c r="K217" s="164"/>
      <c r="L217" s="164">
        <v>12</v>
      </c>
      <c r="M217" s="164">
        <v>30</v>
      </c>
      <c r="N217" s="164">
        <v>27</v>
      </c>
      <c r="O217" s="164"/>
      <c r="P217" s="164">
        <v>3</v>
      </c>
      <c r="Q217" s="164">
        <v>4</v>
      </c>
      <c r="R217" s="164">
        <v>28</v>
      </c>
      <c r="S217" s="164">
        <v>7</v>
      </c>
      <c r="T217" s="164">
        <v>61</v>
      </c>
      <c r="U217" s="164">
        <v>4</v>
      </c>
      <c r="V217" s="165">
        <v>19</v>
      </c>
      <c r="X217" s="85">
        <f t="shared" si="4"/>
        <v>220</v>
      </c>
      <c r="AC217"/>
      <c r="AD217"/>
    </row>
    <row r="218" spans="1:30" ht="30" customHeight="1">
      <c r="A218" s="117">
        <v>125</v>
      </c>
      <c r="B218" s="60" t="s">
        <v>136</v>
      </c>
      <c r="C218" s="39"/>
      <c r="D218" s="40"/>
      <c r="E218" s="142">
        <v>3590</v>
      </c>
      <c r="F218" s="132">
        <v>2</v>
      </c>
      <c r="G218" s="79">
        <v>1</v>
      </c>
      <c r="H218" s="80"/>
      <c r="I218" s="80"/>
      <c r="J218" s="80">
        <v>1</v>
      </c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1"/>
      <c r="X218" s="85">
        <f t="shared" si="4"/>
        <v>2</v>
      </c>
      <c r="AC218"/>
      <c r="AD218"/>
    </row>
    <row r="219" spans="1:30" ht="30" customHeight="1">
      <c r="A219" s="117">
        <v>126</v>
      </c>
      <c r="B219" s="60" t="s">
        <v>258</v>
      </c>
      <c r="C219" s="39"/>
      <c r="D219" s="40"/>
      <c r="E219" s="142">
        <v>5859</v>
      </c>
      <c r="F219" s="132">
        <v>37</v>
      </c>
      <c r="G219" s="79">
        <v>5</v>
      </c>
      <c r="H219" s="80"/>
      <c r="I219" s="80"/>
      <c r="J219" s="80">
        <v>24</v>
      </c>
      <c r="K219" s="80"/>
      <c r="L219" s="80"/>
      <c r="M219" s="80">
        <v>2</v>
      </c>
      <c r="N219" s="80"/>
      <c r="O219" s="80"/>
      <c r="P219" s="80"/>
      <c r="Q219" s="80"/>
      <c r="R219" s="80"/>
      <c r="S219" s="80"/>
      <c r="T219" s="80">
        <v>6</v>
      </c>
      <c r="U219" s="80"/>
      <c r="V219" s="81"/>
      <c r="X219" s="85"/>
      <c r="AC219"/>
      <c r="AD219"/>
    </row>
    <row r="220" spans="1:30" ht="30" customHeight="1">
      <c r="A220" s="117">
        <v>127</v>
      </c>
      <c r="B220" s="60" t="s">
        <v>137</v>
      </c>
      <c r="C220" s="39"/>
      <c r="D220" s="40"/>
      <c r="E220" s="142">
        <v>4121</v>
      </c>
      <c r="F220" s="132">
        <v>32</v>
      </c>
      <c r="G220" s="79">
        <v>2</v>
      </c>
      <c r="H220" s="80"/>
      <c r="I220" s="80"/>
      <c r="J220" s="80">
        <v>9</v>
      </c>
      <c r="K220" s="80"/>
      <c r="L220" s="80">
        <v>1</v>
      </c>
      <c r="M220" s="80">
        <v>3</v>
      </c>
      <c r="N220" s="80">
        <v>3</v>
      </c>
      <c r="O220" s="80"/>
      <c r="P220" s="80">
        <v>1</v>
      </c>
      <c r="Q220" s="80">
        <v>1</v>
      </c>
      <c r="R220" s="80">
        <v>3</v>
      </c>
      <c r="S220" s="80"/>
      <c r="T220" s="80">
        <v>12</v>
      </c>
      <c r="U220" s="80">
        <v>8</v>
      </c>
      <c r="V220" s="81">
        <v>4</v>
      </c>
      <c r="X220" s="85">
        <f t="shared" si="4"/>
        <v>32</v>
      </c>
      <c r="AC220"/>
      <c r="AD220"/>
    </row>
    <row r="221" spans="1:30" ht="30" customHeight="1">
      <c r="A221" s="117">
        <v>128</v>
      </c>
      <c r="B221" s="60" t="s">
        <v>138</v>
      </c>
      <c r="C221" s="39"/>
      <c r="D221" s="40"/>
      <c r="E221" s="142">
        <v>25504</v>
      </c>
      <c r="F221" s="132">
        <v>7</v>
      </c>
      <c r="G221" s="79">
        <v>1</v>
      </c>
      <c r="H221" s="80"/>
      <c r="I221" s="80"/>
      <c r="J221" s="80">
        <v>2</v>
      </c>
      <c r="K221" s="80"/>
      <c r="L221" s="80">
        <v>1</v>
      </c>
      <c r="M221" s="80">
        <v>3</v>
      </c>
      <c r="N221" s="80">
        <v>3</v>
      </c>
      <c r="O221" s="80"/>
      <c r="P221" s="80"/>
      <c r="Q221" s="80"/>
      <c r="R221" s="80"/>
      <c r="S221" s="80"/>
      <c r="T221" s="80"/>
      <c r="U221" s="80"/>
      <c r="V221" s="81"/>
      <c r="X221" s="85">
        <f t="shared" si="4"/>
        <v>7</v>
      </c>
      <c r="AC221"/>
      <c r="AD221"/>
    </row>
    <row r="222" spans="1:30" ht="30" customHeight="1">
      <c r="A222" s="117">
        <v>129</v>
      </c>
      <c r="B222" s="60" t="s">
        <v>139</v>
      </c>
      <c r="C222" s="39"/>
      <c r="D222" s="40"/>
      <c r="E222" s="142">
        <v>16731</v>
      </c>
      <c r="F222" s="132">
        <v>12</v>
      </c>
      <c r="G222" s="79">
        <v>2</v>
      </c>
      <c r="H222" s="80"/>
      <c r="I222" s="80"/>
      <c r="J222" s="80">
        <v>2</v>
      </c>
      <c r="K222" s="80"/>
      <c r="L222" s="80"/>
      <c r="M222" s="80">
        <v>6</v>
      </c>
      <c r="N222" s="80">
        <v>6</v>
      </c>
      <c r="O222" s="80"/>
      <c r="P222" s="80"/>
      <c r="Q222" s="80"/>
      <c r="R222" s="80"/>
      <c r="S222" s="80"/>
      <c r="T222" s="80">
        <v>2</v>
      </c>
      <c r="U222" s="80"/>
      <c r="V222" s="81"/>
      <c r="X222" s="85">
        <f t="shared" si="4"/>
        <v>12</v>
      </c>
      <c r="AC222"/>
      <c r="AD222"/>
    </row>
    <row r="223" spans="1:30" ht="30" customHeight="1">
      <c r="A223" s="117">
        <v>130</v>
      </c>
      <c r="B223" s="60" t="s">
        <v>140</v>
      </c>
      <c r="C223" s="39"/>
      <c r="D223" s="40"/>
      <c r="E223" s="142">
        <v>205</v>
      </c>
      <c r="F223" s="132">
        <v>11</v>
      </c>
      <c r="G223" s="79">
        <v>2</v>
      </c>
      <c r="H223" s="80"/>
      <c r="I223" s="80"/>
      <c r="J223" s="80">
        <v>7</v>
      </c>
      <c r="K223" s="80"/>
      <c r="L223" s="80"/>
      <c r="M223" s="80"/>
      <c r="N223" s="80"/>
      <c r="O223" s="80"/>
      <c r="P223" s="80"/>
      <c r="Q223" s="80"/>
      <c r="R223" s="80"/>
      <c r="S223" s="80"/>
      <c r="T223" s="80">
        <v>2</v>
      </c>
      <c r="U223" s="80"/>
      <c r="V223" s="81"/>
      <c r="X223" s="85">
        <f t="shared" si="4"/>
        <v>11</v>
      </c>
      <c r="AC223"/>
      <c r="AD223"/>
    </row>
    <row r="224" spans="1:30" ht="30" customHeight="1">
      <c r="A224" s="117">
        <v>131</v>
      </c>
      <c r="B224" s="60" t="s">
        <v>141</v>
      </c>
      <c r="C224" s="39"/>
      <c r="D224" s="40"/>
      <c r="E224" s="142">
        <v>11130</v>
      </c>
      <c r="F224" s="132">
        <v>23</v>
      </c>
      <c r="G224" s="79">
        <v>9</v>
      </c>
      <c r="H224" s="80"/>
      <c r="I224" s="80"/>
      <c r="J224" s="80"/>
      <c r="K224" s="80"/>
      <c r="L224" s="80">
        <v>9</v>
      </c>
      <c r="M224" s="80"/>
      <c r="N224" s="80"/>
      <c r="O224" s="80"/>
      <c r="P224" s="80"/>
      <c r="Q224" s="80"/>
      <c r="R224" s="80"/>
      <c r="S224" s="80"/>
      <c r="T224" s="80">
        <v>5</v>
      </c>
      <c r="U224" s="80"/>
      <c r="V224" s="81"/>
      <c r="X224" s="85">
        <f t="shared" si="4"/>
        <v>23</v>
      </c>
      <c r="AC224"/>
      <c r="AD224"/>
    </row>
    <row r="225" spans="1:30" ht="30" customHeight="1">
      <c r="A225" s="117">
        <v>132</v>
      </c>
      <c r="B225" s="60" t="s">
        <v>305</v>
      </c>
      <c r="C225" s="39"/>
      <c r="D225" s="40"/>
      <c r="E225" s="142">
        <v>168</v>
      </c>
      <c r="F225" s="132">
        <v>8</v>
      </c>
      <c r="G225" s="79">
        <v>3</v>
      </c>
      <c r="H225" s="80"/>
      <c r="I225" s="80"/>
      <c r="J225" s="80">
        <v>4</v>
      </c>
      <c r="K225" s="80"/>
      <c r="L225" s="80"/>
      <c r="M225" s="80"/>
      <c r="N225" s="80"/>
      <c r="O225" s="80"/>
      <c r="P225" s="80"/>
      <c r="Q225" s="80">
        <v>1</v>
      </c>
      <c r="R225" s="80"/>
      <c r="S225" s="80"/>
      <c r="T225" s="80"/>
      <c r="U225" s="80"/>
      <c r="V225" s="81"/>
      <c r="X225" s="85"/>
      <c r="AC225"/>
      <c r="AD225"/>
    </row>
    <row r="226" spans="1:30" ht="30" customHeight="1">
      <c r="A226" s="117">
        <v>133</v>
      </c>
      <c r="B226" s="60" t="s">
        <v>142</v>
      </c>
      <c r="C226" s="39"/>
      <c r="D226" s="40"/>
      <c r="E226" s="142">
        <v>2483</v>
      </c>
      <c r="F226" s="132">
        <v>40</v>
      </c>
      <c r="G226" s="79">
        <v>1</v>
      </c>
      <c r="H226" s="80"/>
      <c r="I226" s="80"/>
      <c r="J226" s="80">
        <v>4</v>
      </c>
      <c r="K226" s="80"/>
      <c r="L226" s="80">
        <v>6</v>
      </c>
      <c r="M226" s="80"/>
      <c r="N226" s="80"/>
      <c r="O226" s="80"/>
      <c r="P226" s="80"/>
      <c r="Q226" s="80"/>
      <c r="R226" s="80"/>
      <c r="S226" s="80"/>
      <c r="T226" s="80">
        <v>29</v>
      </c>
      <c r="U226" s="80">
        <v>14</v>
      </c>
      <c r="V226" s="81">
        <v>15</v>
      </c>
      <c r="X226" s="85">
        <f t="shared" si="4"/>
        <v>40</v>
      </c>
      <c r="AC226"/>
      <c r="AD226"/>
    </row>
    <row r="227" spans="1:30" ht="30" customHeight="1" thickBot="1">
      <c r="A227" s="117">
        <v>134</v>
      </c>
      <c r="B227" s="75" t="s">
        <v>143</v>
      </c>
      <c r="C227" s="102"/>
      <c r="D227" s="103"/>
      <c r="E227" s="146">
        <v>507</v>
      </c>
      <c r="F227" s="137">
        <v>27</v>
      </c>
      <c r="G227" s="82">
        <v>8</v>
      </c>
      <c r="H227" s="83"/>
      <c r="I227" s="83"/>
      <c r="J227" s="83">
        <v>6</v>
      </c>
      <c r="K227" s="83"/>
      <c r="L227" s="83">
        <v>2</v>
      </c>
      <c r="M227" s="83"/>
      <c r="N227" s="83"/>
      <c r="O227" s="83"/>
      <c r="P227" s="83"/>
      <c r="Q227" s="83"/>
      <c r="R227" s="83">
        <v>2</v>
      </c>
      <c r="S227" s="83"/>
      <c r="T227" s="83">
        <v>9</v>
      </c>
      <c r="U227" s="83"/>
      <c r="V227" s="84">
        <v>7</v>
      </c>
      <c r="X227" s="85">
        <f t="shared" si="4"/>
        <v>27</v>
      </c>
      <c r="AC227"/>
      <c r="AD227"/>
    </row>
    <row r="228" spans="1:30" ht="30" customHeight="1">
      <c r="A228" s="117">
        <v>135</v>
      </c>
      <c r="B228" s="135" t="s">
        <v>306</v>
      </c>
      <c r="C228" s="115"/>
      <c r="D228" s="116"/>
      <c r="E228" s="145">
        <v>115</v>
      </c>
      <c r="F228" s="136">
        <v>23</v>
      </c>
      <c r="G228" s="76">
        <v>10</v>
      </c>
      <c r="H228" s="77"/>
      <c r="I228" s="77"/>
      <c r="J228" s="77">
        <v>10</v>
      </c>
      <c r="K228" s="77"/>
      <c r="L228" s="77">
        <v>3</v>
      </c>
      <c r="M228" s="77"/>
      <c r="N228" s="77"/>
      <c r="O228" s="77"/>
      <c r="P228" s="77"/>
      <c r="Q228" s="77"/>
      <c r="R228" s="77"/>
      <c r="S228" s="77"/>
      <c r="T228" s="77"/>
      <c r="U228" s="77"/>
      <c r="V228" s="78"/>
      <c r="X228" s="85"/>
      <c r="AC228"/>
      <c r="AD228"/>
    </row>
    <row r="229" spans="1:30" ht="30" customHeight="1">
      <c r="A229" s="117">
        <v>136</v>
      </c>
      <c r="B229" s="60" t="s">
        <v>144</v>
      </c>
      <c r="C229" s="39"/>
      <c r="D229" s="40"/>
      <c r="E229" s="142">
        <v>15520</v>
      </c>
      <c r="F229" s="132">
        <v>60</v>
      </c>
      <c r="G229" s="79">
        <v>6</v>
      </c>
      <c r="H229" s="80"/>
      <c r="I229" s="80"/>
      <c r="J229" s="80">
        <v>11</v>
      </c>
      <c r="K229" s="80"/>
      <c r="L229" s="80">
        <v>13</v>
      </c>
      <c r="M229" s="80"/>
      <c r="N229" s="80"/>
      <c r="O229" s="80"/>
      <c r="P229" s="80"/>
      <c r="Q229" s="80"/>
      <c r="R229" s="80">
        <v>7</v>
      </c>
      <c r="S229" s="80">
        <v>2</v>
      </c>
      <c r="T229" s="80">
        <v>23</v>
      </c>
      <c r="U229" s="80"/>
      <c r="V229" s="81">
        <v>11</v>
      </c>
      <c r="X229" s="85">
        <f t="shared" si="4"/>
        <v>60</v>
      </c>
      <c r="AC229"/>
      <c r="AD229"/>
    </row>
    <row r="230" spans="1:30" ht="30" customHeight="1">
      <c r="A230" s="117">
        <v>137</v>
      </c>
      <c r="B230" s="60" t="s">
        <v>145</v>
      </c>
      <c r="C230" s="39"/>
      <c r="D230" s="40"/>
      <c r="E230" s="142">
        <v>10131</v>
      </c>
      <c r="F230" s="132">
        <v>64</v>
      </c>
      <c r="G230" s="79">
        <v>11</v>
      </c>
      <c r="H230" s="80"/>
      <c r="I230" s="80"/>
      <c r="J230" s="80">
        <v>21</v>
      </c>
      <c r="K230" s="80"/>
      <c r="L230" s="80">
        <v>3</v>
      </c>
      <c r="M230" s="80">
        <v>5</v>
      </c>
      <c r="N230" s="80">
        <v>5</v>
      </c>
      <c r="O230" s="80"/>
      <c r="P230" s="80"/>
      <c r="Q230" s="80"/>
      <c r="R230" s="80">
        <v>4</v>
      </c>
      <c r="S230" s="80">
        <v>1</v>
      </c>
      <c r="T230" s="80">
        <v>20</v>
      </c>
      <c r="U230" s="80"/>
      <c r="V230" s="81">
        <v>10</v>
      </c>
      <c r="X230" s="85">
        <f t="shared" si="4"/>
        <v>64</v>
      </c>
      <c r="AC230"/>
      <c r="AD230"/>
    </row>
    <row r="231" spans="1:30" ht="30" customHeight="1">
      <c r="A231" s="117">
        <v>138</v>
      </c>
      <c r="B231" s="60" t="s">
        <v>146</v>
      </c>
      <c r="C231" s="39"/>
      <c r="D231" s="40"/>
      <c r="E231" s="142">
        <v>555</v>
      </c>
      <c r="F231" s="132">
        <v>1</v>
      </c>
      <c r="G231" s="79"/>
      <c r="H231" s="80"/>
      <c r="I231" s="80">
        <v>1</v>
      </c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1"/>
      <c r="X231" s="85">
        <f t="shared" si="4"/>
        <v>1</v>
      </c>
      <c r="AC231"/>
      <c r="AD231"/>
    </row>
    <row r="232" spans="1:30" ht="30" customHeight="1">
      <c r="A232" s="117">
        <v>139</v>
      </c>
      <c r="B232" s="60" t="s">
        <v>147</v>
      </c>
      <c r="C232" s="39"/>
      <c r="D232" s="40"/>
      <c r="E232" s="142">
        <v>5064</v>
      </c>
      <c r="F232" s="132">
        <v>35</v>
      </c>
      <c r="G232" s="79">
        <v>2</v>
      </c>
      <c r="H232" s="80"/>
      <c r="I232" s="80"/>
      <c r="J232" s="80">
        <v>4</v>
      </c>
      <c r="K232" s="80"/>
      <c r="L232" s="80"/>
      <c r="M232" s="80">
        <v>6</v>
      </c>
      <c r="N232" s="80">
        <v>6</v>
      </c>
      <c r="O232" s="80"/>
      <c r="P232" s="80"/>
      <c r="Q232" s="80"/>
      <c r="R232" s="80">
        <v>1</v>
      </c>
      <c r="S232" s="80"/>
      <c r="T232" s="80">
        <v>22</v>
      </c>
      <c r="U232" s="80"/>
      <c r="V232" s="81">
        <v>15</v>
      </c>
      <c r="X232" s="85">
        <f t="shared" si="4"/>
        <v>35</v>
      </c>
      <c r="AC232"/>
      <c r="AD232"/>
    </row>
    <row r="233" spans="1:30" ht="30" customHeight="1">
      <c r="A233" s="117">
        <v>140</v>
      </c>
      <c r="B233" s="60" t="s">
        <v>255</v>
      </c>
      <c r="C233" s="39"/>
      <c r="D233" s="40"/>
      <c r="E233" s="142">
        <v>7498</v>
      </c>
      <c r="F233" s="132">
        <v>90</v>
      </c>
      <c r="G233" s="79">
        <v>35</v>
      </c>
      <c r="H233" s="80">
        <v>3</v>
      </c>
      <c r="I233" s="80"/>
      <c r="J233" s="80">
        <v>38</v>
      </c>
      <c r="K233" s="80"/>
      <c r="L233" s="80">
        <v>1</v>
      </c>
      <c r="M233" s="80">
        <v>7</v>
      </c>
      <c r="N233" s="80">
        <v>7</v>
      </c>
      <c r="O233" s="80"/>
      <c r="P233" s="80">
        <v>1</v>
      </c>
      <c r="Q233" s="80"/>
      <c r="R233" s="80">
        <v>1</v>
      </c>
      <c r="S233" s="80"/>
      <c r="T233" s="80">
        <v>4</v>
      </c>
      <c r="U233" s="80"/>
      <c r="V233" s="81"/>
      <c r="X233" s="85"/>
      <c r="AC233"/>
      <c r="AD233"/>
    </row>
    <row r="234" spans="1:30" ht="30" customHeight="1">
      <c r="A234" s="117">
        <v>141</v>
      </c>
      <c r="B234" s="125" t="s">
        <v>307</v>
      </c>
      <c r="C234" s="169"/>
      <c r="D234" s="170"/>
      <c r="E234" s="143">
        <v>297</v>
      </c>
      <c r="F234" s="133">
        <v>37.49</v>
      </c>
      <c r="G234" s="226">
        <v>9.49</v>
      </c>
      <c r="H234" s="148"/>
      <c r="I234" s="148">
        <v>1</v>
      </c>
      <c r="J234" s="148">
        <v>15</v>
      </c>
      <c r="K234" s="148"/>
      <c r="L234" s="148">
        <v>2</v>
      </c>
      <c r="M234" s="148">
        <v>4</v>
      </c>
      <c r="N234" s="148"/>
      <c r="O234" s="148"/>
      <c r="P234" s="148">
        <v>1</v>
      </c>
      <c r="Q234" s="148"/>
      <c r="R234" s="148"/>
      <c r="S234" s="148"/>
      <c r="T234" s="148">
        <v>5</v>
      </c>
      <c r="U234" s="148"/>
      <c r="V234" s="149"/>
      <c r="X234" s="85"/>
      <c r="AC234"/>
      <c r="AD234"/>
    </row>
    <row r="235" spans="1:30" ht="30" customHeight="1">
      <c r="A235" s="117">
        <v>142</v>
      </c>
      <c r="B235" s="125" t="s">
        <v>308</v>
      </c>
      <c r="C235" s="169"/>
      <c r="D235" s="170"/>
      <c r="E235" s="143">
        <v>34981</v>
      </c>
      <c r="F235" s="133">
        <v>150</v>
      </c>
      <c r="G235" s="227">
        <v>40</v>
      </c>
      <c r="H235" s="148">
        <v>4</v>
      </c>
      <c r="I235" s="148">
        <v>3</v>
      </c>
      <c r="J235" s="148">
        <v>56</v>
      </c>
      <c r="K235" s="148"/>
      <c r="L235" s="148">
        <v>19</v>
      </c>
      <c r="M235" s="148">
        <v>5</v>
      </c>
      <c r="N235" s="148">
        <v>3</v>
      </c>
      <c r="O235" s="148"/>
      <c r="P235" s="148">
        <v>11</v>
      </c>
      <c r="Q235" s="148"/>
      <c r="R235" s="148">
        <v>3</v>
      </c>
      <c r="S235" s="148">
        <v>1</v>
      </c>
      <c r="T235" s="148">
        <v>9</v>
      </c>
      <c r="U235" s="148">
        <v>8</v>
      </c>
      <c r="V235" s="149"/>
      <c r="X235" s="85"/>
      <c r="AC235"/>
      <c r="AD235"/>
    </row>
    <row r="236" spans="1:30" ht="30" customHeight="1">
      <c r="A236" s="117">
        <v>143</v>
      </c>
      <c r="B236" s="60" t="s">
        <v>148</v>
      </c>
      <c r="C236" s="39"/>
      <c r="D236" s="40"/>
      <c r="E236" s="142">
        <v>23803</v>
      </c>
      <c r="F236" s="132">
        <v>101</v>
      </c>
      <c r="G236" s="166">
        <v>4</v>
      </c>
      <c r="H236" s="167"/>
      <c r="I236" s="167"/>
      <c r="J236" s="167">
        <v>17</v>
      </c>
      <c r="K236" s="167"/>
      <c r="L236" s="167">
        <v>16</v>
      </c>
      <c r="M236" s="167">
        <v>5</v>
      </c>
      <c r="N236" s="167">
        <v>15</v>
      </c>
      <c r="O236" s="167"/>
      <c r="P236" s="167"/>
      <c r="Q236" s="167"/>
      <c r="R236" s="167">
        <v>9</v>
      </c>
      <c r="S236" s="167">
        <v>1</v>
      </c>
      <c r="T236" s="167">
        <v>50</v>
      </c>
      <c r="U236" s="167"/>
      <c r="V236" s="168">
        <v>24</v>
      </c>
      <c r="X236" s="85">
        <f t="shared" si="4"/>
        <v>101</v>
      </c>
      <c r="AC236"/>
      <c r="AD236"/>
    </row>
    <row r="237" spans="1:30" ht="30" customHeight="1">
      <c r="A237" s="117">
        <v>144</v>
      </c>
      <c r="B237" s="158" t="s">
        <v>149</v>
      </c>
      <c r="C237" s="171"/>
      <c r="D237" s="172"/>
      <c r="E237" s="161">
        <v>20388</v>
      </c>
      <c r="F237" s="162">
        <v>41</v>
      </c>
      <c r="G237" s="163">
        <v>2</v>
      </c>
      <c r="H237" s="164"/>
      <c r="I237" s="164"/>
      <c r="J237" s="164">
        <v>4</v>
      </c>
      <c r="K237" s="164"/>
      <c r="L237" s="164">
        <v>7</v>
      </c>
      <c r="M237" s="164"/>
      <c r="N237" s="164"/>
      <c r="O237" s="164"/>
      <c r="P237" s="164">
        <v>2</v>
      </c>
      <c r="Q237" s="164"/>
      <c r="R237" s="164">
        <v>6</v>
      </c>
      <c r="S237" s="164">
        <v>1</v>
      </c>
      <c r="T237" s="164">
        <v>20</v>
      </c>
      <c r="U237" s="164"/>
      <c r="V237" s="165">
        <v>11</v>
      </c>
      <c r="X237" s="85">
        <f aca="true" t="shared" si="5" ref="X237:X246">SUM(G237:V237)-N237-S237-U237-V237</f>
        <v>41</v>
      </c>
      <c r="AC237"/>
      <c r="AD237"/>
    </row>
    <row r="238" spans="1:30" ht="30" customHeight="1">
      <c r="A238" s="117">
        <v>145</v>
      </c>
      <c r="B238" s="60" t="s">
        <v>150</v>
      </c>
      <c r="C238" s="39"/>
      <c r="D238" s="40"/>
      <c r="E238" s="142">
        <v>3299</v>
      </c>
      <c r="F238" s="132">
        <v>11</v>
      </c>
      <c r="G238" s="79">
        <v>2</v>
      </c>
      <c r="H238" s="80"/>
      <c r="I238" s="80"/>
      <c r="J238" s="80">
        <v>6</v>
      </c>
      <c r="K238" s="80"/>
      <c r="L238" s="80">
        <v>1</v>
      </c>
      <c r="M238" s="80"/>
      <c r="N238" s="80"/>
      <c r="O238" s="80"/>
      <c r="P238" s="80"/>
      <c r="Q238" s="80"/>
      <c r="R238" s="80"/>
      <c r="S238" s="80"/>
      <c r="T238" s="80">
        <v>2</v>
      </c>
      <c r="U238" s="80"/>
      <c r="V238" s="81"/>
      <c r="X238" s="85">
        <f t="shared" si="5"/>
        <v>11</v>
      </c>
      <c r="AC238"/>
      <c r="AD238"/>
    </row>
    <row r="239" spans="1:30" ht="30" customHeight="1">
      <c r="A239" s="117">
        <v>146</v>
      </c>
      <c r="B239" s="60" t="s">
        <v>309</v>
      </c>
      <c r="C239" s="39"/>
      <c r="D239" s="40"/>
      <c r="E239" s="142">
        <v>21529</v>
      </c>
      <c r="F239" s="132">
        <v>117</v>
      </c>
      <c r="G239" s="79">
        <v>13</v>
      </c>
      <c r="H239" s="80"/>
      <c r="I239" s="80"/>
      <c r="J239" s="80">
        <v>36</v>
      </c>
      <c r="K239" s="80"/>
      <c r="L239" s="80">
        <v>8</v>
      </c>
      <c r="M239" s="80">
        <v>12</v>
      </c>
      <c r="N239" s="80">
        <v>12</v>
      </c>
      <c r="O239" s="80"/>
      <c r="P239" s="80">
        <v>2</v>
      </c>
      <c r="Q239" s="80"/>
      <c r="R239" s="80">
        <v>14</v>
      </c>
      <c r="S239" s="80">
        <v>3</v>
      </c>
      <c r="T239" s="80">
        <v>32</v>
      </c>
      <c r="U239" s="80"/>
      <c r="V239" s="81">
        <v>5</v>
      </c>
      <c r="X239" s="85"/>
      <c r="AC239"/>
      <c r="AD239"/>
    </row>
    <row r="240" spans="1:30" ht="30" customHeight="1">
      <c r="A240" s="117">
        <v>147</v>
      </c>
      <c r="B240" s="60" t="s">
        <v>310</v>
      </c>
      <c r="C240" s="39"/>
      <c r="D240" s="40"/>
      <c r="E240" s="142">
        <v>6294</v>
      </c>
      <c r="F240" s="132">
        <v>18</v>
      </c>
      <c r="G240" s="79">
        <v>14</v>
      </c>
      <c r="H240" s="80"/>
      <c r="I240" s="80"/>
      <c r="J240" s="80"/>
      <c r="K240" s="80"/>
      <c r="L240" s="80">
        <v>1</v>
      </c>
      <c r="M240" s="80">
        <v>1</v>
      </c>
      <c r="N240" s="80">
        <v>2</v>
      </c>
      <c r="O240" s="80"/>
      <c r="P240" s="80"/>
      <c r="Q240" s="80">
        <v>2</v>
      </c>
      <c r="R240" s="80"/>
      <c r="S240" s="80"/>
      <c r="T240" s="80"/>
      <c r="U240" s="80"/>
      <c r="V240" s="81"/>
      <c r="X240" s="85"/>
      <c r="AC240"/>
      <c r="AD240"/>
    </row>
    <row r="241" spans="1:30" ht="30" customHeight="1">
      <c r="A241" s="117">
        <v>148</v>
      </c>
      <c r="B241" s="60" t="s">
        <v>151</v>
      </c>
      <c r="C241" s="39"/>
      <c r="D241" s="40"/>
      <c r="E241" s="142">
        <v>14707</v>
      </c>
      <c r="F241" s="132">
        <v>26</v>
      </c>
      <c r="G241" s="79">
        <v>6</v>
      </c>
      <c r="H241" s="80"/>
      <c r="I241" s="80"/>
      <c r="J241" s="80">
        <v>5</v>
      </c>
      <c r="K241" s="80"/>
      <c r="L241" s="80">
        <v>2</v>
      </c>
      <c r="M241" s="80">
        <v>3</v>
      </c>
      <c r="N241" s="80">
        <v>1</v>
      </c>
      <c r="O241" s="80"/>
      <c r="P241" s="80">
        <v>1</v>
      </c>
      <c r="Q241" s="80"/>
      <c r="R241" s="80"/>
      <c r="S241" s="80"/>
      <c r="T241" s="80">
        <v>9</v>
      </c>
      <c r="U241" s="80"/>
      <c r="V241" s="81"/>
      <c r="X241" s="85">
        <f t="shared" si="5"/>
        <v>26</v>
      </c>
      <c r="AC241"/>
      <c r="AD241"/>
    </row>
    <row r="242" spans="1:30" ht="30" customHeight="1">
      <c r="A242" s="117">
        <v>149</v>
      </c>
      <c r="B242" s="60" t="s">
        <v>311</v>
      </c>
      <c r="C242" s="39"/>
      <c r="D242" s="40"/>
      <c r="E242" s="142">
        <v>14921</v>
      </c>
      <c r="F242" s="132">
        <v>56</v>
      </c>
      <c r="G242" s="79">
        <v>6</v>
      </c>
      <c r="H242" s="80"/>
      <c r="I242" s="80"/>
      <c r="J242" s="80">
        <v>11</v>
      </c>
      <c r="K242" s="80"/>
      <c r="L242" s="80">
        <v>3</v>
      </c>
      <c r="M242" s="80">
        <v>5</v>
      </c>
      <c r="N242" s="80"/>
      <c r="O242" s="80"/>
      <c r="P242" s="80"/>
      <c r="Q242" s="80">
        <v>5</v>
      </c>
      <c r="R242" s="80">
        <v>6</v>
      </c>
      <c r="S242" s="80"/>
      <c r="T242" s="80">
        <v>20</v>
      </c>
      <c r="U242" s="80">
        <v>2</v>
      </c>
      <c r="V242" s="81">
        <v>14</v>
      </c>
      <c r="X242" s="85"/>
      <c r="AC242"/>
      <c r="AD242"/>
    </row>
    <row r="243" spans="1:30" ht="30" customHeight="1" thickBot="1">
      <c r="A243" s="117">
        <v>150</v>
      </c>
      <c r="B243" s="75" t="s">
        <v>152</v>
      </c>
      <c r="C243" s="102"/>
      <c r="D243" s="103"/>
      <c r="E243" s="146">
        <v>13021</v>
      </c>
      <c r="F243" s="137">
        <v>72</v>
      </c>
      <c r="G243" s="82">
        <v>3</v>
      </c>
      <c r="H243" s="83"/>
      <c r="I243" s="83"/>
      <c r="J243" s="83">
        <v>12</v>
      </c>
      <c r="K243" s="83"/>
      <c r="L243" s="83">
        <v>5</v>
      </c>
      <c r="M243" s="83">
        <v>11</v>
      </c>
      <c r="N243" s="83">
        <v>1</v>
      </c>
      <c r="O243" s="83"/>
      <c r="P243" s="83">
        <v>1</v>
      </c>
      <c r="Q243" s="83"/>
      <c r="R243" s="83">
        <v>6</v>
      </c>
      <c r="S243" s="83">
        <v>1</v>
      </c>
      <c r="T243" s="83">
        <v>34</v>
      </c>
      <c r="U243" s="83">
        <v>2</v>
      </c>
      <c r="V243" s="84">
        <v>13</v>
      </c>
      <c r="X243" s="85">
        <f t="shared" si="5"/>
        <v>72</v>
      </c>
      <c r="AC243"/>
      <c r="AD243"/>
    </row>
    <row r="244" spans="1:30" ht="30" customHeight="1">
      <c r="A244" s="117">
        <v>151</v>
      </c>
      <c r="B244" s="135" t="s">
        <v>312</v>
      </c>
      <c r="C244" s="115"/>
      <c r="D244" s="116"/>
      <c r="E244" s="145">
        <v>5403</v>
      </c>
      <c r="F244" s="136">
        <v>121</v>
      </c>
      <c r="G244" s="76">
        <v>45</v>
      </c>
      <c r="H244" s="77"/>
      <c r="I244" s="77">
        <v>2</v>
      </c>
      <c r="J244" s="77">
        <v>44</v>
      </c>
      <c r="K244" s="77"/>
      <c r="L244" s="77">
        <v>15</v>
      </c>
      <c r="M244" s="77"/>
      <c r="N244" s="77"/>
      <c r="O244" s="77"/>
      <c r="P244" s="77"/>
      <c r="Q244" s="77"/>
      <c r="R244" s="77"/>
      <c r="S244" s="77"/>
      <c r="T244" s="77">
        <v>15</v>
      </c>
      <c r="U244" s="77">
        <v>5</v>
      </c>
      <c r="V244" s="78"/>
      <c r="X244" s="85"/>
      <c r="AC244"/>
      <c r="AD244"/>
    </row>
    <row r="245" spans="1:30" ht="30" customHeight="1">
      <c r="A245" s="117">
        <v>152</v>
      </c>
      <c r="B245" s="60" t="s">
        <v>153</v>
      </c>
      <c r="C245" s="39"/>
      <c r="D245" s="40"/>
      <c r="E245" s="142">
        <v>25543</v>
      </c>
      <c r="F245" s="132">
        <v>70</v>
      </c>
      <c r="G245" s="79">
        <v>9</v>
      </c>
      <c r="H245" s="80"/>
      <c r="I245" s="80"/>
      <c r="J245" s="80">
        <v>21</v>
      </c>
      <c r="K245" s="80"/>
      <c r="L245" s="80">
        <v>4</v>
      </c>
      <c r="M245" s="80">
        <v>10</v>
      </c>
      <c r="N245" s="80">
        <v>8</v>
      </c>
      <c r="O245" s="80"/>
      <c r="P245" s="80"/>
      <c r="Q245" s="80"/>
      <c r="R245" s="80">
        <v>4</v>
      </c>
      <c r="S245" s="80"/>
      <c r="T245" s="80">
        <v>22</v>
      </c>
      <c r="U245" s="80">
        <v>12</v>
      </c>
      <c r="V245" s="81">
        <v>10</v>
      </c>
      <c r="X245" s="85">
        <f t="shared" si="5"/>
        <v>70</v>
      </c>
      <c r="AC245"/>
      <c r="AD245"/>
    </row>
    <row r="246" spans="1:30" ht="30" customHeight="1">
      <c r="A246" s="117">
        <v>153</v>
      </c>
      <c r="B246" s="60" t="s">
        <v>154</v>
      </c>
      <c r="C246" s="39"/>
      <c r="D246" s="40"/>
      <c r="E246" s="142">
        <v>1073</v>
      </c>
      <c r="F246" s="132">
        <v>17</v>
      </c>
      <c r="G246" s="79">
        <v>3</v>
      </c>
      <c r="H246" s="80"/>
      <c r="I246" s="80"/>
      <c r="J246" s="80">
        <v>2</v>
      </c>
      <c r="K246" s="80"/>
      <c r="L246" s="80"/>
      <c r="M246" s="80">
        <v>6</v>
      </c>
      <c r="N246" s="80"/>
      <c r="O246" s="80"/>
      <c r="P246" s="80"/>
      <c r="Q246" s="80">
        <v>1</v>
      </c>
      <c r="R246" s="80"/>
      <c r="S246" s="80"/>
      <c r="T246" s="80">
        <v>5</v>
      </c>
      <c r="U246" s="80"/>
      <c r="V246" s="81"/>
      <c r="X246" s="85">
        <f t="shared" si="5"/>
        <v>17</v>
      </c>
      <c r="AC246"/>
      <c r="AD246"/>
    </row>
    <row r="247" spans="1:30" ht="30" customHeight="1">
      <c r="A247" s="117">
        <v>154</v>
      </c>
      <c r="B247" s="60" t="s">
        <v>155</v>
      </c>
      <c r="C247" s="39"/>
      <c r="D247" s="40"/>
      <c r="E247" s="142">
        <v>6586</v>
      </c>
      <c r="F247" s="132">
        <v>22</v>
      </c>
      <c r="G247" s="79">
        <v>3</v>
      </c>
      <c r="H247" s="80"/>
      <c r="I247" s="80"/>
      <c r="J247" s="80">
        <v>3</v>
      </c>
      <c r="K247" s="80"/>
      <c r="L247" s="80"/>
      <c r="M247" s="80"/>
      <c r="N247" s="80"/>
      <c r="O247" s="80"/>
      <c r="P247" s="80"/>
      <c r="Q247" s="80"/>
      <c r="R247" s="80">
        <v>15</v>
      </c>
      <c r="S247" s="80">
        <v>5</v>
      </c>
      <c r="T247" s="80">
        <v>1</v>
      </c>
      <c r="U247" s="80"/>
      <c r="V247" s="81"/>
      <c r="X247" s="85">
        <f aca="true" t="shared" si="6" ref="X247:X254">SUM(G247:V247)-N247-S247-U247-V247</f>
        <v>22</v>
      </c>
      <c r="AC247"/>
      <c r="AD247"/>
    </row>
    <row r="248" spans="1:30" ht="30" customHeight="1">
      <c r="A248" s="117">
        <v>155</v>
      </c>
      <c r="B248" s="60" t="s">
        <v>313</v>
      </c>
      <c r="C248" s="39"/>
      <c r="D248" s="40"/>
      <c r="E248" s="142">
        <v>73484</v>
      </c>
      <c r="F248" s="132">
        <v>98</v>
      </c>
      <c r="G248" s="79">
        <v>10</v>
      </c>
      <c r="H248" s="80"/>
      <c r="I248" s="80"/>
      <c r="J248" s="80">
        <v>24</v>
      </c>
      <c r="K248" s="80"/>
      <c r="L248" s="80">
        <v>13</v>
      </c>
      <c r="M248" s="80">
        <v>26</v>
      </c>
      <c r="N248" s="80"/>
      <c r="O248" s="80"/>
      <c r="P248" s="80">
        <v>5</v>
      </c>
      <c r="Q248" s="80">
        <v>4</v>
      </c>
      <c r="R248" s="80"/>
      <c r="S248" s="80"/>
      <c r="T248" s="80">
        <v>16</v>
      </c>
      <c r="U248" s="80"/>
      <c r="V248" s="81"/>
      <c r="X248" s="85"/>
      <c r="AC248"/>
      <c r="AD248"/>
    </row>
    <row r="249" spans="1:30" ht="30" customHeight="1">
      <c r="A249" s="117">
        <v>156</v>
      </c>
      <c r="B249" s="60" t="s">
        <v>156</v>
      </c>
      <c r="C249" s="39"/>
      <c r="D249" s="40"/>
      <c r="E249" s="142">
        <v>22627</v>
      </c>
      <c r="F249" s="132">
        <v>56</v>
      </c>
      <c r="G249" s="79">
        <v>9</v>
      </c>
      <c r="H249" s="80"/>
      <c r="I249" s="80"/>
      <c r="J249" s="80">
        <v>13</v>
      </c>
      <c r="K249" s="80"/>
      <c r="L249" s="80">
        <v>5</v>
      </c>
      <c r="M249" s="80">
        <v>10</v>
      </c>
      <c r="N249" s="80">
        <v>10</v>
      </c>
      <c r="O249" s="80"/>
      <c r="P249" s="80"/>
      <c r="Q249" s="80"/>
      <c r="R249" s="80">
        <v>6</v>
      </c>
      <c r="S249" s="80">
        <v>2</v>
      </c>
      <c r="T249" s="80">
        <v>13</v>
      </c>
      <c r="U249" s="80">
        <v>6</v>
      </c>
      <c r="V249" s="81">
        <v>7</v>
      </c>
      <c r="X249" s="85">
        <f t="shared" si="6"/>
        <v>56</v>
      </c>
      <c r="AC249"/>
      <c r="AD249"/>
    </row>
    <row r="250" spans="1:30" ht="30" customHeight="1">
      <c r="A250" s="117">
        <v>157</v>
      </c>
      <c r="B250" s="60" t="s">
        <v>157</v>
      </c>
      <c r="C250" s="39"/>
      <c r="D250" s="40"/>
      <c r="E250" s="142">
        <v>10960</v>
      </c>
      <c r="F250" s="132">
        <v>39</v>
      </c>
      <c r="G250" s="79">
        <v>2</v>
      </c>
      <c r="H250" s="80"/>
      <c r="I250" s="80"/>
      <c r="J250" s="80">
        <v>4</v>
      </c>
      <c r="K250" s="80"/>
      <c r="L250" s="80">
        <v>2</v>
      </c>
      <c r="M250" s="80">
        <v>7</v>
      </c>
      <c r="N250" s="80">
        <v>3</v>
      </c>
      <c r="O250" s="80"/>
      <c r="P250" s="80">
        <v>1</v>
      </c>
      <c r="Q250" s="80"/>
      <c r="R250" s="80">
        <v>5</v>
      </c>
      <c r="S250" s="80"/>
      <c r="T250" s="80">
        <v>18</v>
      </c>
      <c r="U250" s="80">
        <v>14</v>
      </c>
      <c r="V250" s="81">
        <v>4</v>
      </c>
      <c r="X250" s="85">
        <f t="shared" si="6"/>
        <v>39</v>
      </c>
      <c r="AC250"/>
      <c r="AD250"/>
    </row>
    <row r="251" spans="1:30" ht="30" customHeight="1">
      <c r="A251" s="117">
        <v>158</v>
      </c>
      <c r="B251" s="60" t="s">
        <v>158</v>
      </c>
      <c r="C251" s="39"/>
      <c r="D251" s="40"/>
      <c r="E251" s="142">
        <f>1088+75</f>
        <v>1163</v>
      </c>
      <c r="F251" s="132">
        <v>46</v>
      </c>
      <c r="G251" s="79">
        <v>22</v>
      </c>
      <c r="H251" s="80"/>
      <c r="I251" s="80"/>
      <c r="J251" s="80">
        <v>24</v>
      </c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1"/>
      <c r="X251" s="85">
        <f t="shared" si="6"/>
        <v>46</v>
      </c>
      <c r="AC251"/>
      <c r="AD251"/>
    </row>
    <row r="252" spans="1:30" ht="30" customHeight="1">
      <c r="A252" s="117">
        <v>159</v>
      </c>
      <c r="B252" s="60" t="s">
        <v>320</v>
      </c>
      <c r="C252" s="39"/>
      <c r="D252" s="40"/>
      <c r="E252" s="142">
        <v>23143</v>
      </c>
      <c r="F252" s="132">
        <v>33</v>
      </c>
      <c r="G252" s="79">
        <v>4</v>
      </c>
      <c r="H252" s="80">
        <v>2</v>
      </c>
      <c r="I252" s="80"/>
      <c r="J252" s="80">
        <v>8</v>
      </c>
      <c r="K252" s="80"/>
      <c r="L252" s="80">
        <v>1</v>
      </c>
      <c r="M252" s="80">
        <v>13</v>
      </c>
      <c r="N252" s="80"/>
      <c r="O252" s="80"/>
      <c r="P252" s="80"/>
      <c r="Q252" s="80"/>
      <c r="R252" s="80"/>
      <c r="S252" s="80"/>
      <c r="T252" s="80">
        <v>5</v>
      </c>
      <c r="U252" s="80"/>
      <c r="V252" s="81"/>
      <c r="X252" s="85"/>
      <c r="AC252"/>
      <c r="AD252"/>
    </row>
    <row r="253" spans="1:30" ht="30" customHeight="1">
      <c r="A253" s="117">
        <v>160</v>
      </c>
      <c r="B253" s="60" t="s">
        <v>159</v>
      </c>
      <c r="C253" s="39"/>
      <c r="D253" s="40"/>
      <c r="E253" s="142">
        <v>38145</v>
      </c>
      <c r="F253" s="132">
        <v>20</v>
      </c>
      <c r="G253" s="79">
        <v>4</v>
      </c>
      <c r="H253" s="80"/>
      <c r="I253" s="80"/>
      <c r="J253" s="80">
        <v>4</v>
      </c>
      <c r="K253" s="80"/>
      <c r="L253" s="80"/>
      <c r="M253" s="80"/>
      <c r="N253" s="80"/>
      <c r="O253" s="80"/>
      <c r="P253" s="80"/>
      <c r="Q253" s="80"/>
      <c r="R253" s="80">
        <v>7</v>
      </c>
      <c r="S253" s="80">
        <v>1</v>
      </c>
      <c r="T253" s="80">
        <v>5</v>
      </c>
      <c r="U253" s="80"/>
      <c r="V253" s="81"/>
      <c r="X253" s="85">
        <f t="shared" si="6"/>
        <v>20</v>
      </c>
      <c r="AC253"/>
      <c r="AD253"/>
    </row>
    <row r="254" spans="1:30" ht="30" customHeight="1" thickBot="1">
      <c r="A254" s="117">
        <v>161</v>
      </c>
      <c r="B254" s="75" t="s">
        <v>160</v>
      </c>
      <c r="C254" s="47"/>
      <c r="D254" s="48"/>
      <c r="E254" s="144">
        <v>24531</v>
      </c>
      <c r="F254" s="134">
        <v>53</v>
      </c>
      <c r="G254" s="82">
        <v>9</v>
      </c>
      <c r="H254" s="83"/>
      <c r="I254" s="83"/>
      <c r="J254" s="83">
        <v>10</v>
      </c>
      <c r="K254" s="83"/>
      <c r="L254" s="83"/>
      <c r="M254" s="83">
        <v>7</v>
      </c>
      <c r="N254" s="83">
        <v>6</v>
      </c>
      <c r="O254" s="83">
        <v>4</v>
      </c>
      <c r="P254" s="83"/>
      <c r="Q254" s="83"/>
      <c r="R254" s="83">
        <v>5</v>
      </c>
      <c r="S254" s="83">
        <v>1</v>
      </c>
      <c r="T254" s="83">
        <v>18</v>
      </c>
      <c r="U254" s="83"/>
      <c r="V254" s="84"/>
      <c r="X254" s="85">
        <f t="shared" si="6"/>
        <v>53</v>
      </c>
      <c r="AC254"/>
      <c r="AD254"/>
    </row>
    <row r="255" spans="29:30" ht="12.75">
      <c r="AC255"/>
      <c r="AD255"/>
    </row>
    <row r="256" spans="2:30" ht="12.75">
      <c r="B256" s="101" t="s">
        <v>70</v>
      </c>
      <c r="E256" s="95">
        <v>65</v>
      </c>
      <c r="G256" t="s">
        <v>71</v>
      </c>
      <c r="I256" s="112">
        <v>65</v>
      </c>
      <c r="J256" s="113"/>
      <c r="K256" s="113" t="s">
        <v>72</v>
      </c>
      <c r="L256" s="113"/>
      <c r="M256" s="112">
        <f>I256-E256</f>
        <v>0</v>
      </c>
      <c r="AC256"/>
      <c r="AD256"/>
    </row>
    <row r="257" spans="29:30" ht="12.75">
      <c r="AC257"/>
      <c r="AD257"/>
    </row>
    <row r="258" spans="29:30" ht="12.75">
      <c r="AC258"/>
      <c r="AD258"/>
    </row>
    <row r="259" spans="29:30" ht="12.75">
      <c r="AC259"/>
      <c r="AD259"/>
    </row>
    <row r="260" spans="29:30" ht="12.75">
      <c r="AC260"/>
      <c r="AD260"/>
    </row>
    <row r="261" spans="29:30" ht="12.75">
      <c r="AC261"/>
      <c r="AD261"/>
    </row>
    <row r="262" spans="29:30" ht="12.75">
      <c r="AC262"/>
      <c r="AD262"/>
    </row>
    <row r="263" spans="29:30" ht="12.75">
      <c r="AC263"/>
      <c r="AD263"/>
    </row>
    <row r="264" spans="29:30" ht="12.75">
      <c r="AC264"/>
      <c r="AD264"/>
    </row>
    <row r="265" spans="29:30" ht="12.75">
      <c r="AC265"/>
      <c r="AD265"/>
    </row>
    <row r="266" spans="29:30" ht="12.75">
      <c r="AC266"/>
      <c r="AD266"/>
    </row>
    <row r="267" spans="29:30" ht="12.75">
      <c r="AC267"/>
      <c r="AD267"/>
    </row>
    <row r="268" spans="29:30" ht="12.75">
      <c r="AC268"/>
      <c r="AD268"/>
    </row>
    <row r="269" spans="2:30" ht="15.75">
      <c r="B269" s="53" t="s">
        <v>316</v>
      </c>
      <c r="AC269"/>
      <c r="AD269"/>
    </row>
    <row r="270" spans="2:30" ht="15.75">
      <c r="B270" s="53"/>
      <c r="AC270"/>
      <c r="AD270"/>
    </row>
    <row r="271" spans="29:30" ht="13.5" thickBot="1">
      <c r="AC271"/>
      <c r="AD271"/>
    </row>
    <row r="272" spans="2:30" ht="12.75">
      <c r="B272" s="32"/>
      <c r="C272" s="2"/>
      <c r="D272" s="3"/>
      <c r="E272" s="129" t="s">
        <v>27</v>
      </c>
      <c r="F272" s="5" t="s">
        <v>28</v>
      </c>
      <c r="G272" s="6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8"/>
      <c r="AC272"/>
      <c r="AD272"/>
    </row>
    <row r="273" spans="2:30" ht="15">
      <c r="B273" s="123" t="s">
        <v>2</v>
      </c>
      <c r="C273" s="10"/>
      <c r="D273" s="11"/>
      <c r="E273" s="130" t="s">
        <v>29</v>
      </c>
      <c r="F273" s="12" t="s">
        <v>3</v>
      </c>
      <c r="G273" s="13" t="s">
        <v>4</v>
      </c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5"/>
      <c r="AC273"/>
      <c r="AD273"/>
    </row>
    <row r="274" spans="2:30" ht="15">
      <c r="B274" s="123" t="s">
        <v>6</v>
      </c>
      <c r="C274" s="10"/>
      <c r="D274" s="11"/>
      <c r="E274" s="130" t="s">
        <v>30</v>
      </c>
      <c r="F274" s="12" t="s">
        <v>31</v>
      </c>
      <c r="G274" s="1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8"/>
      <c r="AC274"/>
      <c r="AD274"/>
    </row>
    <row r="275" spans="2:30" ht="108" customHeight="1" thickBot="1">
      <c r="B275" s="124"/>
      <c r="C275" s="20"/>
      <c r="D275" s="21"/>
      <c r="E275" s="131" t="s">
        <v>25</v>
      </c>
      <c r="F275" s="17"/>
      <c r="G275" s="23" t="s">
        <v>9</v>
      </c>
      <c r="H275" s="24" t="s">
        <v>10</v>
      </c>
      <c r="I275" s="24" t="s">
        <v>11</v>
      </c>
      <c r="J275" s="24" t="s">
        <v>12</v>
      </c>
      <c r="K275" s="24" t="s">
        <v>13</v>
      </c>
      <c r="L275" s="24" t="s">
        <v>14</v>
      </c>
      <c r="M275" s="24" t="s">
        <v>15</v>
      </c>
      <c r="N275" s="25" t="s">
        <v>16</v>
      </c>
      <c r="O275" s="24" t="s">
        <v>17</v>
      </c>
      <c r="P275" s="24" t="s">
        <v>18</v>
      </c>
      <c r="Q275" s="26" t="s">
        <v>19</v>
      </c>
      <c r="R275" s="24" t="s">
        <v>20</v>
      </c>
      <c r="S275" s="27" t="s">
        <v>21</v>
      </c>
      <c r="T275" s="26" t="s">
        <v>22</v>
      </c>
      <c r="U275" s="28" t="s">
        <v>23</v>
      </c>
      <c r="V275" s="29" t="s">
        <v>24</v>
      </c>
      <c r="AC275"/>
      <c r="AD275"/>
    </row>
    <row r="276" spans="1:30" ht="30" customHeight="1">
      <c r="A276" s="117">
        <v>162</v>
      </c>
      <c r="B276" s="135" t="s">
        <v>256</v>
      </c>
      <c r="C276" s="115"/>
      <c r="D276" s="116"/>
      <c r="E276" s="145">
        <v>193016</v>
      </c>
      <c r="F276" s="136">
        <v>148</v>
      </c>
      <c r="G276" s="76">
        <v>9</v>
      </c>
      <c r="H276" s="77"/>
      <c r="I276" s="77"/>
      <c r="J276" s="77">
        <v>5</v>
      </c>
      <c r="K276" s="77"/>
      <c r="L276" s="77">
        <v>3</v>
      </c>
      <c r="M276" s="77">
        <v>23</v>
      </c>
      <c r="N276" s="77">
        <v>12</v>
      </c>
      <c r="O276" s="77"/>
      <c r="P276" s="77"/>
      <c r="Q276" s="77"/>
      <c r="R276" s="77">
        <v>27</v>
      </c>
      <c r="S276" s="77">
        <v>10</v>
      </c>
      <c r="T276" s="77">
        <v>81</v>
      </c>
      <c r="U276" s="77">
        <v>4</v>
      </c>
      <c r="V276" s="78"/>
      <c r="X276" s="85">
        <f>SUM(G276:V276)-N276-S276-U276-V276</f>
        <v>148</v>
      </c>
      <c r="AC276"/>
      <c r="AD276"/>
    </row>
    <row r="277" spans="2:30" ht="30" customHeight="1" thickBot="1">
      <c r="B277" s="127"/>
      <c r="C277" s="47"/>
      <c r="D277" s="48"/>
      <c r="E277" s="134"/>
      <c r="F277" s="67"/>
      <c r="G277" s="82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4"/>
      <c r="X277" s="85">
        <f>SUM(G277:V277)-N277-S277-U277-V277</f>
        <v>0</v>
      </c>
      <c r="AC277"/>
      <c r="AD277"/>
    </row>
    <row r="278" spans="2:30" ht="12.75">
      <c r="B278" s="74"/>
      <c r="C278" s="74">
        <f>COUNT(C276:C277)</f>
        <v>0</v>
      </c>
      <c r="D278" s="74">
        <f>COUNT(D276:D277)</f>
        <v>0</v>
      </c>
      <c r="E278" s="74"/>
      <c r="AC278"/>
      <c r="AD278"/>
    </row>
    <row r="279" spans="2:30" ht="12.75">
      <c r="B279" s="101" t="s">
        <v>70</v>
      </c>
      <c r="E279" s="95">
        <f>COUNT(E276:E277)</f>
        <v>1</v>
      </c>
      <c r="G279" t="s">
        <v>71</v>
      </c>
      <c r="I279" s="112">
        <v>1</v>
      </c>
      <c r="J279" s="113"/>
      <c r="K279" s="113" t="s">
        <v>72</v>
      </c>
      <c r="L279" s="113"/>
      <c r="M279" s="112">
        <f>I279-E279</f>
        <v>0</v>
      </c>
      <c r="AC279"/>
      <c r="AD279"/>
    </row>
    <row r="280" spans="29:30" ht="12.75">
      <c r="AC280"/>
      <c r="AD280"/>
    </row>
    <row r="281" spans="29:30" ht="12.75">
      <c r="AC281"/>
      <c r="AD281"/>
    </row>
    <row r="282" spans="29:30" ht="12.75">
      <c r="AC282"/>
      <c r="AD282"/>
    </row>
    <row r="283" spans="29:30" ht="12.75">
      <c r="AC283"/>
      <c r="AD283"/>
    </row>
    <row r="284" spans="29:30" ht="12.75">
      <c r="AC284"/>
      <c r="AD284"/>
    </row>
    <row r="285" spans="29:30" ht="37.5" customHeight="1">
      <c r="AC285"/>
      <c r="AD285"/>
    </row>
    <row r="286" spans="29:30" ht="12.75">
      <c r="AC286"/>
      <c r="AD286"/>
    </row>
    <row r="287" spans="29:30" ht="12.75">
      <c r="AC287"/>
      <c r="AD287"/>
    </row>
    <row r="288" spans="29:30" ht="12.75">
      <c r="AC288"/>
      <c r="AD288"/>
    </row>
    <row r="289" spans="29:30" ht="12.75">
      <c r="AC289"/>
      <c r="AD289"/>
    </row>
    <row r="290" spans="29:30" ht="12.75">
      <c r="AC290"/>
      <c r="AD290"/>
    </row>
    <row r="291" spans="29:30" ht="12.75">
      <c r="AC291"/>
      <c r="AD291"/>
    </row>
    <row r="292" spans="29:30" ht="12.75">
      <c r="AC292"/>
      <c r="AD292"/>
    </row>
    <row r="293" spans="29:30" ht="12.75">
      <c r="AC293"/>
      <c r="AD293"/>
    </row>
    <row r="294" spans="29:30" ht="12.75">
      <c r="AC294"/>
      <c r="AD294"/>
    </row>
    <row r="295" spans="2:30" ht="15.75">
      <c r="B295" s="53" t="s">
        <v>317</v>
      </c>
      <c r="AC295"/>
      <c r="AD295"/>
    </row>
    <row r="296" spans="2:30" ht="15.75">
      <c r="B296" s="53"/>
      <c r="AC296"/>
      <c r="AD296"/>
    </row>
    <row r="297" spans="29:30" ht="13.5" thickBot="1">
      <c r="AC297"/>
      <c r="AD297"/>
    </row>
    <row r="298" spans="2:30" ht="12.75">
      <c r="B298" s="1"/>
      <c r="C298" s="2"/>
      <c r="D298" s="3"/>
      <c r="E298" s="129" t="s">
        <v>27</v>
      </c>
      <c r="F298" s="5" t="s">
        <v>28</v>
      </c>
      <c r="G298" s="6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8"/>
      <c r="AC298"/>
      <c r="AD298"/>
    </row>
    <row r="299" spans="2:30" ht="15">
      <c r="B299" s="9" t="s">
        <v>2</v>
      </c>
      <c r="C299" s="10"/>
      <c r="D299" s="11"/>
      <c r="E299" s="130" t="s">
        <v>29</v>
      </c>
      <c r="F299" s="12" t="s">
        <v>3</v>
      </c>
      <c r="G299" s="13" t="s">
        <v>4</v>
      </c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5"/>
      <c r="AC299"/>
      <c r="AD299"/>
    </row>
    <row r="300" spans="2:30" ht="15">
      <c r="B300" s="9" t="s">
        <v>6</v>
      </c>
      <c r="C300" s="10"/>
      <c r="D300" s="11"/>
      <c r="E300" s="130" t="s">
        <v>30</v>
      </c>
      <c r="F300" s="12" t="s">
        <v>31</v>
      </c>
      <c r="G300" s="16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8"/>
      <c r="AC300"/>
      <c r="AD300"/>
    </row>
    <row r="301" spans="2:30" ht="108" customHeight="1" thickBot="1">
      <c r="B301" s="19"/>
      <c r="C301" s="20"/>
      <c r="D301" s="21"/>
      <c r="E301" s="131" t="s">
        <v>25</v>
      </c>
      <c r="F301" s="17"/>
      <c r="G301" s="23" t="s">
        <v>9</v>
      </c>
      <c r="H301" s="24" t="s">
        <v>10</v>
      </c>
      <c r="I301" s="24" t="s">
        <v>11</v>
      </c>
      <c r="J301" s="24" t="s">
        <v>12</v>
      </c>
      <c r="K301" s="24" t="s">
        <v>13</v>
      </c>
      <c r="L301" s="24" t="s">
        <v>14</v>
      </c>
      <c r="M301" s="24" t="s">
        <v>15</v>
      </c>
      <c r="N301" s="25" t="s">
        <v>16</v>
      </c>
      <c r="O301" s="24" t="s">
        <v>17</v>
      </c>
      <c r="P301" s="24" t="s">
        <v>18</v>
      </c>
      <c r="Q301" s="26" t="s">
        <v>19</v>
      </c>
      <c r="R301" s="24" t="s">
        <v>20</v>
      </c>
      <c r="S301" s="27" t="s">
        <v>21</v>
      </c>
      <c r="T301" s="26" t="s">
        <v>22</v>
      </c>
      <c r="U301" s="28" t="s">
        <v>23</v>
      </c>
      <c r="V301" s="29" t="s">
        <v>24</v>
      </c>
      <c r="AC301"/>
      <c r="AD301"/>
    </row>
    <row r="302" spans="1:30" ht="30" customHeight="1">
      <c r="A302" s="117">
        <v>163</v>
      </c>
      <c r="B302" s="54" t="s">
        <v>161</v>
      </c>
      <c r="C302" s="30"/>
      <c r="D302" s="31"/>
      <c r="E302" s="141">
        <v>297288</v>
      </c>
      <c r="F302" s="128">
        <v>157</v>
      </c>
      <c r="G302" s="76">
        <v>8</v>
      </c>
      <c r="H302" s="77"/>
      <c r="I302" s="77"/>
      <c r="J302" s="77">
        <v>32</v>
      </c>
      <c r="K302" s="77"/>
      <c r="L302" s="77">
        <v>3</v>
      </c>
      <c r="M302" s="77">
        <v>13</v>
      </c>
      <c r="N302" s="77">
        <v>9</v>
      </c>
      <c r="O302" s="77"/>
      <c r="P302" s="77">
        <v>1</v>
      </c>
      <c r="Q302" s="77">
        <v>2</v>
      </c>
      <c r="R302" s="77">
        <v>20</v>
      </c>
      <c r="S302" s="77">
        <v>4</v>
      </c>
      <c r="T302" s="77">
        <v>78</v>
      </c>
      <c r="U302" s="77">
        <v>16</v>
      </c>
      <c r="V302" s="78"/>
      <c r="X302" s="85">
        <f aca="true" t="shared" si="7" ref="X302:X308">SUM(G302:V302)-N302-S302-U302-V302</f>
        <v>157</v>
      </c>
      <c r="AC302"/>
      <c r="AD302"/>
    </row>
    <row r="303" spans="1:30" ht="30" customHeight="1">
      <c r="A303" s="117">
        <v>164</v>
      </c>
      <c r="B303" s="60" t="s">
        <v>162</v>
      </c>
      <c r="C303" s="39"/>
      <c r="D303" s="40"/>
      <c r="E303" s="142">
        <v>33771</v>
      </c>
      <c r="F303" s="132">
        <v>162</v>
      </c>
      <c r="G303" s="79">
        <v>19</v>
      </c>
      <c r="H303" s="80"/>
      <c r="I303" s="80"/>
      <c r="J303" s="80">
        <v>50</v>
      </c>
      <c r="K303" s="80"/>
      <c r="L303" s="80">
        <v>4</v>
      </c>
      <c r="M303" s="80">
        <v>20</v>
      </c>
      <c r="N303" s="80"/>
      <c r="O303" s="80"/>
      <c r="P303" s="80"/>
      <c r="Q303" s="80">
        <v>1</v>
      </c>
      <c r="R303" s="80">
        <v>7</v>
      </c>
      <c r="S303" s="80">
        <v>1</v>
      </c>
      <c r="T303" s="80">
        <v>61</v>
      </c>
      <c r="U303" s="80">
        <v>21</v>
      </c>
      <c r="V303" s="81">
        <v>2</v>
      </c>
      <c r="X303" s="85">
        <f t="shared" si="7"/>
        <v>162</v>
      </c>
      <c r="AC303"/>
      <c r="AD303"/>
    </row>
    <row r="304" spans="1:30" ht="30" customHeight="1">
      <c r="A304" s="117">
        <v>165</v>
      </c>
      <c r="B304" s="60" t="s">
        <v>163</v>
      </c>
      <c r="C304" s="39"/>
      <c r="D304" s="40"/>
      <c r="E304" s="142">
        <v>4874</v>
      </c>
      <c r="F304" s="132">
        <v>51</v>
      </c>
      <c r="G304" s="79">
        <v>4</v>
      </c>
      <c r="H304" s="80"/>
      <c r="I304" s="80"/>
      <c r="J304" s="80">
        <v>14</v>
      </c>
      <c r="K304" s="80"/>
      <c r="L304" s="80"/>
      <c r="M304" s="80">
        <v>13</v>
      </c>
      <c r="N304" s="80">
        <v>1</v>
      </c>
      <c r="O304" s="80"/>
      <c r="P304" s="80"/>
      <c r="Q304" s="80"/>
      <c r="R304" s="80">
        <v>3</v>
      </c>
      <c r="S304" s="80">
        <v>1</v>
      </c>
      <c r="T304" s="80">
        <v>17</v>
      </c>
      <c r="U304" s="80"/>
      <c r="V304" s="81"/>
      <c r="X304" s="85">
        <f t="shared" si="7"/>
        <v>51</v>
      </c>
      <c r="AC304"/>
      <c r="AD304"/>
    </row>
    <row r="305" spans="1:30" ht="30" customHeight="1">
      <c r="A305" s="117">
        <v>166</v>
      </c>
      <c r="B305" s="60" t="s">
        <v>164</v>
      </c>
      <c r="C305" s="39"/>
      <c r="D305" s="40"/>
      <c r="E305" s="142">
        <v>19319</v>
      </c>
      <c r="F305" s="132">
        <v>37</v>
      </c>
      <c r="G305" s="79">
        <v>3</v>
      </c>
      <c r="H305" s="80"/>
      <c r="I305" s="80"/>
      <c r="J305" s="80">
        <v>9</v>
      </c>
      <c r="K305" s="80"/>
      <c r="L305" s="80"/>
      <c r="M305" s="80">
        <v>5</v>
      </c>
      <c r="N305" s="80">
        <v>5</v>
      </c>
      <c r="O305" s="80"/>
      <c r="P305" s="80"/>
      <c r="Q305" s="80"/>
      <c r="R305" s="80">
        <v>3</v>
      </c>
      <c r="S305" s="80"/>
      <c r="T305" s="80">
        <v>17</v>
      </c>
      <c r="U305" s="80"/>
      <c r="V305" s="81"/>
      <c r="X305" s="85">
        <f t="shared" si="7"/>
        <v>37</v>
      </c>
      <c r="AC305"/>
      <c r="AD305"/>
    </row>
    <row r="306" spans="1:30" ht="30" customHeight="1">
      <c r="A306" s="117">
        <v>167</v>
      </c>
      <c r="B306" s="60" t="s">
        <v>165</v>
      </c>
      <c r="C306" s="39"/>
      <c r="D306" s="40"/>
      <c r="E306" s="142">
        <f>149708+5694</f>
        <v>155402</v>
      </c>
      <c r="F306" s="132">
        <v>126</v>
      </c>
      <c r="G306" s="79">
        <v>11</v>
      </c>
      <c r="H306" s="80"/>
      <c r="I306" s="80"/>
      <c r="J306" s="80">
        <v>26</v>
      </c>
      <c r="K306" s="80"/>
      <c r="L306" s="80">
        <v>6</v>
      </c>
      <c r="M306" s="80">
        <v>13</v>
      </c>
      <c r="N306" s="80">
        <v>4</v>
      </c>
      <c r="O306" s="80"/>
      <c r="P306" s="80">
        <v>2</v>
      </c>
      <c r="Q306" s="80">
        <v>1</v>
      </c>
      <c r="R306" s="80">
        <v>16</v>
      </c>
      <c r="S306" s="80">
        <v>4</v>
      </c>
      <c r="T306" s="80">
        <v>51</v>
      </c>
      <c r="U306" s="80"/>
      <c r="V306" s="81"/>
      <c r="X306" s="85">
        <f t="shared" si="7"/>
        <v>126</v>
      </c>
      <c r="AC306"/>
      <c r="AD306"/>
    </row>
    <row r="307" spans="1:30" ht="30" customHeight="1">
      <c r="A307" s="117">
        <v>168</v>
      </c>
      <c r="B307" s="60" t="s">
        <v>166</v>
      </c>
      <c r="C307" s="39"/>
      <c r="D307" s="40"/>
      <c r="E307" s="142">
        <v>90677</v>
      </c>
      <c r="F307" s="132">
        <v>125</v>
      </c>
      <c r="G307" s="79">
        <v>12</v>
      </c>
      <c r="H307" s="80"/>
      <c r="I307" s="80"/>
      <c r="J307" s="80">
        <v>21</v>
      </c>
      <c r="K307" s="80"/>
      <c r="L307" s="80">
        <v>4</v>
      </c>
      <c r="M307" s="80">
        <v>9</v>
      </c>
      <c r="N307" s="80">
        <v>8</v>
      </c>
      <c r="O307" s="80"/>
      <c r="P307" s="80">
        <v>1</v>
      </c>
      <c r="Q307" s="80">
        <v>1</v>
      </c>
      <c r="R307" s="80">
        <v>13</v>
      </c>
      <c r="S307" s="80">
        <v>3</v>
      </c>
      <c r="T307" s="80">
        <v>64</v>
      </c>
      <c r="U307" s="80">
        <v>1</v>
      </c>
      <c r="V307" s="81"/>
      <c r="X307" s="85">
        <f t="shared" si="7"/>
        <v>125</v>
      </c>
      <c r="AC307"/>
      <c r="AD307"/>
    </row>
    <row r="308" spans="1:30" ht="30" customHeight="1" thickBot="1">
      <c r="A308" s="117">
        <v>169</v>
      </c>
      <c r="B308" s="75" t="s">
        <v>167</v>
      </c>
      <c r="C308" s="102"/>
      <c r="D308" s="103"/>
      <c r="E308" s="146">
        <v>65082</v>
      </c>
      <c r="F308" s="137">
        <v>204</v>
      </c>
      <c r="G308" s="82">
        <v>21</v>
      </c>
      <c r="H308" s="83"/>
      <c r="I308" s="83"/>
      <c r="J308" s="83">
        <v>44</v>
      </c>
      <c r="K308" s="83"/>
      <c r="L308" s="83">
        <v>11</v>
      </c>
      <c r="M308" s="83">
        <v>9</v>
      </c>
      <c r="N308" s="83">
        <v>9</v>
      </c>
      <c r="O308" s="83"/>
      <c r="P308" s="83">
        <v>3</v>
      </c>
      <c r="Q308" s="83">
        <v>4</v>
      </c>
      <c r="R308" s="83">
        <v>16</v>
      </c>
      <c r="S308" s="83">
        <v>2</v>
      </c>
      <c r="T308" s="83">
        <v>96</v>
      </c>
      <c r="U308" s="83">
        <v>3</v>
      </c>
      <c r="V308" s="84">
        <v>1</v>
      </c>
      <c r="X308" s="85">
        <f t="shared" si="7"/>
        <v>204</v>
      </c>
      <c r="AC308"/>
      <c r="AD308"/>
    </row>
    <row r="309" spans="5:30" ht="12.75">
      <c r="E309" s="138"/>
      <c r="AC309"/>
      <c r="AD309"/>
    </row>
    <row r="310" spans="2:30" ht="12.75">
      <c r="B310" s="101" t="s">
        <v>70</v>
      </c>
      <c r="E310" s="95">
        <f>COUNT(E302:E308)</f>
        <v>7</v>
      </c>
      <c r="G310" t="s">
        <v>71</v>
      </c>
      <c r="I310" s="112">
        <v>7</v>
      </c>
      <c r="J310" s="113"/>
      <c r="K310" s="113" t="s">
        <v>72</v>
      </c>
      <c r="L310" s="113"/>
      <c r="M310" s="112">
        <f>I310-E310</f>
        <v>0</v>
      </c>
      <c r="AC310"/>
      <c r="AD310"/>
    </row>
    <row r="311" spans="29:30" ht="12.75">
      <c r="AC311"/>
      <c r="AD311"/>
    </row>
    <row r="312" spans="29:30" ht="12.75" hidden="1">
      <c r="AC312"/>
      <c r="AD312"/>
    </row>
    <row r="313" spans="29:30" ht="12.75" hidden="1">
      <c r="AC313"/>
      <c r="AD313"/>
    </row>
    <row r="314" spans="29:30" ht="12.75" hidden="1">
      <c r="AC314"/>
      <c r="AD314"/>
    </row>
    <row r="315" spans="2:30" ht="15.75" hidden="1">
      <c r="B315" s="53" t="s">
        <v>168</v>
      </c>
      <c r="AC315"/>
      <c r="AD315"/>
    </row>
    <row r="316" spans="29:30" ht="12.75" hidden="1">
      <c r="AC316"/>
      <c r="AD316"/>
    </row>
    <row r="317" spans="2:30" ht="12.75" hidden="1">
      <c r="B317" s="1"/>
      <c r="C317" s="2"/>
      <c r="D317" s="3"/>
      <c r="E317" s="3"/>
      <c r="F317" s="5" t="s">
        <v>0</v>
      </c>
      <c r="G317" s="6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8"/>
      <c r="AC317"/>
      <c r="AD317"/>
    </row>
    <row r="318" spans="2:30" ht="15" hidden="1">
      <c r="B318" s="9" t="s">
        <v>2</v>
      </c>
      <c r="C318" s="10"/>
      <c r="D318" s="11"/>
      <c r="E318" s="11"/>
      <c r="F318" s="12" t="s">
        <v>3</v>
      </c>
      <c r="G318" s="13" t="s">
        <v>4</v>
      </c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5"/>
      <c r="AC318"/>
      <c r="AD318"/>
    </row>
    <row r="319" spans="2:30" ht="15" hidden="1">
      <c r="B319" s="9" t="s">
        <v>6</v>
      </c>
      <c r="C319" s="10"/>
      <c r="D319" s="11"/>
      <c r="E319" s="11"/>
      <c r="F319" s="12" t="s">
        <v>7</v>
      </c>
      <c r="G319" s="16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8"/>
      <c r="AC319"/>
      <c r="AD319"/>
    </row>
    <row r="320" spans="2:30" ht="108" customHeight="1" hidden="1" thickBot="1">
      <c r="B320" s="19"/>
      <c r="C320" s="20"/>
      <c r="D320" s="21"/>
      <c r="E320" s="21"/>
      <c r="F320" s="17"/>
      <c r="G320" s="23" t="s">
        <v>9</v>
      </c>
      <c r="H320" s="24" t="s">
        <v>10</v>
      </c>
      <c r="I320" s="24" t="s">
        <v>11</v>
      </c>
      <c r="J320" s="24" t="s">
        <v>12</v>
      </c>
      <c r="K320" s="24" t="s">
        <v>13</v>
      </c>
      <c r="L320" s="24" t="s">
        <v>14</v>
      </c>
      <c r="M320" s="24" t="s">
        <v>15</v>
      </c>
      <c r="N320" s="25" t="s">
        <v>16</v>
      </c>
      <c r="O320" s="24" t="s">
        <v>17</v>
      </c>
      <c r="P320" s="24" t="s">
        <v>18</v>
      </c>
      <c r="Q320" s="26" t="s">
        <v>19</v>
      </c>
      <c r="R320" s="24" t="s">
        <v>20</v>
      </c>
      <c r="S320" s="27" t="s">
        <v>21</v>
      </c>
      <c r="T320" s="26" t="s">
        <v>22</v>
      </c>
      <c r="U320" s="28" t="s">
        <v>23</v>
      </c>
      <c r="V320" s="29" t="s">
        <v>24</v>
      </c>
      <c r="AC320"/>
      <c r="AD320"/>
    </row>
    <row r="321" spans="2:30" ht="30" customHeight="1" hidden="1">
      <c r="B321" s="54"/>
      <c r="C321" s="30"/>
      <c r="D321" s="31"/>
      <c r="E321" s="31"/>
      <c r="F321" s="65"/>
      <c r="G321" s="76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8"/>
      <c r="X321" s="90">
        <f>SUM(G321:V321)-N321-S321-U321-V321</f>
        <v>0</v>
      </c>
      <c r="AC321"/>
      <c r="AD321"/>
    </row>
    <row r="322" spans="2:30" ht="30" customHeight="1" hidden="1">
      <c r="B322" s="61"/>
      <c r="C322" s="17"/>
      <c r="D322" s="18"/>
      <c r="E322" s="18"/>
      <c r="F322" s="86"/>
      <c r="G322" s="87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9"/>
      <c r="X322" s="90">
        <f>SUM(G322:V322)-N322-S322-U322-V322</f>
        <v>0</v>
      </c>
      <c r="AC322"/>
      <c r="AD322"/>
    </row>
    <row r="323" spans="2:30" ht="30" customHeight="1" hidden="1">
      <c r="B323" s="61"/>
      <c r="C323" s="17"/>
      <c r="D323" s="18"/>
      <c r="E323" s="18"/>
      <c r="F323" s="86"/>
      <c r="G323" s="87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9"/>
      <c r="X323" s="90">
        <f>SUM(G323:V323)-N323-S323-U323-V323</f>
        <v>0</v>
      </c>
      <c r="AC323"/>
      <c r="AD323"/>
    </row>
    <row r="324" spans="2:30" ht="30" customHeight="1" hidden="1" thickBot="1">
      <c r="B324" s="64"/>
      <c r="C324" s="47"/>
      <c r="D324" s="48"/>
      <c r="E324" s="48"/>
      <c r="F324" s="67"/>
      <c r="G324" s="82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4"/>
      <c r="X324" s="90">
        <f>SUM(G324:V324)-N324-S324-U324-V324</f>
        <v>0</v>
      </c>
      <c r="AC324"/>
      <c r="AD324"/>
    </row>
    <row r="325" spans="29:30" ht="12.75" hidden="1">
      <c r="AC325"/>
      <c r="AD325"/>
    </row>
    <row r="326" spans="2:30" ht="12.75" hidden="1">
      <c r="B326" s="101" t="s">
        <v>70</v>
      </c>
      <c r="G326" t="s">
        <v>71</v>
      </c>
      <c r="I326" s="99" t="s">
        <v>169</v>
      </c>
      <c r="K326" t="s">
        <v>72</v>
      </c>
      <c r="M326" s="100" t="e">
        <f>I326-#REF!</f>
        <v>#VALUE!</v>
      </c>
      <c r="AC326"/>
      <c r="AD326"/>
    </row>
    <row r="327" spans="29:30" ht="12.75">
      <c r="AC327"/>
      <c r="AD327"/>
    </row>
    <row r="328" spans="2:30" ht="15">
      <c r="B328" s="93" t="s">
        <v>170</v>
      </c>
      <c r="F328" s="139">
        <v>169</v>
      </c>
      <c r="AC328"/>
      <c r="AD328"/>
    </row>
    <row r="329" spans="2:26" ht="12.75" hidden="1">
      <c r="B329" s="95" t="s">
        <v>171</v>
      </c>
      <c r="Z329" s="95" t="s">
        <v>171</v>
      </c>
    </row>
    <row r="330" ht="12.75" hidden="1"/>
    <row r="331" spans="2:29" ht="12.75" hidden="1">
      <c r="B331" s="94" t="s">
        <v>170</v>
      </c>
      <c r="Z331" s="94" t="s">
        <v>170</v>
      </c>
      <c r="AC331" s="96">
        <f>36+12+2+1+28+49+1+7</f>
        <v>136</v>
      </c>
    </row>
    <row r="332" spans="2:26" ht="12.75" hidden="1">
      <c r="B332" s="95" t="s">
        <v>172</v>
      </c>
      <c r="Z332" s="95" t="s">
        <v>172</v>
      </c>
    </row>
    <row r="333" ht="12.75" hidden="1"/>
    <row r="334" spans="2:29" ht="13.5" hidden="1" thickBot="1">
      <c r="B334" s="97" t="s">
        <v>173</v>
      </c>
      <c r="F334" s="105" t="e">
        <f>(#REF!/#REF!)</f>
        <v>#REF!</v>
      </c>
      <c r="Z334" s="97" t="s">
        <v>173</v>
      </c>
      <c r="AC334" s="98">
        <f>AC331-AC328</f>
        <v>136</v>
      </c>
    </row>
    <row r="354" spans="2:12" ht="44.25"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</sheetData>
  <mergeCells count="5">
    <mergeCell ref="E199:V199"/>
    <mergeCell ref="G96:V96"/>
    <mergeCell ref="A127:IV127"/>
    <mergeCell ref="G128:V130"/>
    <mergeCell ref="B125:E125"/>
  </mergeCells>
  <printOptions horizontalCentered="1"/>
  <pageMargins left="0" right="0" top="0.984251968503937" bottom="0.3937007874015748" header="0.5118110236220472" footer="0.5118110236220472"/>
  <pageSetup horizontalDpi="300" verticalDpi="300" orientation="landscape" paperSize="9" r:id="rId3"/>
  <headerFooter alignWithMargins="0">
    <oddHeader>&amp;CStrana 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zoomScale="80" zoomScaleNormal="80" workbookViewId="0" topLeftCell="A1">
      <selection activeCell="A15" sqref="A15"/>
    </sheetView>
  </sheetViews>
  <sheetFormatPr defaultColWidth="9.00390625" defaultRowHeight="12.75"/>
  <sheetData>
    <row r="3" spans="2:6" ht="12.75">
      <c r="B3" s="117"/>
      <c r="F3" s="74"/>
    </row>
    <row r="4" spans="2:6" ht="12.75">
      <c r="B4" s="117"/>
      <c r="F4" s="74"/>
    </row>
    <row r="5" spans="2:6" ht="12.75">
      <c r="B5" s="117"/>
      <c r="F5" s="74"/>
    </row>
    <row r="6" spans="2:6" ht="12.75">
      <c r="B6" s="117"/>
      <c r="F6" s="74"/>
    </row>
    <row r="7" spans="2:6" ht="12.75">
      <c r="B7" s="117"/>
      <c r="F7" s="74"/>
    </row>
    <row r="8" spans="2:6" ht="12.75">
      <c r="B8" s="117"/>
      <c r="F8" s="74"/>
    </row>
    <row r="9" spans="2:6" ht="12.75">
      <c r="B9" s="117"/>
      <c r="F9" s="74"/>
    </row>
    <row r="10" spans="2:6" ht="12.75">
      <c r="B10" s="117"/>
      <c r="F10" s="74"/>
    </row>
    <row r="11" spans="2:6" ht="12.75">
      <c r="B11" s="117"/>
      <c r="F11" s="74"/>
    </row>
    <row r="12" spans="2:6" ht="30">
      <c r="B12" s="117"/>
      <c r="F12" s="119" t="s">
        <v>174</v>
      </c>
    </row>
    <row r="13" spans="2:6" ht="12.75">
      <c r="B13" s="117"/>
      <c r="F13" s="74"/>
    </row>
    <row r="14" spans="2:6" ht="12.75">
      <c r="B14" s="117"/>
      <c r="F14" s="74"/>
    </row>
    <row r="15" spans="1:6" ht="33.75">
      <c r="A15" s="120" t="s">
        <v>175</v>
      </c>
      <c r="B15" s="117"/>
      <c r="F15" s="74"/>
    </row>
    <row r="16" ht="12.75">
      <c r="B16" s="117"/>
    </row>
    <row r="17" spans="2:6" ht="12.75">
      <c r="B17" s="117"/>
      <c r="F17" s="74"/>
    </row>
    <row r="18" spans="2:13" ht="44.25">
      <c r="B18" s="117"/>
      <c r="C18" s="118"/>
      <c r="D18" s="118"/>
      <c r="E18" s="118"/>
      <c r="G18" s="118"/>
      <c r="H18" s="118"/>
      <c r="I18" s="118"/>
      <c r="J18" s="118"/>
      <c r="K18" s="118"/>
      <c r="L18" s="118"/>
      <c r="M18" s="118"/>
    </row>
    <row r="19" ht="12.75">
      <c r="B19" s="117"/>
    </row>
    <row r="20" spans="2:6" ht="33.75">
      <c r="B20" s="117"/>
      <c r="F20" s="120" t="s">
        <v>176</v>
      </c>
    </row>
    <row r="21" spans="2:6" ht="12.75">
      <c r="B21" s="117"/>
      <c r="F21" s="74"/>
    </row>
    <row r="22" spans="2:6" ht="12.75">
      <c r="B22" s="117"/>
      <c r="F22" s="74"/>
    </row>
    <row r="23" spans="2:6" ht="12.75">
      <c r="B23" s="117"/>
      <c r="F23" s="74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7" sqref="E7"/>
    </sheetView>
  </sheetViews>
  <sheetFormatPr defaultColWidth="9.00390625" defaultRowHeight="12.75"/>
  <cols>
    <col min="1" max="1" width="9.125" style="122" customWidth="1"/>
    <col min="2" max="2" width="29.125" style="0" customWidth="1"/>
    <col min="5" max="5" width="18.00390625" style="0" customWidth="1"/>
  </cols>
  <sheetData>
    <row r="1" ht="12.75">
      <c r="B1" t="s">
        <v>177</v>
      </c>
    </row>
    <row r="2" spans="1:5" ht="12.75">
      <c r="A2" s="122">
        <v>1</v>
      </c>
      <c r="B2" t="s">
        <v>178</v>
      </c>
      <c r="D2" s="122">
        <v>55</v>
      </c>
      <c r="E2" t="s">
        <v>179</v>
      </c>
    </row>
    <row r="3" spans="1:5" ht="12.75">
      <c r="A3" s="122">
        <v>2</v>
      </c>
      <c r="B3" t="s">
        <v>180</v>
      </c>
      <c r="D3" s="122">
        <v>56</v>
      </c>
      <c r="E3" t="s">
        <v>181</v>
      </c>
    </row>
    <row r="4" spans="1:5" ht="12.75">
      <c r="A4" s="122">
        <v>3</v>
      </c>
      <c r="B4" t="s">
        <v>182</v>
      </c>
      <c r="D4" s="122">
        <v>57</v>
      </c>
      <c r="E4" t="s">
        <v>183</v>
      </c>
    </row>
    <row r="5" spans="1:5" ht="12.75">
      <c r="A5" s="122">
        <v>4</v>
      </c>
      <c r="B5" t="s">
        <v>184</v>
      </c>
      <c r="D5" s="122">
        <v>58</v>
      </c>
      <c r="E5" t="s">
        <v>185</v>
      </c>
    </row>
    <row r="6" spans="1:5" ht="12.75">
      <c r="A6" s="122">
        <v>5</v>
      </c>
      <c r="B6" t="s">
        <v>186</v>
      </c>
      <c r="D6" s="122">
        <v>59</v>
      </c>
      <c r="E6" t="s">
        <v>187</v>
      </c>
    </row>
    <row r="7" spans="1:5" ht="12.75">
      <c r="A7" s="122">
        <v>6</v>
      </c>
      <c r="B7" t="s">
        <v>188</v>
      </c>
      <c r="D7" s="122">
        <v>60</v>
      </c>
      <c r="E7" t="s">
        <v>189</v>
      </c>
    </row>
    <row r="8" spans="1:5" ht="12.75">
      <c r="A8" s="122">
        <v>7</v>
      </c>
      <c r="B8" t="s">
        <v>190</v>
      </c>
      <c r="D8" s="122">
        <v>61</v>
      </c>
      <c r="E8" t="s">
        <v>191</v>
      </c>
    </row>
    <row r="9" spans="1:5" ht="12.75">
      <c r="A9" s="122">
        <v>8</v>
      </c>
      <c r="B9" t="s">
        <v>192</v>
      </c>
      <c r="D9" s="122">
        <v>62</v>
      </c>
      <c r="E9" t="s">
        <v>193</v>
      </c>
    </row>
    <row r="10" spans="1:5" ht="12.75">
      <c r="A10" s="122">
        <v>9</v>
      </c>
      <c r="B10" t="s">
        <v>194</v>
      </c>
      <c r="D10" s="122">
        <v>63</v>
      </c>
      <c r="E10" t="s">
        <v>195</v>
      </c>
    </row>
    <row r="11" spans="1:5" ht="12.75">
      <c r="A11" s="122">
        <v>10</v>
      </c>
      <c r="B11" t="s">
        <v>196</v>
      </c>
      <c r="D11" s="122">
        <v>64</v>
      </c>
      <c r="E11" t="s">
        <v>197</v>
      </c>
    </row>
    <row r="12" spans="1:2" ht="12.75">
      <c r="A12" s="122">
        <v>11</v>
      </c>
      <c r="B12" t="s">
        <v>198</v>
      </c>
    </row>
    <row r="13" spans="1:2" ht="12.75">
      <c r="A13" s="122">
        <v>12</v>
      </c>
      <c r="B13" t="s">
        <v>199</v>
      </c>
    </row>
    <row r="14" spans="1:2" ht="12.75">
      <c r="A14" s="122">
        <v>13</v>
      </c>
      <c r="B14" t="s">
        <v>200</v>
      </c>
    </row>
    <row r="15" spans="1:2" ht="12.75">
      <c r="A15" s="122">
        <v>14</v>
      </c>
      <c r="B15" t="s">
        <v>201</v>
      </c>
    </row>
    <row r="16" spans="1:2" ht="12.75">
      <c r="A16" s="122">
        <v>15</v>
      </c>
      <c r="B16" t="s">
        <v>202</v>
      </c>
    </row>
    <row r="17" spans="1:2" ht="12.75">
      <c r="A17" s="122">
        <v>16</v>
      </c>
      <c r="B17" t="s">
        <v>203</v>
      </c>
    </row>
    <row r="18" spans="1:2" ht="12.75">
      <c r="A18" s="122">
        <v>17</v>
      </c>
      <c r="B18" t="s">
        <v>204</v>
      </c>
    </row>
    <row r="19" spans="1:2" ht="12.75">
      <c r="A19" s="122">
        <v>18</v>
      </c>
      <c r="B19" t="s">
        <v>205</v>
      </c>
    </row>
    <row r="20" spans="1:2" ht="12.75">
      <c r="A20" s="122">
        <v>19</v>
      </c>
      <c r="B20" t="s">
        <v>206</v>
      </c>
    </row>
    <row r="21" spans="1:2" ht="12.75">
      <c r="A21" s="122">
        <v>20</v>
      </c>
      <c r="B21" t="s">
        <v>207</v>
      </c>
    </row>
    <row r="22" spans="1:2" ht="12.75">
      <c r="A22" s="122">
        <v>21</v>
      </c>
      <c r="B22" t="s">
        <v>208</v>
      </c>
    </row>
    <row r="23" spans="1:2" ht="12.75">
      <c r="A23" s="122">
        <v>22</v>
      </c>
      <c r="B23" t="s">
        <v>209</v>
      </c>
    </row>
    <row r="24" spans="1:2" ht="12.75">
      <c r="A24" s="122">
        <v>23</v>
      </c>
      <c r="B24" t="s">
        <v>210</v>
      </c>
    </row>
    <row r="25" spans="1:2" ht="12.75">
      <c r="A25" s="122">
        <v>24</v>
      </c>
      <c r="B25" t="s">
        <v>211</v>
      </c>
    </row>
    <row r="26" spans="1:2" ht="12.75">
      <c r="A26" s="122">
        <v>25</v>
      </c>
      <c r="B26" t="s">
        <v>212</v>
      </c>
    </row>
    <row r="27" spans="1:2" ht="12.75">
      <c r="A27" s="122">
        <v>26</v>
      </c>
      <c r="B27" t="s">
        <v>213</v>
      </c>
    </row>
    <row r="28" spans="1:2" ht="12.75">
      <c r="A28" s="122">
        <v>27</v>
      </c>
      <c r="B28" t="s">
        <v>214</v>
      </c>
    </row>
    <row r="29" spans="1:2" ht="12.75">
      <c r="A29" s="122">
        <v>28</v>
      </c>
      <c r="B29" t="s">
        <v>215</v>
      </c>
    </row>
    <row r="30" spans="1:2" ht="12.75">
      <c r="A30" s="122">
        <v>29</v>
      </c>
      <c r="B30" t="s">
        <v>216</v>
      </c>
    </row>
    <row r="31" spans="1:2" ht="12.75">
      <c r="A31" s="122">
        <v>30</v>
      </c>
      <c r="B31" t="s">
        <v>217</v>
      </c>
    </row>
    <row r="32" spans="1:2" ht="12.75">
      <c r="A32" s="122">
        <v>31</v>
      </c>
      <c r="B32" t="s">
        <v>218</v>
      </c>
    </row>
    <row r="33" spans="1:2" ht="12.75">
      <c r="A33" s="122">
        <v>32</v>
      </c>
      <c r="B33" t="s">
        <v>219</v>
      </c>
    </row>
    <row r="34" spans="1:2" ht="12.75">
      <c r="A34" s="122">
        <v>33</v>
      </c>
      <c r="B34" t="s">
        <v>220</v>
      </c>
    </row>
    <row r="35" spans="1:2" ht="12.75">
      <c r="A35" s="122">
        <v>34</v>
      </c>
      <c r="B35" t="s">
        <v>221</v>
      </c>
    </row>
    <row r="36" spans="1:2" ht="12.75">
      <c r="A36" s="122">
        <v>35</v>
      </c>
      <c r="B36" t="s">
        <v>222</v>
      </c>
    </row>
    <row r="37" spans="1:3" ht="12.75">
      <c r="A37" s="122">
        <v>36</v>
      </c>
      <c r="B37" t="s">
        <v>223</v>
      </c>
      <c r="C37" s="121"/>
    </row>
    <row r="38" spans="1:3" ht="12.75">
      <c r="A38" s="122">
        <v>37</v>
      </c>
      <c r="B38" t="s">
        <v>224</v>
      </c>
      <c r="C38" s="121"/>
    </row>
    <row r="39" spans="1:3" ht="12.75">
      <c r="A39" s="122">
        <v>38</v>
      </c>
      <c r="B39" t="s">
        <v>225</v>
      </c>
      <c r="C39" s="121"/>
    </row>
    <row r="40" spans="1:3" ht="12.75">
      <c r="A40" s="122">
        <v>39</v>
      </c>
      <c r="B40" t="s">
        <v>226</v>
      </c>
      <c r="C40" s="121"/>
    </row>
    <row r="41" spans="1:3" ht="12.75">
      <c r="A41" s="122">
        <v>40</v>
      </c>
      <c r="B41" t="s">
        <v>227</v>
      </c>
      <c r="C41" s="121"/>
    </row>
    <row r="42" spans="1:3" ht="12.75">
      <c r="A42" s="122">
        <v>41</v>
      </c>
      <c r="B42" t="s">
        <v>228</v>
      </c>
      <c r="C42" s="121"/>
    </row>
    <row r="43" spans="1:3" ht="12.75">
      <c r="A43" s="122">
        <v>42</v>
      </c>
      <c r="B43" t="s">
        <v>229</v>
      </c>
      <c r="C43" s="121"/>
    </row>
    <row r="44" spans="1:3" ht="12.75">
      <c r="A44" s="122">
        <v>43</v>
      </c>
      <c r="B44" t="s">
        <v>230</v>
      </c>
      <c r="C44" s="121"/>
    </row>
    <row r="45" spans="1:3" ht="12.75">
      <c r="A45" s="122">
        <v>44</v>
      </c>
      <c r="B45" t="s">
        <v>231</v>
      </c>
      <c r="C45" s="121"/>
    </row>
    <row r="46" spans="1:3" ht="12.75">
      <c r="A46" s="122">
        <v>45</v>
      </c>
      <c r="B46" t="s">
        <v>232</v>
      </c>
      <c r="C46" s="121"/>
    </row>
    <row r="47" spans="1:3" ht="12.75">
      <c r="A47" s="122">
        <v>46</v>
      </c>
      <c r="B47" t="s">
        <v>233</v>
      </c>
      <c r="C47" s="121"/>
    </row>
    <row r="48" spans="1:3" ht="12.75">
      <c r="A48" s="122">
        <v>47</v>
      </c>
      <c r="B48" t="s">
        <v>234</v>
      </c>
      <c r="C48" s="121"/>
    </row>
    <row r="49" spans="1:3" ht="12.75">
      <c r="A49" s="122">
        <v>48</v>
      </c>
      <c r="B49" t="s">
        <v>235</v>
      </c>
      <c r="C49" s="121"/>
    </row>
    <row r="50" spans="1:3" ht="12.75">
      <c r="A50" s="122">
        <v>49</v>
      </c>
      <c r="B50" t="s">
        <v>236</v>
      </c>
      <c r="C50" s="121"/>
    </row>
    <row r="51" spans="1:3" ht="12.75">
      <c r="A51" s="122">
        <v>50</v>
      </c>
      <c r="B51" t="s">
        <v>237</v>
      </c>
      <c r="C51" s="121"/>
    </row>
    <row r="52" spans="1:3" ht="12.75">
      <c r="A52" s="122">
        <v>51</v>
      </c>
      <c r="B52" t="s">
        <v>238</v>
      </c>
      <c r="C52" s="121"/>
    </row>
    <row r="53" spans="1:3" ht="12.75">
      <c r="A53" s="122">
        <v>52</v>
      </c>
      <c r="B53" t="s">
        <v>239</v>
      </c>
      <c r="C53" s="121"/>
    </row>
    <row r="54" spans="1:3" ht="12.75">
      <c r="A54" s="122">
        <v>53</v>
      </c>
      <c r="B54" t="s">
        <v>240</v>
      </c>
      <c r="C54" s="121"/>
    </row>
    <row r="55" spans="1:3" ht="12.75">
      <c r="A55" s="122">
        <v>54</v>
      </c>
      <c r="B55" t="s">
        <v>241</v>
      </c>
      <c r="C55" s="121"/>
    </row>
    <row r="56" ht="12.75">
      <c r="C56" s="121"/>
    </row>
    <row r="57" ht="12.75">
      <c r="C57" s="121"/>
    </row>
    <row r="58" ht="12.75">
      <c r="C58" s="121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AC21"/>
  <sheetViews>
    <sheetView zoomScale="70" zoomScaleNormal="70" workbookViewId="0" topLeftCell="H8">
      <selection activeCell="H12" sqref="H12"/>
    </sheetView>
  </sheetViews>
  <sheetFormatPr defaultColWidth="9.00390625" defaultRowHeight="12.75"/>
  <cols>
    <col min="9" max="9" width="38.25390625" style="0" customWidth="1"/>
    <col min="10" max="11" width="0" style="0" hidden="1" customWidth="1"/>
    <col min="12" max="12" width="14.125" style="0" customWidth="1"/>
    <col min="14" max="29" width="3.875" style="0" customWidth="1"/>
  </cols>
  <sheetData>
    <row r="3" ht="13.5" thickBot="1"/>
    <row r="4" spans="2:29" ht="12.75">
      <c r="B4">
        <v>6</v>
      </c>
      <c r="C4" t="s">
        <v>242</v>
      </c>
      <c r="E4">
        <v>1</v>
      </c>
      <c r="F4" t="s">
        <v>243</v>
      </c>
      <c r="H4" s="117"/>
      <c r="I4" s="1"/>
      <c r="J4" s="2"/>
      <c r="K4" s="3"/>
      <c r="L4" s="4" t="s">
        <v>1</v>
      </c>
      <c r="M4" s="5" t="s">
        <v>0</v>
      </c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spans="2:29" ht="15">
      <c r="B5">
        <v>10</v>
      </c>
      <c r="C5" t="s">
        <v>244</v>
      </c>
      <c r="E5">
        <v>2</v>
      </c>
      <c r="F5" t="s">
        <v>245</v>
      </c>
      <c r="H5" s="117"/>
      <c r="I5" s="9" t="s">
        <v>2</v>
      </c>
      <c r="J5" s="10"/>
      <c r="K5" s="11"/>
      <c r="L5" s="12" t="s">
        <v>5</v>
      </c>
      <c r="M5" s="12" t="s">
        <v>3</v>
      </c>
      <c r="N5" s="13" t="s">
        <v>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2:29" ht="15">
      <c r="B6">
        <v>2</v>
      </c>
      <c r="C6" t="s">
        <v>245</v>
      </c>
      <c r="E6">
        <v>2</v>
      </c>
      <c r="F6" t="s">
        <v>246</v>
      </c>
      <c r="H6" s="117"/>
      <c r="I6" s="9" t="s">
        <v>6</v>
      </c>
      <c r="J6" s="10"/>
      <c r="K6" s="11"/>
      <c r="L6" s="12" t="s">
        <v>8</v>
      </c>
      <c r="M6" s="12" t="s">
        <v>7</v>
      </c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2:29" ht="211.5" thickBot="1">
      <c r="B7">
        <v>4</v>
      </c>
      <c r="C7" t="s">
        <v>247</v>
      </c>
      <c r="E7">
        <v>3</v>
      </c>
      <c r="F7" t="s">
        <v>248</v>
      </c>
      <c r="H7" s="117"/>
      <c r="I7" s="19"/>
      <c r="J7" s="20"/>
      <c r="K7" s="21"/>
      <c r="L7" s="22" t="s">
        <v>25</v>
      </c>
      <c r="M7" s="17"/>
      <c r="N7" s="23" t="s">
        <v>9</v>
      </c>
      <c r="O7" s="24" t="s">
        <v>10</v>
      </c>
      <c r="P7" s="24" t="s">
        <v>11</v>
      </c>
      <c r="Q7" s="24" t="s">
        <v>12</v>
      </c>
      <c r="R7" s="24" t="s">
        <v>13</v>
      </c>
      <c r="S7" s="24" t="s">
        <v>14</v>
      </c>
      <c r="T7" s="24" t="s">
        <v>15</v>
      </c>
      <c r="U7" s="25" t="s">
        <v>16</v>
      </c>
      <c r="V7" s="24" t="s">
        <v>17</v>
      </c>
      <c r="W7" s="24" t="s">
        <v>18</v>
      </c>
      <c r="X7" s="26" t="s">
        <v>19</v>
      </c>
      <c r="Y7" s="24" t="s">
        <v>20</v>
      </c>
      <c r="Z7" s="27" t="s">
        <v>21</v>
      </c>
      <c r="AA7" s="26" t="s">
        <v>22</v>
      </c>
      <c r="AB7" s="28" t="s">
        <v>23</v>
      </c>
      <c r="AC7" s="29" t="s">
        <v>24</v>
      </c>
    </row>
    <row r="8" spans="2:29" ht="30" customHeight="1">
      <c r="B8">
        <v>6</v>
      </c>
      <c r="C8" t="s">
        <v>249</v>
      </c>
      <c r="E8">
        <v>4</v>
      </c>
      <c r="F8" t="s">
        <v>247</v>
      </c>
      <c r="H8" s="117">
        <v>5</v>
      </c>
      <c r="I8" s="54" t="s">
        <v>74</v>
      </c>
      <c r="J8" s="30"/>
      <c r="K8" s="31"/>
      <c r="L8" s="68">
        <v>2329</v>
      </c>
      <c r="M8" s="65">
        <v>13</v>
      </c>
      <c r="N8" s="76">
        <v>1</v>
      </c>
      <c r="O8" s="77"/>
      <c r="P8" s="77"/>
      <c r="Q8" s="77">
        <v>7</v>
      </c>
      <c r="R8" s="77"/>
      <c r="S8" s="77"/>
      <c r="T8" s="77"/>
      <c r="U8" s="77"/>
      <c r="V8" s="77"/>
      <c r="W8" s="77"/>
      <c r="X8" s="77"/>
      <c r="Y8" s="77"/>
      <c r="Z8" s="77"/>
      <c r="AA8" s="77">
        <v>5</v>
      </c>
      <c r="AB8" s="77"/>
      <c r="AC8" s="78"/>
    </row>
    <row r="9" spans="2:29" ht="30" customHeight="1">
      <c r="B9">
        <v>3</v>
      </c>
      <c r="C9" t="s">
        <v>248</v>
      </c>
      <c r="E9">
        <v>4</v>
      </c>
      <c r="F9" t="s">
        <v>250</v>
      </c>
      <c r="H9" s="117">
        <v>5</v>
      </c>
      <c r="I9" s="57" t="s">
        <v>75</v>
      </c>
      <c r="J9" s="39"/>
      <c r="K9" s="40"/>
      <c r="L9" s="69">
        <v>2375</v>
      </c>
      <c r="M9" s="66">
        <v>15</v>
      </c>
      <c r="N9" s="79">
        <v>1</v>
      </c>
      <c r="O9" s="80"/>
      <c r="P9" s="80"/>
      <c r="Q9" s="80">
        <v>5</v>
      </c>
      <c r="R9" s="80"/>
      <c r="S9" s="80"/>
      <c r="T9" s="80">
        <v>3</v>
      </c>
      <c r="U9" s="80"/>
      <c r="V9" s="80"/>
      <c r="W9" s="80"/>
      <c r="X9" s="80"/>
      <c r="Y9" s="80">
        <v>1</v>
      </c>
      <c r="Z9" s="80"/>
      <c r="AA9" s="80">
        <v>5</v>
      </c>
      <c r="AB9" s="80"/>
      <c r="AC9" s="81"/>
    </row>
    <row r="10" spans="2:29" ht="30" customHeight="1">
      <c r="B10">
        <v>10</v>
      </c>
      <c r="C10" t="s">
        <v>251</v>
      </c>
      <c r="E10">
        <v>6</v>
      </c>
      <c r="F10" t="s">
        <v>242</v>
      </c>
      <c r="H10" s="117">
        <v>5</v>
      </c>
      <c r="I10" s="61" t="s">
        <v>76</v>
      </c>
      <c r="J10" s="17"/>
      <c r="K10" s="18"/>
      <c r="L10" s="69">
        <v>2307</v>
      </c>
      <c r="M10" s="66">
        <v>11</v>
      </c>
      <c r="N10" s="79">
        <v>1</v>
      </c>
      <c r="O10" s="80"/>
      <c r="P10" s="80"/>
      <c r="Q10" s="80">
        <v>4</v>
      </c>
      <c r="R10" s="80"/>
      <c r="S10" s="80"/>
      <c r="T10" s="80">
        <v>1</v>
      </c>
      <c r="U10" s="80">
        <v>1</v>
      </c>
      <c r="V10" s="80"/>
      <c r="W10" s="80"/>
      <c r="X10" s="80"/>
      <c r="Y10" s="80">
        <v>1</v>
      </c>
      <c r="Z10" s="80"/>
      <c r="AA10" s="80">
        <v>4</v>
      </c>
      <c r="AB10" s="80"/>
      <c r="AC10" s="81"/>
    </row>
    <row r="11" spans="2:29" ht="30" customHeight="1">
      <c r="B11">
        <v>8</v>
      </c>
      <c r="C11" t="s">
        <v>252</v>
      </c>
      <c r="E11">
        <v>6</v>
      </c>
      <c r="F11" t="s">
        <v>249</v>
      </c>
      <c r="H11" s="117">
        <v>5</v>
      </c>
      <c r="I11" s="57" t="s">
        <v>77</v>
      </c>
      <c r="J11" s="39"/>
      <c r="K11" s="40"/>
      <c r="L11" s="69">
        <v>1981</v>
      </c>
      <c r="M11" s="66">
        <v>12</v>
      </c>
      <c r="N11" s="79">
        <v>1</v>
      </c>
      <c r="O11" s="80"/>
      <c r="P11" s="80">
        <v>1</v>
      </c>
      <c r="Q11" s="80">
        <v>4</v>
      </c>
      <c r="R11" s="80"/>
      <c r="S11" s="80"/>
      <c r="T11" s="80">
        <v>2</v>
      </c>
      <c r="U11" s="80">
        <v>2</v>
      </c>
      <c r="V11" s="80"/>
      <c r="W11" s="80"/>
      <c r="X11" s="80"/>
      <c r="Y11" s="80"/>
      <c r="Z11" s="80"/>
      <c r="AA11" s="80">
        <v>4</v>
      </c>
      <c r="AB11" s="80"/>
      <c r="AC11" s="81"/>
    </row>
    <row r="12" spans="2:29" ht="30" customHeight="1">
      <c r="B12">
        <v>6</v>
      </c>
      <c r="C12" t="s">
        <v>253</v>
      </c>
      <c r="E12">
        <v>6</v>
      </c>
      <c r="F12" t="s">
        <v>253</v>
      </c>
      <c r="H12" s="117">
        <v>6</v>
      </c>
      <c r="I12" s="57" t="s">
        <v>78</v>
      </c>
      <c r="J12" s="39"/>
      <c r="K12" s="40"/>
      <c r="L12" s="69">
        <v>3202</v>
      </c>
      <c r="M12" s="66">
        <v>25</v>
      </c>
      <c r="N12" s="79">
        <v>1</v>
      </c>
      <c r="O12" s="80"/>
      <c r="P12" s="80"/>
      <c r="Q12" s="80">
        <v>10</v>
      </c>
      <c r="R12" s="80"/>
      <c r="S12" s="80"/>
      <c r="T12" s="80">
        <v>7</v>
      </c>
      <c r="U12" s="80"/>
      <c r="V12" s="80"/>
      <c r="W12" s="80"/>
      <c r="X12" s="80">
        <v>1</v>
      </c>
      <c r="Y12" s="80"/>
      <c r="Z12" s="80"/>
      <c r="AA12" s="80">
        <v>6</v>
      </c>
      <c r="AB12" s="80">
        <v>1</v>
      </c>
      <c r="AC12" s="81"/>
    </row>
    <row r="13" spans="2:29" ht="30" customHeight="1">
      <c r="B13">
        <v>2</v>
      </c>
      <c r="C13" t="s">
        <v>246</v>
      </c>
      <c r="E13">
        <v>8</v>
      </c>
      <c r="F13" t="s">
        <v>252</v>
      </c>
      <c r="H13" s="117">
        <v>7</v>
      </c>
      <c r="I13" s="60" t="s">
        <v>79</v>
      </c>
      <c r="J13" s="39"/>
      <c r="K13" s="40"/>
      <c r="L13" s="69">
        <f>3137+718+1089+876+1208</f>
        <v>7028</v>
      </c>
      <c r="M13" s="66">
        <v>36</v>
      </c>
      <c r="N13" s="79">
        <v>5</v>
      </c>
      <c r="O13" s="80"/>
      <c r="P13" s="80">
        <v>1</v>
      </c>
      <c r="Q13" s="80">
        <v>13</v>
      </c>
      <c r="R13" s="80"/>
      <c r="S13" s="80"/>
      <c r="T13" s="80">
        <v>4</v>
      </c>
      <c r="U13" s="80">
        <v>4</v>
      </c>
      <c r="V13" s="80"/>
      <c r="W13" s="80"/>
      <c r="X13" s="80"/>
      <c r="Y13" s="80">
        <v>1</v>
      </c>
      <c r="Z13" s="80"/>
      <c r="AA13" s="80">
        <v>12</v>
      </c>
      <c r="AB13" s="80">
        <v>2</v>
      </c>
      <c r="AC13" s="81"/>
    </row>
    <row r="14" spans="2:29" ht="30" customHeight="1">
      <c r="B14">
        <v>1</v>
      </c>
      <c r="C14" t="s">
        <v>243</v>
      </c>
      <c r="E14">
        <v>10</v>
      </c>
      <c r="F14" t="s">
        <v>244</v>
      </c>
      <c r="H14" s="117">
        <v>8</v>
      </c>
      <c r="I14" s="57" t="s">
        <v>80</v>
      </c>
      <c r="J14" s="39"/>
      <c r="K14" s="40"/>
      <c r="L14" s="69">
        <v>10174</v>
      </c>
      <c r="M14" s="66">
        <v>20</v>
      </c>
      <c r="N14" s="79">
        <v>2</v>
      </c>
      <c r="O14" s="80"/>
      <c r="P14" s="80"/>
      <c r="Q14" s="80">
        <v>5</v>
      </c>
      <c r="R14" s="80"/>
      <c r="S14" s="80"/>
      <c r="T14" s="80">
        <v>6</v>
      </c>
      <c r="U14" s="80">
        <v>6</v>
      </c>
      <c r="V14" s="80"/>
      <c r="W14" s="80"/>
      <c r="X14" s="80"/>
      <c r="Y14" s="80">
        <v>3</v>
      </c>
      <c r="Z14" s="80"/>
      <c r="AA14" s="80">
        <v>4</v>
      </c>
      <c r="AB14" s="80"/>
      <c r="AC14" s="81"/>
    </row>
    <row r="15" spans="2:29" ht="30" customHeight="1">
      <c r="B15">
        <v>4</v>
      </c>
      <c r="C15" t="s">
        <v>250</v>
      </c>
      <c r="E15">
        <v>10</v>
      </c>
      <c r="F15" t="s">
        <v>251</v>
      </c>
      <c r="H15" s="117">
        <v>9</v>
      </c>
      <c r="I15" s="57" t="s">
        <v>81</v>
      </c>
      <c r="J15" s="39"/>
      <c r="K15" s="40"/>
      <c r="L15" s="69">
        <v>5195</v>
      </c>
      <c r="M15" s="66">
        <v>11</v>
      </c>
      <c r="N15" s="79">
        <v>1</v>
      </c>
      <c r="O15" s="80"/>
      <c r="P15" s="80"/>
      <c r="Q15" s="80">
        <v>7</v>
      </c>
      <c r="R15" s="80"/>
      <c r="S15" s="80"/>
      <c r="T15" s="80"/>
      <c r="U15" s="80"/>
      <c r="V15" s="80"/>
      <c r="W15" s="80"/>
      <c r="X15" s="80"/>
      <c r="Y15" s="80"/>
      <c r="Z15" s="80"/>
      <c r="AA15" s="80">
        <v>3</v>
      </c>
      <c r="AB15" s="80"/>
      <c r="AC15" s="81"/>
    </row>
    <row r="16" spans="8:29" ht="30" customHeight="1">
      <c r="H16" s="117">
        <v>9</v>
      </c>
      <c r="I16" s="60" t="s">
        <v>82</v>
      </c>
      <c r="J16" s="39"/>
      <c r="K16" s="40"/>
      <c r="L16" s="69">
        <v>6620</v>
      </c>
      <c r="M16" s="66">
        <v>10</v>
      </c>
      <c r="N16" s="79">
        <v>1</v>
      </c>
      <c r="O16" s="80"/>
      <c r="P16" s="80"/>
      <c r="Q16" s="80">
        <v>6</v>
      </c>
      <c r="R16" s="80"/>
      <c r="S16" s="80"/>
      <c r="T16" s="80"/>
      <c r="U16" s="80"/>
      <c r="V16" s="80"/>
      <c r="W16" s="80"/>
      <c r="X16" s="80"/>
      <c r="Y16" s="80"/>
      <c r="Z16" s="80"/>
      <c r="AA16" s="80">
        <v>3</v>
      </c>
      <c r="AB16" s="80"/>
      <c r="AC16" s="81"/>
    </row>
    <row r="17" spans="8:29" ht="30" customHeight="1">
      <c r="H17" s="117">
        <v>23</v>
      </c>
      <c r="I17" s="57" t="s">
        <v>83</v>
      </c>
      <c r="J17" s="39"/>
      <c r="K17" s="40"/>
      <c r="L17" s="69">
        <f>2014+171+1+460</f>
        <v>2646</v>
      </c>
      <c r="M17" s="66">
        <v>10</v>
      </c>
      <c r="N17" s="79"/>
      <c r="O17" s="80"/>
      <c r="P17" s="80"/>
      <c r="Q17" s="80">
        <v>5</v>
      </c>
      <c r="R17" s="80"/>
      <c r="S17" s="80"/>
      <c r="T17" s="80"/>
      <c r="U17" s="80"/>
      <c r="V17" s="80"/>
      <c r="W17" s="80"/>
      <c r="X17" s="80">
        <v>2</v>
      </c>
      <c r="Y17" s="80">
        <v>1</v>
      </c>
      <c r="Z17" s="80"/>
      <c r="AA17" s="80">
        <v>2</v>
      </c>
      <c r="AB17" s="80">
        <v>2</v>
      </c>
      <c r="AC17" s="81"/>
    </row>
    <row r="18" spans="8:29" ht="30" customHeight="1">
      <c r="H18" s="117">
        <v>34</v>
      </c>
      <c r="I18" s="57" t="s">
        <v>84</v>
      </c>
      <c r="J18" s="39"/>
      <c r="K18" s="40"/>
      <c r="L18" s="69">
        <v>932</v>
      </c>
      <c r="M18" s="66">
        <v>12</v>
      </c>
      <c r="N18" s="79"/>
      <c r="O18" s="80"/>
      <c r="P18" s="80"/>
      <c r="Q18" s="80">
        <v>4</v>
      </c>
      <c r="R18" s="80"/>
      <c r="S18" s="80"/>
      <c r="T18" s="80">
        <v>2</v>
      </c>
      <c r="U18" s="80">
        <v>2</v>
      </c>
      <c r="V18" s="80"/>
      <c r="W18" s="80"/>
      <c r="X18" s="80">
        <v>1</v>
      </c>
      <c r="Y18" s="80"/>
      <c r="Z18" s="80"/>
      <c r="AA18" s="80">
        <v>5</v>
      </c>
      <c r="AB18" s="80"/>
      <c r="AC18" s="81"/>
    </row>
    <row r="19" spans="8:29" ht="30" customHeight="1" thickBot="1">
      <c r="H19" s="117">
        <v>34</v>
      </c>
      <c r="I19" s="64" t="s">
        <v>85</v>
      </c>
      <c r="J19" s="47"/>
      <c r="K19" s="48"/>
      <c r="L19" s="70">
        <v>1721</v>
      </c>
      <c r="M19" s="67">
        <v>17</v>
      </c>
      <c r="N19" s="82"/>
      <c r="O19" s="83"/>
      <c r="P19" s="83"/>
      <c r="Q19" s="83">
        <v>8</v>
      </c>
      <c r="R19" s="83"/>
      <c r="S19" s="83"/>
      <c r="T19" s="83"/>
      <c r="U19" s="83"/>
      <c r="V19" s="83"/>
      <c r="W19" s="83"/>
      <c r="X19" s="83"/>
      <c r="Y19" s="83"/>
      <c r="Z19" s="83"/>
      <c r="AA19" s="83">
        <v>9</v>
      </c>
      <c r="AB19" s="83"/>
      <c r="AC19" s="84"/>
    </row>
    <row r="20" ht="12.75">
      <c r="H20" s="117"/>
    </row>
    <row r="21" spans="8:20" ht="12.75">
      <c r="H21" s="117"/>
      <c r="I21" s="101" t="s">
        <v>70</v>
      </c>
      <c r="L21" s="92">
        <f>COUNT(L8:L19)</f>
        <v>12</v>
      </c>
      <c r="N21" t="s">
        <v>71</v>
      </c>
      <c r="P21" s="114">
        <v>12</v>
      </c>
      <c r="Q21" s="113"/>
      <c r="R21" s="113" t="s">
        <v>72</v>
      </c>
      <c r="S21" s="113"/>
      <c r="T21" s="112">
        <f>P21-L21</f>
        <v>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Hlásenia zdrav. zariad. k 2. et. privat.</dc:title>
  <dc:subject/>
  <dc:creator/>
  <cp:keywords/>
  <dc:description/>
  <cp:lastModifiedBy>Adriana Poljaková</cp:lastModifiedBy>
  <cp:lastPrinted>2002-05-14T08:44:31Z</cp:lastPrinted>
  <dcterms:created xsi:type="dcterms:W3CDTF">2001-04-11T13:28:31Z</dcterms:created>
  <dcterms:modified xsi:type="dcterms:W3CDTF">2002-05-14T08:47:23Z</dcterms:modified>
  <cp:category/>
  <cp:version/>
  <cp:contentType/>
  <cp:contentStatus/>
</cp:coreProperties>
</file>