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árok1" sheetId="1" r:id="rId1"/>
    <sheet name="Hárok1 (2)" sheetId="2" r:id="rId2"/>
    <sheet name="Hárok2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<sst xmlns="http://schemas.openxmlformats.org/spreadsheetml/2006/main" count="46" uniqueCount="27">
  <si>
    <t>Ukazovateľ</t>
  </si>
  <si>
    <t>Sk</t>
  </si>
  <si>
    <r>
      <t>Náklad na 1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0"/>
      </rPr>
      <t xml:space="preserve"> podlahovej plochy bytu v Sk</t>
    </r>
  </si>
  <si>
    <r>
      <t>Veľkosť podlahovej plochy bytu v m</t>
    </r>
    <r>
      <rPr>
        <vertAlign val="superscript"/>
        <sz val="10"/>
        <rFont val="Arial CE"/>
        <family val="2"/>
      </rPr>
      <t>2</t>
    </r>
  </si>
  <si>
    <t>Výška dotácie v Sk (30% z obstarávacích nákladov)</t>
  </si>
  <si>
    <t>Výška úveru v Sk</t>
  </si>
  <si>
    <t>Výška dotácie v Sk (20% z obstarávacích nákladov)</t>
  </si>
  <si>
    <t>Výška úrokovej sadzby úveru v %</t>
  </si>
  <si>
    <t>Lehota splatnosti v rokoch</t>
  </si>
  <si>
    <t>Spolu</t>
  </si>
  <si>
    <r>
      <t>Náklady na obstarani</t>
    </r>
    <r>
      <rPr>
        <sz val="10"/>
        <rFont val="Arial CE"/>
        <family val="0"/>
      </rPr>
      <t xml:space="preserve">e (splátka úveru) (max. 2,5 % z obstarávacích nákladov bytu) </t>
    </r>
  </si>
  <si>
    <r>
      <t>Náklady na opravy a údržbu</t>
    </r>
    <r>
      <rPr>
        <sz val="10"/>
        <rFont val="Arial CE"/>
        <family val="0"/>
      </rPr>
      <t xml:space="preserve"> 1,5 % z obstarávacích nákladov bytu</t>
    </r>
  </si>
  <si>
    <r>
      <t>Náklady na správu</t>
    </r>
    <r>
      <rPr>
        <sz val="10"/>
        <rFont val="Arial CE"/>
        <family val="0"/>
      </rPr>
      <t xml:space="preserve"> 0,5 % z obstarávacích nákladov bytu</t>
    </r>
  </si>
  <si>
    <r>
      <t>Zisk</t>
    </r>
    <r>
      <rPr>
        <sz val="10"/>
        <rFont val="Arial CE"/>
        <family val="0"/>
      </rPr>
      <t xml:space="preserve"> 0,5%  z obstarávacích nákladov bytu</t>
    </r>
  </si>
  <si>
    <r>
      <t>Navrhovaná výška nájomného</t>
    </r>
    <r>
      <rPr>
        <sz val="10"/>
        <rFont val="Arial CE"/>
        <family val="0"/>
      </rPr>
      <t xml:space="preserve"> (5 % z obstarávacej ceny bytu)</t>
    </r>
  </si>
  <si>
    <t>Kalkulácia nájomného v obecných nájomných bytoch financovaných prostredníctvom dotácií a úveru zo ŠFRB</t>
  </si>
  <si>
    <r>
      <t>Obstarávacie náklady bytu</t>
    </r>
    <r>
      <rPr>
        <sz val="10"/>
        <rFont val="Arial CE"/>
        <family val="0"/>
      </rPr>
      <t xml:space="preserve"> (veľkosť bytu 65 m</t>
    </r>
    <r>
      <rPr>
        <vertAlign val="superscript"/>
        <sz val="10"/>
        <rFont val="Arial CE"/>
        <family val="2"/>
      </rPr>
      <t xml:space="preserve">2 </t>
    </r>
    <r>
      <rPr>
        <sz val="10"/>
        <rFont val="Arial CE"/>
        <family val="2"/>
      </rPr>
      <t>x obstarávací náklad 18 820 Sk/m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, resp. 20 180 Sk/m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>)</t>
    </r>
  </si>
  <si>
    <r>
      <t>Obstarávacie náklady bytu</t>
    </r>
    <r>
      <rPr>
        <sz val="10"/>
        <rFont val="Arial CE"/>
        <family val="0"/>
      </rPr>
      <t xml:space="preserve"> Sk/m</t>
    </r>
    <r>
      <rPr>
        <vertAlign val="superscript"/>
        <sz val="10"/>
        <rFont val="Arial CE"/>
        <family val="2"/>
      </rPr>
      <t>2</t>
    </r>
  </si>
  <si>
    <r>
      <t xml:space="preserve">Náklady na obstaranie </t>
    </r>
    <r>
      <rPr>
        <sz val="10"/>
        <rFont val="Arial CE"/>
        <family val="0"/>
      </rPr>
      <t xml:space="preserve"> 2,5 % z obstarávacích nákladov bytu</t>
    </r>
  </si>
  <si>
    <r>
      <t>Kalkulácia nájomného v obecných nájomných bytoch -</t>
    </r>
    <r>
      <rPr>
        <sz val="10"/>
        <rFont val="Arial CE"/>
        <family val="2"/>
      </rPr>
      <t xml:space="preserve"> všeobecný vzorec</t>
    </r>
  </si>
  <si>
    <r>
      <t>Nájomné na 1 m</t>
    </r>
    <r>
      <rPr>
        <b/>
        <vertAlign val="superscript"/>
        <sz val="10"/>
        <rFont val="Arial CE"/>
        <family val="2"/>
      </rPr>
      <t xml:space="preserve">2 </t>
    </r>
    <r>
      <rPr>
        <b/>
        <sz val="10"/>
        <rFont val="Arial CE"/>
        <family val="2"/>
      </rPr>
      <t xml:space="preserve">podlahovej plochy bytu </t>
    </r>
    <r>
      <rPr>
        <sz val="10"/>
        <rFont val="Arial CE"/>
        <family val="2"/>
      </rPr>
      <t>5% z obstarávacích nákladov bytu</t>
    </r>
  </si>
  <si>
    <r>
      <t xml:space="preserve">Náklady na obstaranie </t>
    </r>
    <r>
      <rPr>
        <sz val="10"/>
        <rFont val="Arial CE"/>
        <family val="0"/>
      </rPr>
      <t xml:space="preserve"> (splátka úveru)</t>
    </r>
  </si>
  <si>
    <r>
      <t>Zisk</t>
    </r>
    <r>
      <rPr>
        <sz val="10"/>
        <rFont val="Arial CE"/>
        <family val="0"/>
      </rPr>
      <t xml:space="preserve"> 0,2%, resp. 0 %  z obstarávacích nákladov bytu</t>
    </r>
  </si>
  <si>
    <t>Vo vyššie uvedenej tabuľke je prepočet výšky mesačného nájomného podľa všeobecného vzorca, pričom výška nájomného za rok je stanovená na 5% z obstarávacej ceny.</t>
  </si>
  <si>
    <r>
      <t>Nájomné na 1 m</t>
    </r>
    <r>
      <rPr>
        <b/>
        <vertAlign val="superscript"/>
        <sz val="10"/>
        <rFont val="Arial CE"/>
        <family val="2"/>
      </rPr>
      <t xml:space="preserve">2 </t>
    </r>
    <r>
      <rPr>
        <b/>
        <sz val="10"/>
        <rFont val="Arial CE"/>
        <family val="2"/>
      </rPr>
      <t>podlahovej plochy bytu 5</t>
    </r>
    <r>
      <rPr>
        <sz val="10"/>
        <rFont val="Arial CE"/>
        <family val="2"/>
      </rPr>
      <t>% z obstarávacích nákladov bytu</t>
    </r>
  </si>
  <si>
    <r>
      <t>Náklady na správu</t>
    </r>
    <r>
      <rPr>
        <sz val="10"/>
        <rFont val="Arial CE"/>
        <family val="0"/>
      </rPr>
      <t xml:space="preserve"> 0,5 %, resp. 0,3 % z obstar. nákladov bytu</t>
    </r>
  </si>
  <si>
    <r>
      <t>Vo vyššie uvedenej tabuľke je prepočet výšky mesačného nájomného podľa skutočnej výšky splátky, s tým, že pri obstarávacom náklade 18 820 Sk/m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je možné zo strany obce tvoriť zisk vo výške 0,2 % z obstarávacej ceny a ostatné ukazovatele zostávajú v úrovni všeobecného vzorca. Pri obstarávacom náklade 21 180 Sk/m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sa uvažuje s 0 % ziskom a nákladmi na správu vo výške 0,3 %, ostatné ukazovatele zostávajú v úrovni všeobecného vzorca. Výška ročného nájomného je v oboch prípadoch stanovená na 5 % z obstarávacej ceny bytu. V predchádzajúcom období všetky obce, ktorým bola poskytnutá dotácia na obstarávanie nájomných bytov spĺňali nižší limit obstarávacích nákladov bytu (t.j. 18 820 Sk/m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v tomto prípade). V prípade uplatnenia nákladového nájomného, t.j. (bez tvorby zisku) môže byť výška ročného nájomného stanovená na 4,8 %  z obstarávacej ceny.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</si>
</sst>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vertAlign val="superscript"/>
      <sz val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vertAlign val="superscript"/>
      <sz val="10"/>
      <name val="Arial CE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2" fillId="0" borderId="13" xfId="0" applyFont="1" applyBorder="1" applyAlignment="1">
      <alignment vertical="center" wrapText="1"/>
    </xf>
    <xf numFmtId="3" fontId="0" fillId="0" borderId="19" xfId="0" applyNumberFormat="1" applyBorder="1" applyAlignment="1">
      <alignment/>
    </xf>
    <xf numFmtId="0" fontId="2" fillId="0" borderId="14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9" xfId="0" applyFont="1" applyBorder="1" applyAlignment="1">
      <alignment wrapText="1"/>
    </xf>
    <xf numFmtId="3" fontId="0" fillId="0" borderId="2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6">
      <selection activeCell="D14" sqref="D14"/>
    </sheetView>
  </sheetViews>
  <sheetFormatPr defaultColWidth="9.00390625" defaultRowHeight="12.75"/>
  <cols>
    <col min="1" max="1" width="57.25390625" style="0" customWidth="1"/>
    <col min="2" max="3" width="15.75390625" style="0" customWidth="1"/>
  </cols>
  <sheetData>
    <row r="1" ht="19.5" customHeight="1">
      <c r="A1" s="2" t="s">
        <v>19</v>
      </c>
    </row>
    <row r="2" ht="8.25" customHeight="1" thickBot="1"/>
    <row r="3" spans="1:3" s="2" customFormat="1" ht="19.5" customHeight="1" thickBot="1">
      <c r="A3" s="9" t="s">
        <v>0</v>
      </c>
      <c r="B3" s="6" t="s">
        <v>1</v>
      </c>
      <c r="C3" s="3" t="s">
        <v>1</v>
      </c>
    </row>
    <row r="4" spans="1:3" ht="19.5" customHeight="1" thickBot="1">
      <c r="A4" s="23" t="s">
        <v>17</v>
      </c>
      <c r="B4" s="17">
        <v>18820</v>
      </c>
      <c r="C4" s="18">
        <v>20180</v>
      </c>
    </row>
    <row r="5" spans="1:3" ht="19.5" customHeight="1" thickTop="1">
      <c r="A5" s="10" t="s">
        <v>18</v>
      </c>
      <c r="B5" s="7">
        <f>B4*0.025/12</f>
        <v>39.208333333333336</v>
      </c>
      <c r="C5" s="24">
        <f>C4*0.025/12</f>
        <v>42.041666666666664</v>
      </c>
    </row>
    <row r="6" spans="1:3" ht="19.5" customHeight="1">
      <c r="A6" s="11" t="s">
        <v>11</v>
      </c>
      <c r="B6" s="8">
        <f>B4*0.015/12</f>
        <v>23.525000000000002</v>
      </c>
      <c r="C6" s="5">
        <f>C4*0.015/12</f>
        <v>25.224999999999998</v>
      </c>
    </row>
    <row r="7" spans="1:3" ht="19.5" customHeight="1">
      <c r="A7" s="11" t="s">
        <v>12</v>
      </c>
      <c r="B7" s="8">
        <f>B4*0.005/12</f>
        <v>7.841666666666668</v>
      </c>
      <c r="C7" s="5">
        <f>C4*0.005/12</f>
        <v>8.408333333333333</v>
      </c>
    </row>
    <row r="8" spans="1:3" ht="19.5" customHeight="1" thickBot="1">
      <c r="A8" s="12" t="s">
        <v>13</v>
      </c>
      <c r="B8" s="13">
        <f>B4*0.005/12</f>
        <v>7.841666666666668</v>
      </c>
      <c r="C8" s="14">
        <f>C4*0.005/12</f>
        <v>8.408333333333333</v>
      </c>
    </row>
    <row r="9" spans="1:3" ht="27" customHeight="1" thickBot="1" thickTop="1">
      <c r="A9" s="25" t="s">
        <v>20</v>
      </c>
      <c r="B9" s="21">
        <f>SUM(B5:B8)</f>
        <v>78.41666666666667</v>
      </c>
      <c r="C9" s="22">
        <f>SUM(C5:C8)</f>
        <v>84.08333333333333</v>
      </c>
    </row>
    <row r="10" ht="7.5" customHeight="1"/>
    <row r="11" spans="1:7" s="26" customFormat="1" ht="30" customHeight="1">
      <c r="A11" s="30" t="s">
        <v>23</v>
      </c>
      <c r="B11" s="30"/>
      <c r="C11" s="30"/>
      <c r="D11" s="30"/>
      <c r="E11" s="30"/>
      <c r="F11" s="30"/>
      <c r="G11" s="30"/>
    </row>
    <row r="12" ht="7.5" customHeight="1"/>
    <row r="13" ht="18" customHeight="1">
      <c r="A13" s="2" t="s">
        <v>15</v>
      </c>
    </row>
    <row r="14" ht="10.5" customHeight="1" thickBot="1"/>
    <row r="15" spans="1:3" ht="19.5" customHeight="1" thickBot="1">
      <c r="A15" s="9" t="s">
        <v>0</v>
      </c>
      <c r="B15" s="6" t="s">
        <v>1</v>
      </c>
      <c r="C15" s="3" t="s">
        <v>1</v>
      </c>
    </row>
    <row r="16" spans="1:3" ht="19.5" customHeight="1" thickBot="1">
      <c r="A16" s="23" t="s">
        <v>17</v>
      </c>
      <c r="B16" s="17">
        <v>18820</v>
      </c>
      <c r="C16" s="18">
        <v>20180</v>
      </c>
    </row>
    <row r="17" spans="1:3" ht="19.5" customHeight="1" thickTop="1">
      <c r="A17" s="10" t="s">
        <v>21</v>
      </c>
      <c r="B17" s="7">
        <f>-PMT(B28/12/100,B29*12,B27)</f>
        <v>43.59391136326607</v>
      </c>
      <c r="C17" s="24">
        <f>-PMT(C28/12/100,C29*12,C27)</f>
        <v>53.421899578606926</v>
      </c>
    </row>
    <row r="18" spans="1:3" ht="24.75" customHeight="1">
      <c r="A18" s="27" t="s">
        <v>11</v>
      </c>
      <c r="B18" s="8">
        <f>B16*0.015/12</f>
        <v>23.525000000000002</v>
      </c>
      <c r="C18" s="5">
        <f>C16*0.015/12</f>
        <v>25.224999999999998</v>
      </c>
    </row>
    <row r="19" spans="1:3" ht="19.5" customHeight="1">
      <c r="A19" s="11" t="s">
        <v>25</v>
      </c>
      <c r="B19" s="8">
        <f>B16*0.005/12</f>
        <v>7.841666666666668</v>
      </c>
      <c r="C19" s="5">
        <f>C16*0.003/12</f>
        <v>5.045</v>
      </c>
    </row>
    <row r="20" spans="1:3" ht="19.5" customHeight="1" thickBot="1">
      <c r="A20" s="12" t="s">
        <v>22</v>
      </c>
      <c r="B20" s="13">
        <f>B16*0.002/12</f>
        <v>3.1366666666666667</v>
      </c>
      <c r="C20" s="28">
        <v>0</v>
      </c>
    </row>
    <row r="21" spans="1:3" ht="29.25" customHeight="1" thickBot="1" thickTop="1">
      <c r="A21" s="25" t="s">
        <v>24</v>
      </c>
      <c r="B21" s="21">
        <f>SUM(B17:B20)</f>
        <v>78.09724469659942</v>
      </c>
      <c r="C21" s="22">
        <f>SUM(C17:C20)</f>
        <v>83.69189957860692</v>
      </c>
    </row>
    <row r="22" ht="6.75" customHeight="1"/>
    <row r="23" spans="1:7" s="29" customFormat="1" ht="96.75" customHeight="1">
      <c r="A23" s="31" t="s">
        <v>26</v>
      </c>
      <c r="B23" s="31"/>
      <c r="C23" s="31"/>
      <c r="D23" s="31"/>
      <c r="E23" s="31"/>
      <c r="F23" s="31"/>
      <c r="G23" s="31"/>
    </row>
    <row r="24" spans="2:3" ht="12.75">
      <c r="B24" s="1"/>
      <c r="C24" s="1"/>
    </row>
    <row r="25" spans="1:3" ht="12.75">
      <c r="A25" t="s">
        <v>4</v>
      </c>
      <c r="B25" s="1">
        <f>B4*0.3</f>
        <v>5646</v>
      </c>
      <c r="C25" s="1"/>
    </row>
    <row r="26" spans="1:3" ht="12.75">
      <c r="A26" t="s">
        <v>6</v>
      </c>
      <c r="B26" s="1"/>
      <c r="C26" s="1">
        <f>C4*0.2</f>
        <v>4036</v>
      </c>
    </row>
    <row r="27" spans="1:3" ht="12.75">
      <c r="A27" t="s">
        <v>5</v>
      </c>
      <c r="B27" s="1">
        <f>B4-B25</f>
        <v>13174</v>
      </c>
      <c r="C27" s="1">
        <f>C4-C26</f>
        <v>16144</v>
      </c>
    </row>
    <row r="28" spans="1:3" ht="12.75">
      <c r="A28" t="s">
        <v>7</v>
      </c>
      <c r="B28">
        <v>1.2</v>
      </c>
      <c r="C28">
        <v>1.2</v>
      </c>
    </row>
    <row r="29" spans="1:3" ht="12.75">
      <c r="A29" t="s">
        <v>8</v>
      </c>
      <c r="B29">
        <v>30</v>
      </c>
      <c r="C29">
        <v>30</v>
      </c>
    </row>
  </sheetData>
  <mergeCells count="2">
    <mergeCell ref="A11:G11"/>
    <mergeCell ref="A23:G23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r:id="rId1"/>
  <headerFooter alignWithMargins="0">
    <oddHeader>&amp;RPríloha č. 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" sqref="A1"/>
    </sheetView>
  </sheetViews>
  <sheetFormatPr defaultColWidth="9.00390625" defaultRowHeight="12.75"/>
  <cols>
    <col min="1" max="1" width="72.625" style="0" customWidth="1"/>
    <col min="2" max="2" width="19.625" style="0" customWidth="1"/>
    <col min="3" max="3" width="15.75390625" style="0" customWidth="1"/>
  </cols>
  <sheetData>
    <row r="1" ht="35.25" customHeight="1">
      <c r="A1" s="2" t="s">
        <v>15</v>
      </c>
    </row>
    <row r="2" ht="13.5" thickBot="1"/>
    <row r="3" spans="1:3" s="2" customFormat="1" ht="24.75" customHeight="1" thickBot="1">
      <c r="A3" s="9" t="s">
        <v>0</v>
      </c>
      <c r="B3" s="6" t="s">
        <v>1</v>
      </c>
      <c r="C3" s="3" t="s">
        <v>1</v>
      </c>
    </row>
    <row r="4" spans="1:3" ht="36" customHeight="1" thickBot="1">
      <c r="A4" s="23" t="s">
        <v>16</v>
      </c>
      <c r="B4" s="17">
        <v>18820</v>
      </c>
      <c r="C4" s="18">
        <f>C13*C14</f>
        <v>1311700</v>
      </c>
    </row>
    <row r="5" spans="1:3" ht="24.75" customHeight="1" thickTop="1">
      <c r="A5" s="10" t="s">
        <v>10</v>
      </c>
      <c r="B5" s="7">
        <f>-PMT(B19/100/12,B20*12,B16)</f>
        <v>43.59391136326607</v>
      </c>
      <c r="C5" s="4">
        <f>-PMT(C19/100/12,C20*12,D18)</f>
        <v>3309.0869411922026</v>
      </c>
    </row>
    <row r="6" spans="1:3" ht="24.75" customHeight="1">
      <c r="A6" s="11" t="s">
        <v>11</v>
      </c>
      <c r="B6" s="8">
        <f>B4*0.015/12</f>
        <v>23.525000000000002</v>
      </c>
      <c r="C6" s="5">
        <f>C4*0.015/12</f>
        <v>1639.625</v>
      </c>
    </row>
    <row r="7" spans="1:3" ht="24.75" customHeight="1">
      <c r="A7" s="11" t="s">
        <v>12</v>
      </c>
      <c r="B7" s="8">
        <f>B4*0.005/12</f>
        <v>7.841666666666668</v>
      </c>
      <c r="C7" s="5">
        <f>C4*0.005/12</f>
        <v>546.5416666666666</v>
      </c>
    </row>
    <row r="8" spans="1:3" ht="24.75" customHeight="1" thickBot="1">
      <c r="A8" s="12" t="s">
        <v>13</v>
      </c>
      <c r="B8" s="13"/>
      <c r="C8" s="14">
        <f>C4*0.005/12</f>
        <v>546.5416666666666</v>
      </c>
    </row>
    <row r="9" spans="1:3" ht="24.75" customHeight="1" thickBot="1" thickTop="1">
      <c r="A9" s="15" t="s">
        <v>9</v>
      </c>
      <c r="B9" s="19">
        <f>SUM(B5:B8)</f>
        <v>74.96057802993275</v>
      </c>
      <c r="C9" s="20">
        <f>SUM(C5:C8)</f>
        <v>6041.795274525537</v>
      </c>
    </row>
    <row r="10" spans="1:3" ht="24.75" customHeight="1" thickBot="1" thickTop="1">
      <c r="A10" s="16" t="s">
        <v>14</v>
      </c>
      <c r="B10" s="21">
        <f>B4*0.05/12</f>
        <v>78.41666666666667</v>
      </c>
      <c r="C10" s="22">
        <f>C4*0.05/12</f>
        <v>5465.416666666667</v>
      </c>
    </row>
    <row r="13" spans="1:3" ht="14.25">
      <c r="A13" t="s">
        <v>2</v>
      </c>
      <c r="B13" s="1">
        <v>18820</v>
      </c>
      <c r="C13" s="1">
        <v>20180</v>
      </c>
    </row>
    <row r="14" spans="1:3" ht="14.25">
      <c r="A14" t="s">
        <v>3</v>
      </c>
      <c r="B14" s="1">
        <v>65</v>
      </c>
      <c r="C14" s="1">
        <v>65</v>
      </c>
    </row>
    <row r="15" spans="1:3" ht="12.75">
      <c r="A15" t="s">
        <v>4</v>
      </c>
      <c r="B15" s="1">
        <f>B4*0.3</f>
        <v>5646</v>
      </c>
      <c r="C15" s="1"/>
    </row>
    <row r="16" spans="1:3" ht="12.75">
      <c r="A16" t="s">
        <v>5</v>
      </c>
      <c r="B16" s="1">
        <f>B4-B15</f>
        <v>13174</v>
      </c>
      <c r="C16" s="1"/>
    </row>
    <row r="17" spans="1:3" ht="12.75">
      <c r="A17" t="s">
        <v>6</v>
      </c>
      <c r="B17" s="1"/>
      <c r="C17" s="1">
        <f>C4*0.2</f>
        <v>262340</v>
      </c>
    </row>
    <row r="18" spans="1:4" ht="12.75">
      <c r="A18" t="s">
        <v>5</v>
      </c>
      <c r="B18" s="1"/>
      <c r="C18" s="1">
        <f>C4-C17</f>
        <v>1049360</v>
      </c>
      <c r="D18">
        <v>1000000</v>
      </c>
    </row>
    <row r="19" spans="1:3" ht="12.75">
      <c r="A19" t="s">
        <v>7</v>
      </c>
      <c r="B19">
        <v>1.2</v>
      </c>
      <c r="C19">
        <v>1.2</v>
      </c>
    </row>
    <row r="20" spans="1:3" ht="12.75">
      <c r="A20" t="s">
        <v>8</v>
      </c>
      <c r="B20">
        <v>30</v>
      </c>
      <c r="C20">
        <v>30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cernanska</dc:creator>
  <cp:keywords/>
  <dc:description/>
  <cp:lastModifiedBy>cernanska</cp:lastModifiedBy>
  <cp:lastPrinted>2004-01-12T09:14:05Z</cp:lastPrinted>
  <dcterms:created xsi:type="dcterms:W3CDTF">2004-01-02T08:09:13Z</dcterms:created>
  <dcterms:modified xsi:type="dcterms:W3CDTF">2004-01-13T13:29:43Z</dcterms:modified>
  <cp:category/>
  <cp:version/>
  <cp:contentType/>
  <cp:contentStatus/>
</cp:coreProperties>
</file>