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Tab.č.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<sst xmlns="http://schemas.openxmlformats.org/spreadsheetml/2006/main" count="56" uniqueCount="24">
  <si>
    <t>Forma transformácie</t>
  </si>
  <si>
    <t>Lieky a ZM</t>
  </si>
  <si>
    <t>SPP</t>
  </si>
  <si>
    <t>VaK</t>
  </si>
  <si>
    <t>EZ</t>
  </si>
  <si>
    <t>istina</t>
  </si>
  <si>
    <t>penále</t>
  </si>
  <si>
    <t>Spolu</t>
  </si>
  <si>
    <t>neziskové k 1.7.2002</t>
  </si>
  <si>
    <t>VUC</t>
  </si>
  <si>
    <t>neprechádzajúce k 1.7.2002*</t>
  </si>
  <si>
    <t>Obec</t>
  </si>
  <si>
    <t>II.etapa privatizácie</t>
  </si>
  <si>
    <t>SPOLU</t>
  </si>
  <si>
    <t>Ostatní dod. energ.</t>
  </si>
  <si>
    <t>Ostatné záväzky</t>
  </si>
  <si>
    <t>% z istiny za jednotl. skup.</t>
  </si>
  <si>
    <t>Záväzky podľa komodít</t>
  </si>
  <si>
    <t>Istina</t>
  </si>
  <si>
    <t>%</t>
  </si>
  <si>
    <t>Ostatní dod. energií</t>
  </si>
  <si>
    <t>* - zariadenia, ktoré boli podľa uzn.vlády SR č.364/2002 navrhnuté na neziskové org., ale neprešli k 1.7.2002.</t>
  </si>
  <si>
    <t>Vypracoval:Odbor dlhovej služby</t>
  </si>
  <si>
    <t>V Bratislave, 11.7.2002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</si>
</sst>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E+00;\⎴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000000"/>
    <numFmt numFmtId="173" formatCode="0.00000000"/>
    <numFmt numFmtId="174" formatCode="0.000000"/>
    <numFmt numFmtId="175" formatCode="#,##0.00000000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2" fontId="3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Inform&#225;cia%20k%2031.5.2002\Tabu&#318;ky%20do%20materi&#225;lu%20-%20M&#225;j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ačné hlás-sumár"/>
      <sheetName val="Tab. -skupiny"/>
      <sheetName val="Tab.-komodity"/>
      <sheetName val="záväzky k 31.5."/>
      <sheetName val="31.5.bez verejných"/>
      <sheetName val="31.5.bez verejných ,MZ SR"/>
      <sheetName val="označenie"/>
      <sheetName val="Obec"/>
      <sheetName val="VÚC"/>
      <sheetName val="nezisk. p,n,bezodpl."/>
      <sheetName val="II.etapa priv."/>
      <sheetName val="MZ SR"/>
      <sheetName val="ozn. filter"/>
    </sheetNames>
    <sheetDataSet>
      <sheetData sheetId="7">
        <row r="21">
          <cell r="AB21">
            <v>79102344</v>
          </cell>
          <cell r="AC21">
            <v>4195477</v>
          </cell>
          <cell r="AP21">
            <v>36158924</v>
          </cell>
          <cell r="AQ21">
            <v>295535</v>
          </cell>
          <cell r="BD21">
            <v>14976969</v>
          </cell>
          <cell r="BE21">
            <v>1631225</v>
          </cell>
          <cell r="BR21">
            <v>32014933</v>
          </cell>
          <cell r="BS21">
            <v>2381549</v>
          </cell>
          <cell r="CF21">
            <v>3637620</v>
          </cell>
          <cell r="CG21">
            <v>172316</v>
          </cell>
          <cell r="EX21">
            <v>62258953</v>
          </cell>
          <cell r="EY21">
            <v>1086494</v>
          </cell>
        </row>
      </sheetData>
      <sheetData sheetId="8">
        <row r="34">
          <cell r="AB34">
            <v>868727835</v>
          </cell>
          <cell r="AC34">
            <v>29494013</v>
          </cell>
          <cell r="AP34">
            <v>331864335</v>
          </cell>
          <cell r="AQ34">
            <v>1171707</v>
          </cell>
          <cell r="BD34">
            <v>137516720</v>
          </cell>
          <cell r="BE34">
            <v>18020272</v>
          </cell>
          <cell r="BR34">
            <v>179020833</v>
          </cell>
          <cell r="BS34">
            <v>7599259</v>
          </cell>
          <cell r="CF34">
            <v>78145715</v>
          </cell>
          <cell r="CG34">
            <v>13078807</v>
          </cell>
          <cell r="EX34">
            <v>443589453</v>
          </cell>
          <cell r="EY34">
            <v>15835593</v>
          </cell>
        </row>
      </sheetData>
      <sheetData sheetId="9">
        <row r="9">
          <cell r="AB9">
            <v>22672795</v>
          </cell>
          <cell r="AC9">
            <v>5588789</v>
          </cell>
          <cell r="AP9">
            <v>16988268</v>
          </cell>
          <cell r="AQ9">
            <v>7363</v>
          </cell>
          <cell r="BD9">
            <v>2024241</v>
          </cell>
          <cell r="BE9">
            <v>295783</v>
          </cell>
          <cell r="BR9">
            <v>7777034</v>
          </cell>
          <cell r="BS9">
            <v>411344</v>
          </cell>
          <cell r="CF9">
            <v>313273</v>
          </cell>
          <cell r="CG9">
            <v>0</v>
          </cell>
          <cell r="EX9">
            <v>21724077</v>
          </cell>
          <cell r="EY9">
            <v>263661</v>
          </cell>
        </row>
        <row r="24">
          <cell r="AB24">
            <v>177732669</v>
          </cell>
          <cell r="AC24">
            <v>8381993</v>
          </cell>
          <cell r="AP24">
            <v>101449209</v>
          </cell>
          <cell r="AQ24">
            <v>1341791</v>
          </cell>
          <cell r="BD24">
            <v>30879786</v>
          </cell>
          <cell r="BE24">
            <v>2992716</v>
          </cell>
          <cell r="BR24">
            <v>42926565</v>
          </cell>
          <cell r="BS24">
            <v>3098846</v>
          </cell>
          <cell r="CF24">
            <v>2517217</v>
          </cell>
          <cell r="CG24">
            <v>1242989</v>
          </cell>
          <cell r="EX24">
            <v>100885654</v>
          </cell>
          <cell r="EY24">
            <v>2690361</v>
          </cell>
        </row>
      </sheetData>
      <sheetData sheetId="10">
        <row r="55">
          <cell r="AB55">
            <v>23546810</v>
          </cell>
          <cell r="AC55">
            <v>590723</v>
          </cell>
          <cell r="AP55">
            <v>20629233</v>
          </cell>
          <cell r="AQ55">
            <v>177330</v>
          </cell>
          <cell r="BD55">
            <v>4549100</v>
          </cell>
          <cell r="BE55">
            <v>227065</v>
          </cell>
          <cell r="BR55">
            <v>9735056</v>
          </cell>
          <cell r="BS55">
            <v>84401</v>
          </cell>
          <cell r="CF55">
            <v>7005784</v>
          </cell>
          <cell r="CG55">
            <v>52605</v>
          </cell>
          <cell r="EX55">
            <v>46429203</v>
          </cell>
          <cell r="EY55">
            <v>42016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workbookViewId="0" topLeftCell="A1">
      <selection activeCell="G26" sqref="G26"/>
    </sheetView>
  </sheetViews>
  <sheetFormatPr defaultColWidth="9.00390625" defaultRowHeight="12.75"/>
  <cols>
    <col min="1" max="1" width="20.375" style="1" customWidth="1"/>
    <col min="2" max="2" width="11.375" style="1" customWidth="1"/>
    <col min="3" max="3" width="11.00390625" style="1" customWidth="1"/>
    <col min="4" max="4" width="10.875" style="1" customWidth="1"/>
    <col min="5" max="5" width="11.75390625" style="1" bestFit="1" customWidth="1"/>
    <col min="6" max="6" width="10.875" style="1" bestFit="1" customWidth="1"/>
    <col min="7" max="7" width="11.75390625" style="1" bestFit="1" customWidth="1"/>
    <col min="8" max="8" width="11.75390625" style="1" customWidth="1"/>
    <col min="9" max="9" width="10.875" style="1" bestFit="1" customWidth="1"/>
    <col min="10" max="11" width="11.375" style="1" customWidth="1"/>
    <col min="12" max="12" width="10.625" style="1" customWidth="1"/>
    <col min="13" max="13" width="11.625" style="1" customWidth="1"/>
    <col min="14" max="14" width="10.625" style="1" customWidth="1"/>
    <col min="15" max="15" width="9.125" style="1" customWidth="1"/>
    <col min="16" max="16" width="10.875" style="1" customWidth="1"/>
    <col min="17" max="17" width="11.625" style="1" customWidth="1"/>
    <col min="18" max="18" width="10.875" style="1" customWidth="1"/>
    <col min="19" max="19" width="11.75390625" style="1" bestFit="1" customWidth="1"/>
    <col min="20" max="20" width="11.625" style="1" customWidth="1"/>
    <col min="21" max="22" width="10.75390625" style="1" customWidth="1"/>
    <col min="23" max="23" width="11.875" style="1" customWidth="1"/>
    <col min="24" max="24" width="9.125" style="1" customWidth="1"/>
    <col min="25" max="25" width="10.625" style="1" customWidth="1"/>
    <col min="26" max="26" width="10.875" style="1" bestFit="1" customWidth="1"/>
    <col min="27" max="27" width="9.125" style="1" customWidth="1"/>
    <col min="28" max="28" width="11.00390625" style="1" customWidth="1"/>
    <col min="29" max="29" width="13.125" style="1" customWidth="1"/>
    <col min="30" max="30" width="11.125" style="1" customWidth="1"/>
    <col min="31" max="31" width="12.125" style="1" customWidth="1"/>
    <col min="32" max="32" width="10.00390625" style="1" bestFit="1" customWidth="1"/>
    <col min="33" max="16384" width="9.125" style="1" customWidth="1"/>
  </cols>
  <sheetData>
    <row r="1" spans="1:13" ht="12.75">
      <c r="A1" s="17" t="s">
        <v>0</v>
      </c>
      <c r="B1" s="20" t="s">
        <v>1</v>
      </c>
      <c r="C1" s="20"/>
      <c r="D1" s="20"/>
      <c r="E1" s="19" t="s">
        <v>2</v>
      </c>
      <c r="F1" s="19"/>
      <c r="G1" s="19"/>
      <c r="H1" s="15" t="s">
        <v>3</v>
      </c>
      <c r="I1" s="15"/>
      <c r="J1" s="15"/>
      <c r="K1" s="14" t="s">
        <v>4</v>
      </c>
      <c r="L1" s="14"/>
      <c r="M1" s="14"/>
    </row>
    <row r="2" spans="1:13" ht="11.25">
      <c r="A2" s="17"/>
      <c r="B2" s="2" t="s">
        <v>5</v>
      </c>
      <c r="C2" s="2" t="s">
        <v>6</v>
      </c>
      <c r="D2" s="2" t="s">
        <v>7</v>
      </c>
      <c r="E2" s="2" t="s">
        <v>5</v>
      </c>
      <c r="F2" s="2" t="s">
        <v>6</v>
      </c>
      <c r="G2" s="2" t="s">
        <v>7</v>
      </c>
      <c r="H2" s="2" t="s">
        <v>5</v>
      </c>
      <c r="I2" s="2" t="s">
        <v>6</v>
      </c>
      <c r="J2" s="2" t="s">
        <v>7</v>
      </c>
      <c r="K2" s="2" t="s">
        <v>5</v>
      </c>
      <c r="L2" s="2" t="s">
        <v>6</v>
      </c>
      <c r="M2" s="2" t="s">
        <v>7</v>
      </c>
    </row>
    <row r="3" spans="1:13" ht="11.25">
      <c r="A3" s="2" t="s">
        <v>8</v>
      </c>
      <c r="B3" s="3">
        <f>'[1]nezisk. p,n,bezodpl.'!AB9</f>
        <v>22672795</v>
      </c>
      <c r="C3" s="3">
        <f>'[1]nezisk. p,n,bezodpl.'!AC9</f>
        <v>5588789</v>
      </c>
      <c r="D3" s="3">
        <f>B3+C3</f>
        <v>28261584</v>
      </c>
      <c r="E3" s="3">
        <f>'[1]nezisk. p,n,bezodpl.'!AP9</f>
        <v>16988268</v>
      </c>
      <c r="F3" s="3">
        <f>'[1]nezisk. p,n,bezodpl.'!AQ9</f>
        <v>7363</v>
      </c>
      <c r="G3" s="3">
        <f>E3+F3</f>
        <v>16995631</v>
      </c>
      <c r="H3" s="3">
        <f>'[1]nezisk. p,n,bezodpl.'!BD9</f>
        <v>2024241</v>
      </c>
      <c r="I3" s="3">
        <f>'[1]nezisk. p,n,bezodpl.'!BE9</f>
        <v>295783</v>
      </c>
      <c r="J3" s="3">
        <f>H3+I3</f>
        <v>2320024</v>
      </c>
      <c r="K3" s="3">
        <f>'[1]nezisk. p,n,bezodpl.'!BR9</f>
        <v>7777034</v>
      </c>
      <c r="L3" s="3">
        <f>'[1]nezisk. p,n,bezodpl.'!BS9</f>
        <v>411344</v>
      </c>
      <c r="M3" s="3">
        <f>K3+L3</f>
        <v>8188378</v>
      </c>
    </row>
    <row r="4" spans="1:13" ht="11.25">
      <c r="A4" s="2" t="s">
        <v>9</v>
      </c>
      <c r="B4" s="3">
        <f>'[1]VÚC'!AB34</f>
        <v>868727835</v>
      </c>
      <c r="C4" s="3">
        <f>'[1]VÚC'!AC34</f>
        <v>29494013</v>
      </c>
      <c r="D4" s="3">
        <f>B4+C4</f>
        <v>898221848</v>
      </c>
      <c r="E4" s="3">
        <f>'[1]VÚC'!AP34</f>
        <v>331864335</v>
      </c>
      <c r="F4" s="3">
        <f>'[1]VÚC'!AQ34</f>
        <v>1171707</v>
      </c>
      <c r="G4" s="3">
        <f>E4+F4</f>
        <v>333036042</v>
      </c>
      <c r="H4" s="3">
        <f>'[1]VÚC'!BD34</f>
        <v>137516720</v>
      </c>
      <c r="I4" s="3">
        <f>'[1]VÚC'!BE34</f>
        <v>18020272</v>
      </c>
      <c r="J4" s="3">
        <f>H4+I4</f>
        <v>155536992</v>
      </c>
      <c r="K4" s="3">
        <f>'[1]VÚC'!BR34</f>
        <v>179020833</v>
      </c>
      <c r="L4" s="3">
        <f>'[1]VÚC'!BS34</f>
        <v>7599259</v>
      </c>
      <c r="M4" s="3">
        <f>K4+L4</f>
        <v>186620092</v>
      </c>
    </row>
    <row r="5" spans="1:13" ht="11.25">
      <c r="A5" s="2" t="s">
        <v>10</v>
      </c>
      <c r="B5" s="3">
        <f>'[1]nezisk. p,n,bezodpl.'!AB24</f>
        <v>177732669</v>
      </c>
      <c r="C5" s="3">
        <f>'[1]nezisk. p,n,bezodpl.'!AC24</f>
        <v>8381993</v>
      </c>
      <c r="D5" s="3">
        <f>B5+C5</f>
        <v>186114662</v>
      </c>
      <c r="E5" s="3">
        <f>'[1]nezisk. p,n,bezodpl.'!AP24</f>
        <v>101449209</v>
      </c>
      <c r="F5" s="3">
        <f>'[1]nezisk. p,n,bezodpl.'!AQ24</f>
        <v>1341791</v>
      </c>
      <c r="G5" s="3">
        <f>E5+F5</f>
        <v>102791000</v>
      </c>
      <c r="H5" s="3">
        <f>'[1]nezisk. p,n,bezodpl.'!BD24</f>
        <v>30879786</v>
      </c>
      <c r="I5" s="3">
        <f>'[1]nezisk. p,n,bezodpl.'!BE24</f>
        <v>2992716</v>
      </c>
      <c r="J5" s="3">
        <f>H5+I5</f>
        <v>33872502</v>
      </c>
      <c r="K5" s="3">
        <f>'[1]nezisk. p,n,bezodpl.'!BR24</f>
        <v>42926565</v>
      </c>
      <c r="L5" s="3">
        <f>'[1]nezisk. p,n,bezodpl.'!BS24</f>
        <v>3098846</v>
      </c>
      <c r="M5" s="3">
        <f>K5+L5</f>
        <v>46025411</v>
      </c>
    </row>
    <row r="6" spans="1:13" ht="11.25">
      <c r="A6" s="2" t="s">
        <v>11</v>
      </c>
      <c r="B6" s="3">
        <f>'[1]Obec'!AB21</f>
        <v>79102344</v>
      </c>
      <c r="C6" s="3">
        <f>'[1]Obec'!AC21</f>
        <v>4195477</v>
      </c>
      <c r="D6" s="3">
        <f>B6+C6</f>
        <v>83297821</v>
      </c>
      <c r="E6" s="3">
        <f>'[1]Obec'!AP21</f>
        <v>36158924</v>
      </c>
      <c r="F6" s="3">
        <f>'[1]Obec'!AQ21</f>
        <v>295535</v>
      </c>
      <c r="G6" s="3">
        <f>E6+F6</f>
        <v>36454459</v>
      </c>
      <c r="H6" s="3">
        <f>'[1]Obec'!BD21</f>
        <v>14976969</v>
      </c>
      <c r="I6" s="3">
        <f>'[1]Obec'!BE21</f>
        <v>1631225</v>
      </c>
      <c r="J6" s="3">
        <f>H6+I6</f>
        <v>16608194</v>
      </c>
      <c r="K6" s="3">
        <f>'[1]Obec'!BR21</f>
        <v>32014933</v>
      </c>
      <c r="L6" s="3">
        <f>'[1]Obec'!BS21</f>
        <v>2381549</v>
      </c>
      <c r="M6" s="3">
        <f>K6+L6</f>
        <v>34396482</v>
      </c>
    </row>
    <row r="7" spans="1:13" ht="11.25">
      <c r="A7" s="2" t="s">
        <v>12</v>
      </c>
      <c r="B7" s="3">
        <f>'[1]II.etapa priv.'!AB55</f>
        <v>23546810</v>
      </c>
      <c r="C7" s="3">
        <f>'[1]II.etapa priv.'!AC55</f>
        <v>590723</v>
      </c>
      <c r="D7" s="3">
        <f>B7+C7</f>
        <v>24137533</v>
      </c>
      <c r="E7" s="3">
        <f>'[1]II.etapa priv.'!AP55</f>
        <v>20629233</v>
      </c>
      <c r="F7" s="3">
        <f>'[1]II.etapa priv.'!AQ55</f>
        <v>177330</v>
      </c>
      <c r="G7" s="3">
        <f>E7+F7</f>
        <v>20806563</v>
      </c>
      <c r="H7" s="3">
        <f>'[1]II.etapa priv.'!BD55</f>
        <v>4549100</v>
      </c>
      <c r="I7" s="3">
        <f>'[1]II.etapa priv.'!BE55</f>
        <v>227065</v>
      </c>
      <c r="J7" s="3">
        <f>H7+I7</f>
        <v>4776165</v>
      </c>
      <c r="K7" s="3">
        <f>'[1]II.etapa priv.'!BR55</f>
        <v>9735056</v>
      </c>
      <c r="L7" s="3">
        <f>'[1]II.etapa priv.'!BS55</f>
        <v>84401</v>
      </c>
      <c r="M7" s="3">
        <f>K7+L7</f>
        <v>9819457</v>
      </c>
    </row>
    <row r="8" spans="1:13" ht="11.25">
      <c r="A8" s="4" t="s">
        <v>13</v>
      </c>
      <c r="B8" s="5">
        <f aca="true" t="shared" si="0" ref="B8:M8">SUM(B3:B7)</f>
        <v>1171782453</v>
      </c>
      <c r="C8" s="5">
        <f t="shared" si="0"/>
        <v>48250995</v>
      </c>
      <c r="D8" s="5">
        <f t="shared" si="0"/>
        <v>1220033448</v>
      </c>
      <c r="E8" s="5">
        <f t="shared" si="0"/>
        <v>507089969</v>
      </c>
      <c r="F8" s="5">
        <f t="shared" si="0"/>
        <v>2993726</v>
      </c>
      <c r="G8" s="5">
        <f t="shared" si="0"/>
        <v>510083695</v>
      </c>
      <c r="H8" s="5">
        <f t="shared" si="0"/>
        <v>189946816</v>
      </c>
      <c r="I8" s="5">
        <f t="shared" si="0"/>
        <v>23167061</v>
      </c>
      <c r="J8" s="5">
        <f t="shared" si="0"/>
        <v>213113877</v>
      </c>
      <c r="K8" s="5">
        <f t="shared" si="0"/>
        <v>271474421</v>
      </c>
      <c r="L8" s="5">
        <f t="shared" si="0"/>
        <v>13575399</v>
      </c>
      <c r="M8" s="5">
        <f t="shared" si="0"/>
        <v>285049820</v>
      </c>
    </row>
    <row r="11" spans="1:13" ht="10.5" customHeight="1">
      <c r="A11" s="17" t="s">
        <v>0</v>
      </c>
      <c r="B11" s="16" t="s">
        <v>14</v>
      </c>
      <c r="C11" s="16"/>
      <c r="D11" s="16"/>
      <c r="E11" s="18" t="s">
        <v>15</v>
      </c>
      <c r="F11" s="18"/>
      <c r="G11" s="18"/>
      <c r="H11" s="23" t="s">
        <v>7</v>
      </c>
      <c r="I11" s="24"/>
      <c r="J11" s="25"/>
      <c r="K11" s="21" t="s">
        <v>16</v>
      </c>
      <c r="L11" s="6"/>
      <c r="M11" s="6"/>
    </row>
    <row r="12" spans="1:11" ht="11.25">
      <c r="A12" s="17"/>
      <c r="B12" s="2" t="s">
        <v>5</v>
      </c>
      <c r="C12" s="2" t="s">
        <v>6</v>
      </c>
      <c r="D12" s="2" t="s">
        <v>7</v>
      </c>
      <c r="E12" s="2" t="s">
        <v>5</v>
      </c>
      <c r="F12" s="2" t="s">
        <v>6</v>
      </c>
      <c r="G12" s="2" t="s">
        <v>7</v>
      </c>
      <c r="H12" s="7" t="s">
        <v>5</v>
      </c>
      <c r="I12" s="7" t="s">
        <v>6</v>
      </c>
      <c r="J12" s="7" t="s">
        <v>7</v>
      </c>
      <c r="K12" s="22"/>
    </row>
    <row r="13" spans="1:11" ht="11.25">
      <c r="A13" s="2" t="s">
        <v>8</v>
      </c>
      <c r="B13" s="3">
        <f>'[1]nezisk. p,n,bezodpl.'!CF9</f>
        <v>313273</v>
      </c>
      <c r="C13" s="3">
        <f>'[1]nezisk. p,n,bezodpl.'!CG9</f>
        <v>0</v>
      </c>
      <c r="D13" s="3">
        <f>B13+C13</f>
        <v>313273</v>
      </c>
      <c r="E13" s="3">
        <f>'[1]nezisk. p,n,bezodpl.'!EX9</f>
        <v>21724077</v>
      </c>
      <c r="F13" s="3">
        <f>'[1]nezisk. p,n,bezodpl.'!EY9</f>
        <v>263661</v>
      </c>
      <c r="G13" s="3">
        <f>E13+F13</f>
        <v>21987738</v>
      </c>
      <c r="H13" s="3">
        <f aca="true" t="shared" si="1" ref="H13:I17">B3+E3+H3+K3+B13+E13</f>
        <v>71499688</v>
      </c>
      <c r="I13" s="3">
        <f t="shared" si="1"/>
        <v>6566940</v>
      </c>
      <c r="J13" s="3">
        <f>H13+I13</f>
        <v>78066628</v>
      </c>
      <c r="K13" s="8">
        <f>J13/J18*100</f>
        <v>2.577092025970415</v>
      </c>
    </row>
    <row r="14" spans="1:11" ht="11.25">
      <c r="A14" s="2" t="s">
        <v>9</v>
      </c>
      <c r="B14" s="3">
        <f>'[1]VÚC'!CF34</f>
        <v>78145715</v>
      </c>
      <c r="C14" s="3">
        <f>'[1]VÚC'!CG34</f>
        <v>13078807</v>
      </c>
      <c r="D14" s="3">
        <f>B14+C14</f>
        <v>91224522</v>
      </c>
      <c r="E14" s="3">
        <f>'[1]VÚC'!EX34</f>
        <v>443589453</v>
      </c>
      <c r="F14" s="3">
        <f>'[1]VÚC'!EY34</f>
        <v>15835593</v>
      </c>
      <c r="G14" s="3">
        <f>E14+F14</f>
        <v>459425046</v>
      </c>
      <c r="H14" s="3">
        <f t="shared" si="1"/>
        <v>2038864891</v>
      </c>
      <c r="I14" s="3">
        <f t="shared" si="1"/>
        <v>85199651</v>
      </c>
      <c r="J14" s="3">
        <f>H14+I14</f>
        <v>2124064542</v>
      </c>
      <c r="K14" s="8">
        <f>J14/J18*100</f>
        <v>70.11843516329029</v>
      </c>
    </row>
    <row r="15" spans="1:11" ht="11.25">
      <c r="A15" s="2" t="s">
        <v>10</v>
      </c>
      <c r="B15" s="3">
        <f>'[1]nezisk. p,n,bezodpl.'!CF24</f>
        <v>2517217</v>
      </c>
      <c r="C15" s="3">
        <f>'[1]nezisk. p,n,bezodpl.'!CG24</f>
        <v>1242989</v>
      </c>
      <c r="D15" s="3">
        <f>B15+C15</f>
        <v>3760206</v>
      </c>
      <c r="E15" s="3">
        <f>'[1]nezisk. p,n,bezodpl.'!EX24</f>
        <v>100885654</v>
      </c>
      <c r="F15" s="3">
        <f>'[1]nezisk. p,n,bezodpl.'!EY24</f>
        <v>2690361</v>
      </c>
      <c r="G15" s="3">
        <f>E15+F15</f>
        <v>103576015</v>
      </c>
      <c r="H15" s="3">
        <f t="shared" si="1"/>
        <v>456391100</v>
      </c>
      <c r="I15" s="3">
        <f t="shared" si="1"/>
        <v>19748696</v>
      </c>
      <c r="J15" s="3">
        <f>H15+I15</f>
        <v>476139796</v>
      </c>
      <c r="K15" s="8">
        <f>J15/J18*100</f>
        <v>15.718061647529852</v>
      </c>
    </row>
    <row r="16" spans="1:11" ht="11.25">
      <c r="A16" s="2" t="s">
        <v>11</v>
      </c>
      <c r="B16" s="3">
        <f>'[1]Obec'!CF21</f>
        <v>3637620</v>
      </c>
      <c r="C16" s="3">
        <f>'[1]Obec'!CG21</f>
        <v>172316</v>
      </c>
      <c r="D16" s="3">
        <f>B16+C16</f>
        <v>3809936</v>
      </c>
      <c r="E16" s="3">
        <f>'[1]Obec'!EX21</f>
        <v>62258953</v>
      </c>
      <c r="F16" s="3">
        <f>'[1]Obec'!EY21</f>
        <v>1086494</v>
      </c>
      <c r="G16" s="3">
        <f>E16+F16</f>
        <v>63345447</v>
      </c>
      <c r="H16" s="3">
        <f t="shared" si="1"/>
        <v>228149743</v>
      </c>
      <c r="I16" s="3">
        <f t="shared" si="1"/>
        <v>9762596</v>
      </c>
      <c r="J16" s="3">
        <f>H16+I16</f>
        <v>237912339</v>
      </c>
      <c r="K16" s="8">
        <f>J16/J18*100</f>
        <v>7.85382957384646</v>
      </c>
    </row>
    <row r="17" spans="1:11" ht="11.25">
      <c r="A17" s="2" t="s">
        <v>12</v>
      </c>
      <c r="B17" s="3">
        <f>'[1]II.etapa priv.'!CF55</f>
        <v>7005784</v>
      </c>
      <c r="C17" s="3">
        <f>'[1]II.etapa priv.'!CG55</f>
        <v>52605</v>
      </c>
      <c r="D17" s="3">
        <f>B17+C17</f>
        <v>7058389</v>
      </c>
      <c r="E17" s="3">
        <f>'[1]II.etapa priv.'!EX55</f>
        <v>46429203</v>
      </c>
      <c r="F17" s="3">
        <f>'[1]II.etapa priv.'!EY55</f>
        <v>42016</v>
      </c>
      <c r="G17" s="3">
        <f>E17+F17</f>
        <v>46471219</v>
      </c>
      <c r="H17" s="3">
        <f t="shared" si="1"/>
        <v>111895186</v>
      </c>
      <c r="I17" s="3">
        <f t="shared" si="1"/>
        <v>1174140</v>
      </c>
      <c r="J17" s="3">
        <f>H17+I17</f>
        <v>113069326</v>
      </c>
      <c r="K17" s="8">
        <f>J17/J18*100</f>
        <v>3.7325815893629906</v>
      </c>
    </row>
    <row r="18" spans="1:11" ht="11.25">
      <c r="A18" s="4" t="s">
        <v>13</v>
      </c>
      <c r="B18" s="5">
        <f aca="true" t="shared" si="2" ref="B18:J18">SUM(B13:B17)</f>
        <v>91619609</v>
      </c>
      <c r="C18" s="5">
        <f t="shared" si="2"/>
        <v>14546717</v>
      </c>
      <c r="D18" s="5">
        <f t="shared" si="2"/>
        <v>106166326</v>
      </c>
      <c r="E18" s="5">
        <f t="shared" si="2"/>
        <v>674887340</v>
      </c>
      <c r="F18" s="5">
        <f t="shared" si="2"/>
        <v>19918125</v>
      </c>
      <c r="G18" s="5">
        <f t="shared" si="2"/>
        <v>694805465</v>
      </c>
      <c r="H18" s="5">
        <f t="shared" si="2"/>
        <v>2906800608</v>
      </c>
      <c r="I18" s="5">
        <f t="shared" si="2"/>
        <v>122452023</v>
      </c>
      <c r="J18" s="5">
        <f t="shared" si="2"/>
        <v>3029252631</v>
      </c>
      <c r="K18" s="9">
        <v>100</v>
      </c>
    </row>
    <row r="23" spans="1:3" ht="11.25">
      <c r="A23" s="4" t="s">
        <v>17</v>
      </c>
      <c r="B23" s="4" t="s">
        <v>18</v>
      </c>
      <c r="C23" s="10" t="s">
        <v>19</v>
      </c>
    </row>
    <row r="24" spans="1:3" ht="11.25">
      <c r="A24" s="2" t="s">
        <v>1</v>
      </c>
      <c r="B24" s="3">
        <f>B8</f>
        <v>1171782453</v>
      </c>
      <c r="C24" s="8">
        <f>B24/B30*100</f>
        <v>40.31175890685654</v>
      </c>
    </row>
    <row r="25" spans="1:3" ht="11.25">
      <c r="A25" s="2" t="s">
        <v>2</v>
      </c>
      <c r="B25" s="3">
        <f>E8</f>
        <v>507089969</v>
      </c>
      <c r="C25" s="8">
        <f>B25/B30*100</f>
        <v>17.444951938031245</v>
      </c>
    </row>
    <row r="26" spans="1:3" ht="11.25">
      <c r="A26" s="2" t="s">
        <v>3</v>
      </c>
      <c r="B26" s="3">
        <f>H8</f>
        <v>189946816</v>
      </c>
      <c r="C26" s="8">
        <f>B26/B30*100</f>
        <v>6.534566405319811</v>
      </c>
    </row>
    <row r="27" spans="1:3" ht="11.25">
      <c r="A27" s="2" t="s">
        <v>4</v>
      </c>
      <c r="B27" s="3">
        <f>K8</f>
        <v>271474421</v>
      </c>
      <c r="C27" s="8">
        <f>B27/B30*100</f>
        <v>9.339285957655889</v>
      </c>
    </row>
    <row r="28" spans="1:3" ht="11.25">
      <c r="A28" s="2" t="s">
        <v>20</v>
      </c>
      <c r="B28" s="3">
        <f>B18</f>
        <v>91619609</v>
      </c>
      <c r="C28" s="8">
        <f>B28/B30*100</f>
        <v>3.15190552622865</v>
      </c>
    </row>
    <row r="29" spans="1:3" ht="11.25">
      <c r="A29" s="2" t="s">
        <v>15</v>
      </c>
      <c r="B29" s="3">
        <f>E18</f>
        <v>674887340</v>
      </c>
      <c r="C29" s="8">
        <f>B29/B30*100</f>
        <v>23.21753126590787</v>
      </c>
    </row>
    <row r="30" spans="1:3" ht="11.25">
      <c r="A30" s="4" t="s">
        <v>7</v>
      </c>
      <c r="B30" s="5">
        <f>SUM(B24:B29)</f>
        <v>2906800608</v>
      </c>
      <c r="C30" s="9">
        <f>SUM(C24:C29)</f>
        <v>100</v>
      </c>
    </row>
    <row r="31" spans="1:2" ht="11.25">
      <c r="A31" s="11"/>
      <c r="B31" s="12"/>
    </row>
    <row r="32" spans="1:2" ht="11.25">
      <c r="A32" s="13" t="s">
        <v>21</v>
      </c>
      <c r="B32" s="12"/>
    </row>
    <row r="33" spans="1:2" ht="11.25">
      <c r="A33" s="11"/>
      <c r="B33" s="12"/>
    </row>
    <row r="34" ht="11.25">
      <c r="A34" s="1" t="s">
        <v>22</v>
      </c>
    </row>
    <row r="35" ht="11.25">
      <c r="A35" s="1" t="s">
        <v>23</v>
      </c>
    </row>
  </sheetData>
  <mergeCells count="10">
    <mergeCell ref="K1:M1"/>
    <mergeCell ref="H1:J1"/>
    <mergeCell ref="B11:D11"/>
    <mergeCell ref="A1:A2"/>
    <mergeCell ref="E11:G11"/>
    <mergeCell ref="E1:G1"/>
    <mergeCell ref="B1:D1"/>
    <mergeCell ref="A11:A12"/>
    <mergeCell ref="K11:K12"/>
    <mergeCell ref="H11:J11"/>
  </mergeCells>
  <printOptions/>
  <pageMargins left="0.7874015748031497" right="0.7874015748031497" top="1.3779527559055118" bottom="0.984251968503937" header="0.5118110236220472" footer="0.5118110236220472"/>
  <pageSetup fitToHeight="1" fitToWidth="1" horizontalDpi="600" verticalDpi="600" orientation="landscape" paperSize="9" scale="84" r:id="rId1"/>
  <headerFooter alignWithMargins="0">
    <oddHeader>&amp;C&amp;"Arial CE,Tučné"&amp;14Prehľad záväzkov  po lehote splatnosti (dlhov) podľa formy transformácie zdrav.  zariadení, 
bez verejných inštitúcií a bez zdrav. zariadení zostávajúcich v pôsobnosti MZ SR - stav k 31.5.2002&amp;RTab. č.13
v Sk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Papova</dc:creator>
  <cp:keywords/>
  <dc:description/>
  <cp:lastModifiedBy>MZ SR</cp:lastModifiedBy>
  <dcterms:created xsi:type="dcterms:W3CDTF">2002-08-06T09:14:32Z</dcterms:created>
  <dcterms:modified xsi:type="dcterms:W3CDTF">2002-08-06T09:27:20Z</dcterms:modified>
  <cp:category/>
  <cp:version/>
  <cp:contentType/>
  <cp:contentStatus/>
</cp:coreProperties>
</file>