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700" windowHeight="6540" tabRatio="603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<sst xmlns="http://schemas.openxmlformats.org/spreadsheetml/2006/main" count="47" uniqueCount="45">
  <si>
    <t>Aktíva celkom</t>
  </si>
  <si>
    <t>plán 2002 - A</t>
  </si>
  <si>
    <t>plán 2002 - B</t>
  </si>
  <si>
    <t>plán 2003 - A</t>
  </si>
  <si>
    <t>plán 2003 - B</t>
  </si>
  <si>
    <t>plán 2004 - A</t>
  </si>
  <si>
    <t>plán 2004 - B</t>
  </si>
  <si>
    <t>plán 2005 - A</t>
  </si>
  <si>
    <t>plán 2005 - B</t>
  </si>
  <si>
    <t xml:space="preserve"> 1.</t>
  </si>
  <si>
    <t>hmotný a nehmotný investičný majetok</t>
  </si>
  <si>
    <t xml:space="preserve"> 2.</t>
  </si>
  <si>
    <t>zásoby</t>
  </si>
  <si>
    <t xml:space="preserve"> 3.</t>
  </si>
  <si>
    <t>pohľadávky</t>
  </si>
  <si>
    <t xml:space="preserve"> 4.</t>
  </si>
  <si>
    <t>finančný majetok (BÚ, TV, úv. nepriame, PMR)</t>
  </si>
  <si>
    <t xml:space="preserve"> 5.</t>
  </si>
  <si>
    <t>klasifikované pohľadávky</t>
  </si>
  <si>
    <t xml:space="preserve"> 6.</t>
  </si>
  <si>
    <t>cenné papiere</t>
  </si>
  <si>
    <t xml:space="preserve"> 7.</t>
  </si>
  <si>
    <t>štandardné úvery poskytnuté klientom a obciam</t>
  </si>
  <si>
    <t xml:space="preserve"> 8.</t>
  </si>
  <si>
    <t xml:space="preserve"> 9.</t>
  </si>
  <si>
    <t>ostatné aktíva</t>
  </si>
  <si>
    <t>Pasíva celkom</t>
  </si>
  <si>
    <t>vlastné zdroje</t>
  </si>
  <si>
    <t>b) fondy tvorené zo zisku</t>
  </si>
  <si>
    <t>c) HV minulých rokov</t>
  </si>
  <si>
    <t>e) ostatné kapitálové fondy</t>
  </si>
  <si>
    <t>cudzie zdroje</t>
  </si>
  <si>
    <t>a) rezervy</t>
  </si>
  <si>
    <t>b) prijaté úvery od bánk</t>
  </si>
  <si>
    <t>d) TV iných bánk (pôžičky SZRB)</t>
  </si>
  <si>
    <t>e) zverené zdroje</t>
  </si>
  <si>
    <t>f) ostatné pasíva</t>
  </si>
  <si>
    <t>a) základné imanie     *</t>
  </si>
  <si>
    <t>d) HV bežného roka</t>
  </si>
  <si>
    <t>poskytnuté úvery EIB,NIB</t>
  </si>
  <si>
    <t>c) prijaté úvery EIB, NIB</t>
  </si>
  <si>
    <t>Slovenská záručná a rozvojová banka, š.p.ú.</t>
  </si>
  <si>
    <t>Prepočet vplyvu úverových liniek EIB, NIB na súvahu</t>
  </si>
  <si>
    <t>Ing. Čirková</t>
  </si>
  <si>
    <t>kapitálová primeranosť</t>
  </si>
</sst>
</file>

<file path=xl/styles.xml><?xml version="1.0" encoding="utf-8"?>
<styleSheet xmlns="http://schemas.openxmlformats.org/spreadsheetml/2006/main">
  <numFmts count="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.0"/>
  </numFmts>
  <fonts count="7">
    <font>
      <sz val="10"/>
      <name val="Times New Roman CE"/>
      <family val="0"/>
    </font>
    <font>
      <sz val="10"/>
      <name val="Arial CE"/>
      <family val="2"/>
    </font>
    <font>
      <sz val="9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b/>
      <i/>
      <sz val="10"/>
      <name val="Arial CE"/>
      <family val="2"/>
    </font>
    <font>
      <b/>
      <i/>
      <sz val="12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3" fontId="1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14" fontId="2" fillId="0" borderId="0" xfId="0" applyNumberFormat="1" applyFont="1" applyBorder="1" applyAlignment="1">
      <alignment horizontal="left"/>
    </xf>
    <xf numFmtId="3" fontId="4" fillId="0" borderId="0" xfId="0" applyNumberFormat="1" applyFont="1" applyBorder="1" applyAlignment="1">
      <alignment/>
    </xf>
    <xf numFmtId="3" fontId="1" fillId="0" borderId="0" xfId="0" applyNumberFormat="1" applyFont="1" applyFill="1" applyBorder="1" applyAlignment="1">
      <alignment/>
    </xf>
    <xf numFmtId="3" fontId="2" fillId="2" borderId="0" xfId="0" applyNumberFormat="1" applyFont="1" applyFill="1" applyBorder="1" applyAlignment="1">
      <alignment/>
    </xf>
    <xf numFmtId="3" fontId="1" fillId="2" borderId="0" xfId="0" applyNumberFormat="1" applyFont="1" applyFill="1" applyBorder="1" applyAlignment="1">
      <alignment/>
    </xf>
    <xf numFmtId="9" fontId="1" fillId="0" borderId="0" xfId="19" applyFont="1" applyBorder="1" applyAlignment="1">
      <alignment/>
    </xf>
    <xf numFmtId="10" fontId="1" fillId="0" borderId="0" xfId="19" applyNumberFormat="1" applyFont="1" applyBorder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workbookViewId="0" topLeftCell="A1">
      <selection activeCell="G33" sqref="G33"/>
    </sheetView>
  </sheetViews>
  <sheetFormatPr defaultColWidth="9.00390625" defaultRowHeight="12.75"/>
  <cols>
    <col min="1" max="1" width="3.625" style="1" customWidth="1"/>
    <col min="2" max="2" width="41.50390625" style="2" customWidth="1"/>
    <col min="3" max="10" width="12.875" style="1" customWidth="1"/>
    <col min="11" max="11" width="14.875" style="1" customWidth="1"/>
    <col min="12" max="30" width="15.875" style="1" customWidth="1"/>
    <col min="31" max="16384" width="41.125" style="1" customWidth="1"/>
  </cols>
  <sheetData>
    <row r="1" ht="12.75">
      <c r="B1" s="2" t="s">
        <v>41</v>
      </c>
    </row>
    <row r="3" ht="15.75">
      <c r="B3" s="3" t="s">
        <v>42</v>
      </c>
    </row>
    <row r="4" ht="15.75">
      <c r="B4" s="3"/>
    </row>
    <row r="6" spans="3:10" s="4" customFormat="1" ht="11.25">
      <c r="C6" s="4" t="s">
        <v>1</v>
      </c>
      <c r="D6" s="4" t="s">
        <v>2</v>
      </c>
      <c r="E6" s="4" t="s">
        <v>3</v>
      </c>
      <c r="F6" s="4" t="s">
        <v>4</v>
      </c>
      <c r="G6" s="4" t="s">
        <v>5</v>
      </c>
      <c r="H6" s="4" t="s">
        <v>6</v>
      </c>
      <c r="I6" s="4" t="s">
        <v>7</v>
      </c>
      <c r="J6" s="4" t="s">
        <v>8</v>
      </c>
    </row>
    <row r="7" spans="2:10" s="5" customFormat="1" ht="15">
      <c r="B7" s="6" t="s">
        <v>0</v>
      </c>
      <c r="C7" s="5">
        <f>SUM(C8:C16)</f>
        <v>15356199</v>
      </c>
      <c r="D7" s="5">
        <f aca="true" t="shared" si="0" ref="D7:J7">SUM(D8:D16)</f>
        <v>16211399</v>
      </c>
      <c r="E7" s="5">
        <f t="shared" si="0"/>
        <v>20430851</v>
      </c>
      <c r="F7" s="5">
        <f t="shared" si="0"/>
        <v>22526601</v>
      </c>
      <c r="G7" s="5">
        <f t="shared" si="0"/>
        <v>25843154</v>
      </c>
      <c r="H7" s="5">
        <f t="shared" si="0"/>
        <v>28924154</v>
      </c>
      <c r="I7" s="5">
        <f t="shared" si="0"/>
        <v>28812063</v>
      </c>
      <c r="J7" s="5">
        <f t="shared" si="0"/>
        <v>32214563</v>
      </c>
    </row>
    <row r="8" spans="1:10" ht="12.75">
      <c r="A8" s="1" t="s">
        <v>9</v>
      </c>
      <c r="B8" s="2" t="s">
        <v>10</v>
      </c>
      <c r="C8" s="1">
        <v>185000</v>
      </c>
      <c r="D8" s="1">
        <v>185000</v>
      </c>
      <c r="E8" s="1">
        <v>200000</v>
      </c>
      <c r="F8" s="1">
        <v>200000</v>
      </c>
      <c r="G8" s="1">
        <v>200000</v>
      </c>
      <c r="H8" s="1">
        <v>200000</v>
      </c>
      <c r="I8" s="1">
        <v>200000</v>
      </c>
      <c r="J8" s="1">
        <v>200000</v>
      </c>
    </row>
    <row r="9" spans="1:10" ht="12.75">
      <c r="A9" s="1" t="s">
        <v>11</v>
      </c>
      <c r="B9" s="2" t="s">
        <v>12</v>
      </c>
      <c r="C9" s="1">
        <v>1000</v>
      </c>
      <c r="D9" s="1">
        <v>1000</v>
      </c>
      <c r="E9" s="1">
        <v>1000</v>
      </c>
      <c r="F9" s="1">
        <v>1000</v>
      </c>
      <c r="G9" s="1">
        <v>1000</v>
      </c>
      <c r="H9" s="1">
        <v>1000</v>
      </c>
      <c r="I9" s="1">
        <v>1000</v>
      </c>
      <c r="J9" s="1">
        <v>1000</v>
      </c>
    </row>
    <row r="10" spans="1:10" ht="12.75">
      <c r="A10" s="1" t="s">
        <v>13</v>
      </c>
      <c r="B10" s="2" t="s">
        <v>14</v>
      </c>
      <c r="C10" s="1">
        <v>280000</v>
      </c>
      <c r="D10" s="1">
        <v>280000</v>
      </c>
      <c r="E10" s="1">
        <v>260000</v>
      </c>
      <c r="F10" s="1">
        <v>260000</v>
      </c>
      <c r="G10" s="1">
        <v>240000</v>
      </c>
      <c r="H10" s="1">
        <v>240000</v>
      </c>
      <c r="I10" s="1">
        <v>220000</v>
      </c>
      <c r="J10" s="1">
        <v>220000</v>
      </c>
    </row>
    <row r="11" spans="1:10" ht="12.75">
      <c r="A11" s="1" t="s">
        <v>15</v>
      </c>
      <c r="B11" s="8" t="s">
        <v>16</v>
      </c>
      <c r="C11" s="1">
        <f>C17-C8-C9-C10-C12-C13-C14-C15-C16</f>
        <v>5508499</v>
      </c>
      <c r="D11" s="1">
        <f aca="true" t="shared" si="1" ref="D11:J11">D17-D8-D9-D10-D12-D13-D14-D15-D16</f>
        <v>5508099</v>
      </c>
      <c r="E11" s="1">
        <f t="shared" si="1"/>
        <v>6533851</v>
      </c>
      <c r="F11" s="1">
        <f t="shared" si="1"/>
        <v>6556601</v>
      </c>
      <c r="G11" s="1">
        <f t="shared" si="1"/>
        <v>7802154</v>
      </c>
      <c r="H11" s="1">
        <f t="shared" si="1"/>
        <v>7983154</v>
      </c>
      <c r="I11" s="1">
        <f t="shared" si="1"/>
        <v>8676063</v>
      </c>
      <c r="J11" s="1">
        <f t="shared" si="1"/>
        <v>9078563</v>
      </c>
    </row>
    <row r="12" spans="1:10" ht="12.75">
      <c r="A12" s="1" t="s">
        <v>17</v>
      </c>
      <c r="B12" s="2" t="s">
        <v>18</v>
      </c>
      <c r="C12" s="1">
        <v>15000</v>
      </c>
      <c r="D12" s="1">
        <v>15000</v>
      </c>
      <c r="E12" s="1">
        <v>15000</v>
      </c>
      <c r="F12" s="1">
        <v>15000</v>
      </c>
      <c r="G12" s="1">
        <v>15000</v>
      </c>
      <c r="H12" s="1">
        <v>15000</v>
      </c>
      <c r="I12" s="1">
        <v>15000</v>
      </c>
      <c r="J12" s="1">
        <v>15000</v>
      </c>
    </row>
    <row r="13" spans="1:10" ht="12.75">
      <c r="A13" s="1" t="s">
        <v>19</v>
      </c>
      <c r="B13" s="2" t="s">
        <v>20</v>
      </c>
      <c r="C13" s="1">
        <v>1555000</v>
      </c>
      <c r="D13" s="1">
        <v>1555000</v>
      </c>
      <c r="E13" s="1">
        <v>2200000</v>
      </c>
      <c r="F13" s="1">
        <v>2200000</v>
      </c>
      <c r="G13" s="1">
        <v>2500000</v>
      </c>
      <c r="H13" s="1">
        <v>2500000</v>
      </c>
      <c r="I13" s="1">
        <v>2800000</v>
      </c>
      <c r="J13" s="1">
        <v>2800000</v>
      </c>
    </row>
    <row r="14" spans="1:10" ht="12.75">
      <c r="A14" s="1" t="s">
        <v>21</v>
      </c>
      <c r="B14" s="2" t="s">
        <v>22</v>
      </c>
      <c r="C14" s="1">
        <v>7301700</v>
      </c>
      <c r="D14" s="1">
        <v>8157300</v>
      </c>
      <c r="E14" s="1">
        <v>10131000</v>
      </c>
      <c r="F14" s="1">
        <v>12204000</v>
      </c>
      <c r="G14" s="1">
        <v>13500000</v>
      </c>
      <c r="H14" s="1">
        <v>16400000</v>
      </c>
      <c r="I14" s="1">
        <v>15000000</v>
      </c>
      <c r="J14" s="1">
        <v>18000000</v>
      </c>
    </row>
    <row r="15" spans="1:10" s="9" customFormat="1" ht="12.75">
      <c r="A15" s="9" t="s">
        <v>23</v>
      </c>
      <c r="B15" s="10" t="s">
        <v>39</v>
      </c>
      <c r="C15" s="11">
        <v>450000</v>
      </c>
      <c r="D15" s="11">
        <v>450000</v>
      </c>
      <c r="E15" s="11">
        <v>990000</v>
      </c>
      <c r="F15" s="11">
        <v>990000</v>
      </c>
      <c r="G15" s="11">
        <v>1485000</v>
      </c>
      <c r="H15" s="11">
        <v>1485000</v>
      </c>
      <c r="I15" s="11">
        <v>1800000</v>
      </c>
      <c r="J15" s="11">
        <v>1800000</v>
      </c>
    </row>
    <row r="16" spans="1:10" ht="12.75">
      <c r="A16" s="1" t="s">
        <v>24</v>
      </c>
      <c r="B16" s="2" t="s">
        <v>25</v>
      </c>
      <c r="C16" s="1">
        <v>60000</v>
      </c>
      <c r="D16" s="1">
        <v>60000</v>
      </c>
      <c r="E16" s="1">
        <v>100000</v>
      </c>
      <c r="F16" s="1">
        <v>100000</v>
      </c>
      <c r="G16" s="1">
        <v>100000</v>
      </c>
      <c r="H16" s="1">
        <v>100000</v>
      </c>
      <c r="I16" s="1">
        <v>100000</v>
      </c>
      <c r="J16" s="1">
        <v>100000</v>
      </c>
    </row>
    <row r="17" spans="2:10" s="5" customFormat="1" ht="15">
      <c r="B17" s="6" t="s">
        <v>26</v>
      </c>
      <c r="C17" s="5">
        <f>SUM(C18+C24)</f>
        <v>15356199</v>
      </c>
      <c r="D17" s="5">
        <f aca="true" t="shared" si="2" ref="D17:J17">SUM(D18+D24)</f>
        <v>16211399</v>
      </c>
      <c r="E17" s="5">
        <f t="shared" si="2"/>
        <v>20430851</v>
      </c>
      <c r="F17" s="5">
        <f t="shared" si="2"/>
        <v>22526601</v>
      </c>
      <c r="G17" s="5">
        <f t="shared" si="2"/>
        <v>25843154</v>
      </c>
      <c r="H17" s="5">
        <f t="shared" si="2"/>
        <v>28924154</v>
      </c>
      <c r="I17" s="5">
        <f t="shared" si="2"/>
        <v>28812063</v>
      </c>
      <c r="J17" s="5">
        <f t="shared" si="2"/>
        <v>32214563</v>
      </c>
    </row>
    <row r="18" spans="1:10" ht="12.75">
      <c r="A18" s="1" t="s">
        <v>9</v>
      </c>
      <c r="B18" s="2" t="s">
        <v>27</v>
      </c>
      <c r="C18" s="1">
        <f>SUM(C19:C23)</f>
        <v>2877949</v>
      </c>
      <c r="D18" s="1">
        <f aca="true" t="shared" si="3" ref="D18:J18">SUM(D19:D23)</f>
        <v>2900149</v>
      </c>
      <c r="E18" s="1">
        <f t="shared" si="3"/>
        <v>3222401</v>
      </c>
      <c r="F18" s="1">
        <f t="shared" si="3"/>
        <v>3311151</v>
      </c>
      <c r="G18" s="1">
        <f t="shared" si="3"/>
        <v>3589804</v>
      </c>
      <c r="H18" s="1">
        <f t="shared" si="3"/>
        <v>3837804</v>
      </c>
      <c r="I18" s="1">
        <f t="shared" si="3"/>
        <v>4026063</v>
      </c>
      <c r="J18" s="1">
        <f t="shared" si="3"/>
        <v>4378563</v>
      </c>
    </row>
    <row r="19" spans="2:10" ht="12.75">
      <c r="B19" s="2" t="s">
        <v>37</v>
      </c>
      <c r="C19" s="1">
        <v>800000</v>
      </c>
      <c r="D19" s="1">
        <v>800000</v>
      </c>
      <c r="E19" s="1">
        <v>800000</v>
      </c>
      <c r="F19" s="1">
        <v>800000</v>
      </c>
      <c r="G19" s="1">
        <v>800000</v>
      </c>
      <c r="H19" s="1">
        <v>800000</v>
      </c>
      <c r="I19" s="1">
        <v>800000</v>
      </c>
      <c r="J19" s="1">
        <v>800000</v>
      </c>
    </row>
    <row r="20" spans="2:10" ht="12.75">
      <c r="B20" s="2" t="s">
        <v>28</v>
      </c>
      <c r="C20" s="1">
        <v>1680000</v>
      </c>
      <c r="D20" s="1">
        <v>1680000</v>
      </c>
      <c r="E20" s="1">
        <v>1950000</v>
      </c>
      <c r="F20" s="1">
        <v>1990000</v>
      </c>
      <c r="G20" s="1">
        <v>2200000</v>
      </c>
      <c r="H20" s="1">
        <v>2400000</v>
      </c>
      <c r="I20" s="1">
        <v>2600000</v>
      </c>
      <c r="J20" s="1">
        <v>2900000</v>
      </c>
    </row>
    <row r="21" spans="2:10" ht="12.75">
      <c r="B21" s="2" t="s">
        <v>29</v>
      </c>
      <c r="C21" s="1">
        <v>100000</v>
      </c>
      <c r="D21" s="1">
        <v>100000</v>
      </c>
      <c r="E21" s="1">
        <v>100000</v>
      </c>
      <c r="F21" s="1">
        <v>100000</v>
      </c>
      <c r="G21" s="1">
        <v>100000</v>
      </c>
      <c r="H21" s="1">
        <v>100000</v>
      </c>
      <c r="I21" s="1">
        <v>100000</v>
      </c>
      <c r="J21" s="1">
        <v>100000</v>
      </c>
    </row>
    <row r="22" spans="2:10" ht="12.75">
      <c r="B22" s="2" t="s">
        <v>38</v>
      </c>
      <c r="C22" s="1">
        <v>292459</v>
      </c>
      <c r="D22" s="1">
        <v>314659</v>
      </c>
      <c r="E22" s="1">
        <v>367401</v>
      </c>
      <c r="F22" s="1">
        <v>416151</v>
      </c>
      <c r="G22" s="1">
        <v>484804</v>
      </c>
      <c r="H22" s="1">
        <v>532804</v>
      </c>
      <c r="I22" s="1">
        <v>521063</v>
      </c>
      <c r="J22" s="1">
        <v>573563</v>
      </c>
    </row>
    <row r="23" spans="2:10" ht="12.75">
      <c r="B23" s="2" t="s">
        <v>30</v>
      </c>
      <c r="C23" s="1">
        <v>5490</v>
      </c>
      <c r="D23" s="1">
        <v>5490</v>
      </c>
      <c r="E23" s="1">
        <v>5000</v>
      </c>
      <c r="F23" s="1">
        <v>5000</v>
      </c>
      <c r="G23" s="1">
        <v>5000</v>
      </c>
      <c r="H23" s="1">
        <v>5000</v>
      </c>
      <c r="I23" s="1">
        <v>5000</v>
      </c>
      <c r="J23" s="1">
        <v>5000</v>
      </c>
    </row>
    <row r="24" spans="1:10" ht="12.75">
      <c r="A24" s="1" t="s">
        <v>11</v>
      </c>
      <c r="B24" s="2" t="s">
        <v>31</v>
      </c>
      <c r="C24" s="1">
        <f>SUM(C25:C30)</f>
        <v>12478250</v>
      </c>
      <c r="D24" s="1">
        <f aca="true" t="shared" si="4" ref="D24:J24">SUM(D25:D30)</f>
        <v>13311250</v>
      </c>
      <c r="E24" s="1">
        <f t="shared" si="4"/>
        <v>17208450</v>
      </c>
      <c r="F24" s="1">
        <f t="shared" si="4"/>
        <v>19215450</v>
      </c>
      <c r="G24" s="1">
        <f t="shared" si="4"/>
        <v>22253350</v>
      </c>
      <c r="H24" s="1">
        <f t="shared" si="4"/>
        <v>25086350</v>
      </c>
      <c r="I24" s="1">
        <f t="shared" si="4"/>
        <v>24786000</v>
      </c>
      <c r="J24" s="1">
        <f t="shared" si="4"/>
        <v>27836000</v>
      </c>
    </row>
    <row r="25" spans="2:10" ht="12.75">
      <c r="B25" s="2" t="s">
        <v>32</v>
      </c>
      <c r="C25" s="1">
        <f>940000+2250</f>
        <v>942250</v>
      </c>
      <c r="D25" s="1">
        <f>967000+2250</f>
        <v>969250</v>
      </c>
      <c r="E25" s="1">
        <f>980000+18450</f>
        <v>998450</v>
      </c>
      <c r="F25" s="1">
        <f>1000000+18450</f>
        <v>1018450</v>
      </c>
      <c r="G25" s="1">
        <f>1000000+28350</f>
        <v>1028350</v>
      </c>
      <c r="H25" s="1">
        <f>1040000+28350</f>
        <v>1068350</v>
      </c>
      <c r="I25" s="1">
        <f>1050000+36000</f>
        <v>1086000</v>
      </c>
      <c r="J25" s="1">
        <f>1100000+36000</f>
        <v>1136000</v>
      </c>
    </row>
    <row r="26" spans="2:10" ht="12.75">
      <c r="B26" s="2" t="s">
        <v>33</v>
      </c>
      <c r="C26" s="1">
        <v>7480000</v>
      </c>
      <c r="D26" s="1">
        <v>7480000</v>
      </c>
      <c r="E26" s="1">
        <v>7560000</v>
      </c>
      <c r="F26" s="1">
        <v>7560000</v>
      </c>
      <c r="G26" s="1">
        <f>7620000</f>
        <v>7620000</v>
      </c>
      <c r="H26" s="1">
        <v>7620000</v>
      </c>
      <c r="I26" s="1">
        <v>7700000</v>
      </c>
      <c r="J26" s="1">
        <v>7700000</v>
      </c>
    </row>
    <row r="27" spans="2:10" s="9" customFormat="1" ht="12.75">
      <c r="B27" s="10" t="s">
        <v>40</v>
      </c>
      <c r="C27" s="11">
        <v>450000</v>
      </c>
      <c r="D27" s="11">
        <v>450000</v>
      </c>
      <c r="E27" s="11">
        <v>990000</v>
      </c>
      <c r="F27" s="11">
        <v>990000</v>
      </c>
      <c r="G27" s="11">
        <v>1485000</v>
      </c>
      <c r="H27" s="11">
        <v>1485000</v>
      </c>
      <c r="I27" s="11">
        <v>1800000</v>
      </c>
      <c r="J27" s="11">
        <v>1800000</v>
      </c>
    </row>
    <row r="28" spans="2:10" ht="12.75">
      <c r="B28" s="2" t="s">
        <v>34</v>
      </c>
      <c r="C28" s="1">
        <v>575000</v>
      </c>
      <c r="D28" s="1">
        <v>575000</v>
      </c>
      <c r="E28" s="1">
        <v>1650000</v>
      </c>
      <c r="F28" s="1">
        <v>1650000</v>
      </c>
      <c r="G28" s="1">
        <v>2700000</v>
      </c>
      <c r="H28" s="1">
        <v>2700000</v>
      </c>
      <c r="I28" s="1">
        <v>3000000</v>
      </c>
      <c r="J28" s="1">
        <v>3000000</v>
      </c>
    </row>
    <row r="29" spans="2:10" ht="12.75">
      <c r="B29" s="2" t="s">
        <v>35</v>
      </c>
      <c r="C29" s="1">
        <v>2875000</v>
      </c>
      <c r="D29" s="1">
        <v>3681000</v>
      </c>
      <c r="E29" s="1">
        <v>5810000</v>
      </c>
      <c r="F29" s="1">
        <v>7797000</v>
      </c>
      <c r="G29" s="1">
        <v>9220000</v>
      </c>
      <c r="H29" s="1">
        <v>12013000</v>
      </c>
      <c r="I29" s="1">
        <v>11000000</v>
      </c>
      <c r="J29" s="1">
        <v>14000000</v>
      </c>
    </row>
    <row r="30" spans="2:10" ht="12.75">
      <c r="B30" s="2" t="s">
        <v>36</v>
      </c>
      <c r="C30" s="1">
        <v>156000</v>
      </c>
      <c r="D30" s="1">
        <v>156000</v>
      </c>
      <c r="E30" s="1">
        <v>200000</v>
      </c>
      <c r="F30" s="1">
        <v>200000</v>
      </c>
      <c r="G30" s="1">
        <v>200000</v>
      </c>
      <c r="H30" s="1">
        <v>200000</v>
      </c>
      <c r="I30" s="1">
        <v>200000</v>
      </c>
      <c r="J30" s="1">
        <v>200000</v>
      </c>
    </row>
    <row r="31" ht="12.75">
      <c r="C31" s="12"/>
    </row>
    <row r="32" spans="2:10" ht="12.75">
      <c r="B32" s="2" t="s">
        <v>44</v>
      </c>
      <c r="C32" s="13">
        <v>0.0945</v>
      </c>
      <c r="D32" s="13">
        <v>0.0894</v>
      </c>
      <c r="E32" s="13">
        <v>0.0946</v>
      </c>
      <c r="F32" s="13">
        <v>0.085</v>
      </c>
      <c r="G32" s="13">
        <v>0.0925</v>
      </c>
      <c r="H32" s="13">
        <v>0.084</v>
      </c>
      <c r="I32" s="13">
        <v>0.0884</v>
      </c>
      <c r="J32" s="13">
        <v>0.0834</v>
      </c>
    </row>
    <row r="36" ht="12.75">
      <c r="B36" s="2" t="s">
        <v>43</v>
      </c>
    </row>
    <row r="37" ht="12.75">
      <c r="B37" s="7">
        <v>37479</v>
      </c>
    </row>
  </sheetData>
  <printOptions/>
  <pageMargins left="0.7874015748031497" right="0" top="0.984251968503937" bottom="0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SZRB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Prepočet vplyvu úverových liniek EIB, NIB na súvahu</dc:title>
  <dc:subject/>
  <dc:creator>Informatika</dc:creator>
  <cp:keywords/>
  <dc:description/>
  <cp:lastModifiedBy>MF_SR</cp:lastModifiedBy>
  <cp:lastPrinted>2002-08-13T07:37:00Z</cp:lastPrinted>
  <dcterms:created xsi:type="dcterms:W3CDTF">2002-05-20T12:53:03Z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