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ríloha 9a" sheetId="1" r:id="rId1"/>
  </sheets>
  <definedNames/>
  <calcPr fullCalcOnLoad="1"/>
</workbook>
</file>

<file path=xl/sharedStrings.xml><?xml version="1.0" encoding="utf-8"?>
<sst xmlns="http://schemas.openxmlformats.org/spreadsheetml/2006/main" count="67" uniqueCount="63">
  <si>
    <t xml:space="preserve">Vývoj EON </t>
  </si>
  <si>
    <t>( v mil Sk)</t>
  </si>
  <si>
    <t>1. Spotreba materiálu</t>
  </si>
  <si>
    <t>2. Spotreba energií</t>
  </si>
  <si>
    <t>3. Opravy a údržba</t>
  </si>
  <si>
    <t>4. Mzdové náklady</t>
  </si>
  <si>
    <t>6. Ostat. priame náklady</t>
  </si>
  <si>
    <t xml:space="preserve">       Zákonné soc. poistenie</t>
  </si>
  <si>
    <t xml:space="preserve">       Cestovné</t>
  </si>
  <si>
    <t xml:space="preserve">       Ostatné služby</t>
  </si>
  <si>
    <t xml:space="preserve">       Iné priame náklady</t>
  </si>
  <si>
    <t>7. Režijné náklady</t>
  </si>
  <si>
    <t xml:space="preserve">      Prevádzková réžia </t>
  </si>
  <si>
    <t xml:space="preserve">      Správna réžia </t>
  </si>
  <si>
    <t xml:space="preserve">8. Finančné náklady </t>
  </si>
  <si>
    <t>9.  Zisk</t>
  </si>
  <si>
    <t>Cena výkonu HČ spolu</t>
  </si>
  <si>
    <t>Cena výkonu spolu</t>
  </si>
  <si>
    <t>*/ = náklady (splátky úrokov a súvisiace fin.nákl.)</t>
  </si>
  <si>
    <t>Výnosy ZPD celkom</t>
  </si>
  <si>
    <t xml:space="preserve">            iné výnosy HČ</t>
  </si>
  <si>
    <t>Strata ZPD celkom</t>
  </si>
  <si>
    <t>Nekrytá strata</t>
  </si>
  <si>
    <t>5. Odpisy DNM a DHM</t>
  </si>
  <si>
    <t>z toho odpisy z DHM zo zdrojov EÚ</t>
  </si>
  <si>
    <t>11. úroky z investičného úveru */</t>
  </si>
  <si>
    <t>EON po vyčlenení odpisov DHM zo zdrojov EÚ</t>
  </si>
  <si>
    <t xml:space="preserve">   = splátky  - po roku 2011</t>
  </si>
  <si>
    <t>z toho: poplatok za použitie ŽDC</t>
  </si>
  <si>
    <t xml:space="preserve"> z toho: úroky z invest.úveru </t>
  </si>
  <si>
    <t>v mil. Sk</t>
  </si>
  <si>
    <t>EON výkonu spolu</t>
  </si>
  <si>
    <t>11 652,1</t>
  </si>
  <si>
    <t>12 135,9</t>
  </si>
  <si>
    <t>12 551,1</t>
  </si>
  <si>
    <t>13 086,1</t>
  </si>
  <si>
    <t>EON po vyčlenení odpisov</t>
  </si>
  <si>
    <t>11 158,7</t>
  </si>
  <si>
    <t>11 357,1</t>
  </si>
  <si>
    <t>11 645,9</t>
  </si>
  <si>
    <t>11 841,1</t>
  </si>
  <si>
    <t>12 046,1</t>
  </si>
  <si>
    <t>7 586,7</t>
  </si>
  <si>
    <t>7 866,1</t>
  </si>
  <si>
    <t>8 051,4</t>
  </si>
  <si>
    <t>7 581,7</t>
  </si>
  <si>
    <t>7 861,1</t>
  </si>
  <si>
    <t>8 046,4</t>
  </si>
  <si>
    <t>8 241,0</t>
  </si>
  <si>
    <t>- 3 770,4</t>
  </si>
  <si>
    <t>-3 779,8</t>
  </si>
  <si>
    <t>-3 800,1</t>
  </si>
  <si>
    <t>Potreba dofinancovania zo ŠR</t>
  </si>
  <si>
    <t>370,4*</t>
  </si>
  <si>
    <t>295,0**</t>
  </si>
  <si>
    <t>490,0**</t>
  </si>
  <si>
    <t>710,0**</t>
  </si>
  <si>
    <t>1040,0**</t>
  </si>
  <si>
    <t xml:space="preserve"> z toho: prevádzkovanie infraštruktúry</t>
  </si>
  <si>
    <t>Z toho odpisy DHM zo zdrojov EÚ</t>
  </si>
  <si>
    <r>
      <t xml:space="preserve">Dotácia zo ŠR </t>
    </r>
    <r>
      <rPr>
        <sz val="10"/>
        <rFont val="Times New Roman"/>
        <family val="1"/>
      </rPr>
      <t>( ŠR na r. 2008-10- vých.)</t>
    </r>
    <r>
      <rPr>
        <b/>
        <sz val="10"/>
        <rFont val="Times New Roman"/>
        <family val="1"/>
      </rPr>
      <t xml:space="preserve">  </t>
    </r>
  </si>
  <si>
    <t>uvedených čiastkach</t>
  </si>
  <si>
    <r>
      <t>*</t>
    </r>
    <r>
      <rPr>
        <i/>
        <sz val="8"/>
        <rFont val="Arial"/>
        <family val="2"/>
      </rPr>
      <t xml:space="preserve">je potrebné doriešiť spôsob financovania odpisov DHM zo zdrojov v prípade, že budú vyčlenené z nákladov ZPD v </t>
    </r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</si>
</sst>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164" fontId="2" fillId="0" borderId="3" xfId="20" applyNumberFormat="1" applyFont="1" applyFill="1" applyBorder="1" applyAlignment="1">
      <alignment vertical="center"/>
      <protection/>
    </xf>
    <xf numFmtId="164" fontId="4" fillId="0" borderId="3" xfId="20" applyNumberFormat="1" applyFont="1" applyFill="1" applyBorder="1" applyAlignment="1">
      <alignment vertical="center"/>
      <protection/>
    </xf>
    <xf numFmtId="164" fontId="2" fillId="0" borderId="4" xfId="20" applyNumberFormat="1" applyFont="1" applyFill="1" applyBorder="1" applyAlignment="1">
      <alignment vertical="center"/>
      <protection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3" xfId="20" applyNumberFormat="1" applyFont="1" applyFill="1" applyBorder="1" applyAlignment="1">
      <alignment vertical="center"/>
      <protection/>
    </xf>
    <xf numFmtId="164" fontId="2" fillId="0" borderId="5" xfId="20" applyNumberFormat="1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vertical="center" wrapText="1"/>
      <protection/>
    </xf>
    <xf numFmtId="0" fontId="2" fillId="0" borderId="7" xfId="20" applyFont="1" applyFill="1" applyBorder="1" applyAlignment="1">
      <alignment vertical="center" wrapText="1"/>
      <protection/>
    </xf>
    <xf numFmtId="0" fontId="2" fillId="0" borderId="8" xfId="20" applyFont="1" applyFill="1" applyBorder="1" applyAlignment="1">
      <alignment vertical="center" wrapText="1"/>
      <protection/>
    </xf>
    <xf numFmtId="0" fontId="4" fillId="0" borderId="8" xfId="20" applyFont="1" applyFill="1" applyBorder="1" applyAlignment="1">
      <alignment vertical="center" wrapText="1"/>
      <protection/>
    </xf>
    <xf numFmtId="0" fontId="4" fillId="0" borderId="8" xfId="20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4" fontId="2" fillId="0" borderId="11" xfId="20" applyNumberFormat="1" applyFont="1" applyFill="1" applyBorder="1" applyAlignment="1">
      <alignment vertical="center"/>
      <protection/>
    </xf>
    <xf numFmtId="0" fontId="2" fillId="0" borderId="12" xfId="20" applyFont="1" applyFill="1" applyBorder="1" applyAlignment="1">
      <alignment vertical="center" wrapText="1"/>
      <protection/>
    </xf>
    <xf numFmtId="164" fontId="2" fillId="0" borderId="13" xfId="20" applyNumberFormat="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11" fillId="2" borderId="14" xfId="0" applyFont="1" applyFill="1" applyBorder="1" applyAlignment="1">
      <alignment/>
    </xf>
    <xf numFmtId="4" fontId="11" fillId="2" borderId="15" xfId="0" applyNumberFormat="1" applyFont="1" applyFill="1" applyBorder="1" applyAlignment="1">
      <alignment horizontal="right"/>
    </xf>
    <xf numFmtId="0" fontId="11" fillId="2" borderId="15" xfId="0" applyFont="1" applyFill="1" applyBorder="1" applyAlignment="1">
      <alignment horizontal="right"/>
    </xf>
    <xf numFmtId="0" fontId="12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9">
      <selection activeCell="A39" sqref="A39"/>
    </sheetView>
  </sheetViews>
  <sheetFormatPr defaultColWidth="9.140625" defaultRowHeight="12.75"/>
  <cols>
    <col min="1" max="1" width="31.57421875" style="3" customWidth="1"/>
    <col min="2" max="2" width="10.7109375" style="3" customWidth="1"/>
    <col min="3" max="3" width="11.8515625" style="3" customWidth="1"/>
    <col min="4" max="5" width="10.7109375" style="3" customWidth="1"/>
    <col min="6" max="6" width="10.140625" style="3" customWidth="1"/>
    <col min="7" max="16384" width="9.140625" style="3" customWidth="1"/>
  </cols>
  <sheetData>
    <row r="1" spans="1:6" ht="23.25" customHeight="1" thickBot="1">
      <c r="A1" s="1" t="s">
        <v>0</v>
      </c>
      <c r="B1" s="2"/>
      <c r="C1" s="2"/>
      <c r="D1" s="2"/>
      <c r="E1" s="2"/>
      <c r="F1" s="2"/>
    </row>
    <row r="2" spans="1:6" ht="13.5" thickBot="1">
      <c r="A2" s="4" t="s">
        <v>1</v>
      </c>
      <c r="B2" s="5">
        <v>2007</v>
      </c>
      <c r="C2" s="5">
        <v>2008</v>
      </c>
      <c r="D2" s="19">
        <v>2009</v>
      </c>
      <c r="E2" s="5">
        <v>2010</v>
      </c>
      <c r="F2" s="5">
        <v>2011</v>
      </c>
    </row>
    <row r="3" spans="1:6" ht="12.75">
      <c r="A3" s="14" t="s">
        <v>2</v>
      </c>
      <c r="B3" s="6">
        <v>429.60799999999995</v>
      </c>
      <c r="C3" s="6">
        <v>437.7705519999999</v>
      </c>
      <c r="D3" s="12">
        <v>448.2770452479999</v>
      </c>
      <c r="E3" s="12">
        <v>459.03569433395194</v>
      </c>
      <c r="F3" s="12">
        <v>470.0525509979668</v>
      </c>
    </row>
    <row r="4" spans="1:6" ht="12.75">
      <c r="A4" s="15" t="s">
        <v>3</v>
      </c>
      <c r="B4" s="6">
        <v>209</v>
      </c>
      <c r="C4" s="6">
        <v>212.97099999999998</v>
      </c>
      <c r="D4" s="6">
        <v>218.08230399999997</v>
      </c>
      <c r="E4" s="6">
        <v>223.31627929599998</v>
      </c>
      <c r="F4" s="6">
        <v>228.67586999910398</v>
      </c>
    </row>
    <row r="5" spans="1:6" ht="12.75">
      <c r="A5" s="15" t="s">
        <v>4</v>
      </c>
      <c r="B5" s="6">
        <v>381.44</v>
      </c>
      <c r="C5" s="6">
        <v>438.68735999999996</v>
      </c>
      <c r="D5" s="6">
        <v>449.21585663999997</v>
      </c>
      <c r="E5" s="6">
        <v>459.99703719935997</v>
      </c>
      <c r="F5" s="6">
        <v>471.0369660921446</v>
      </c>
    </row>
    <row r="6" spans="1:6" ht="12.75">
      <c r="A6" s="15" t="s">
        <v>5</v>
      </c>
      <c r="B6" s="6">
        <v>2816.7</v>
      </c>
      <c r="C6" s="6">
        <v>2957.535</v>
      </c>
      <c r="D6" s="6">
        <v>3105.4117499999998</v>
      </c>
      <c r="E6" s="6">
        <v>3260.6823375</v>
      </c>
      <c r="F6" s="6">
        <v>3423.716454375</v>
      </c>
    </row>
    <row r="7" spans="1:6" ht="12.75">
      <c r="A7" s="15" t="s">
        <v>23</v>
      </c>
      <c r="B7" s="6">
        <v>2110</v>
      </c>
      <c r="C7" s="6">
        <v>2222.857</v>
      </c>
      <c r="D7" s="6">
        <v>2352.423</v>
      </c>
      <c r="E7" s="6">
        <v>2452.285</v>
      </c>
      <c r="F7" s="6">
        <v>2582.632</v>
      </c>
    </row>
    <row r="8" spans="1:6" ht="12.75">
      <c r="A8" s="16" t="s">
        <v>24</v>
      </c>
      <c r="B8" s="11">
        <v>0</v>
      </c>
      <c r="C8" s="11">
        <v>295</v>
      </c>
      <c r="D8" s="11">
        <v>490</v>
      </c>
      <c r="E8" s="11">
        <v>710</v>
      </c>
      <c r="F8" s="11">
        <v>1040</v>
      </c>
    </row>
    <row r="9" spans="1:6" ht="12.75">
      <c r="A9" s="15" t="s">
        <v>6</v>
      </c>
      <c r="B9" s="6">
        <v>2961.1220000000003</v>
      </c>
      <c r="C9" s="6">
        <f>C10+C12+C11+C13</f>
        <v>3038.044292</v>
      </c>
      <c r="D9" s="6">
        <f>D10+D12+D11+D13</f>
        <v>3133.543883508</v>
      </c>
      <c r="E9" s="6">
        <f>E10+E12+E11+E13</f>
        <v>3172.7346076371914</v>
      </c>
      <c r="F9" s="6">
        <f>F10+F12+F11+F13</f>
        <v>3279.361439491735</v>
      </c>
    </row>
    <row r="10" spans="1:6" ht="12.75">
      <c r="A10" s="17" t="s">
        <v>7</v>
      </c>
      <c r="B10" s="7">
        <v>985.845</v>
      </c>
      <c r="C10" s="7">
        <v>1035.13725</v>
      </c>
      <c r="D10" s="7">
        <v>1086.8941125</v>
      </c>
      <c r="E10" s="7">
        <v>1141.2388181249999</v>
      </c>
      <c r="F10" s="7">
        <v>1198.30075903125</v>
      </c>
    </row>
    <row r="11" spans="1:6" ht="12.75">
      <c r="A11" s="17" t="s">
        <v>8</v>
      </c>
      <c r="B11" s="7">
        <v>59.885</v>
      </c>
      <c r="C11" s="7">
        <v>61.022814999999994</v>
      </c>
      <c r="D11" s="7">
        <v>62.487362559999994</v>
      </c>
      <c r="E11" s="7">
        <v>63.987059261439995</v>
      </c>
      <c r="F11" s="7">
        <v>65.52274868371455</v>
      </c>
    </row>
    <row r="12" spans="1:6" ht="12.75">
      <c r="A12" s="17" t="s">
        <v>9</v>
      </c>
      <c r="B12" s="7">
        <v>407.433</v>
      </c>
      <c r="C12" s="7">
        <v>415.174227</v>
      </c>
      <c r="D12" s="7">
        <v>425.138408448</v>
      </c>
      <c r="E12" s="7">
        <v>435.341730250752</v>
      </c>
      <c r="F12" s="7">
        <v>445.78993177677006</v>
      </c>
    </row>
    <row r="13" spans="1:6" ht="12.75">
      <c r="A13" s="17" t="s">
        <v>10</v>
      </c>
      <c r="B13" s="7">
        <v>1507.959</v>
      </c>
      <c r="C13" s="7">
        <f>1556.71-30</f>
        <v>1526.71</v>
      </c>
      <c r="D13" s="7">
        <f>1589.024-30</f>
        <v>1559.024</v>
      </c>
      <c r="E13" s="7">
        <f>1562.167-30</f>
        <v>1532.167</v>
      </c>
      <c r="F13" s="7">
        <f>1599.748-30</f>
        <v>1569.748</v>
      </c>
    </row>
    <row r="14" spans="1:6" ht="12.75">
      <c r="A14" s="15" t="s">
        <v>11</v>
      </c>
      <c r="B14" s="6">
        <v>1979.3902008195562</v>
      </c>
      <c r="C14" s="6">
        <f>C15+C16</f>
        <v>2016.9986146351278</v>
      </c>
      <c r="D14" s="6">
        <f>D15+D16</f>
        <v>2092.366</v>
      </c>
      <c r="E14" s="6">
        <f>E15+E16</f>
        <v>2176.544</v>
      </c>
      <c r="F14" s="6">
        <f>F15+F16</f>
        <v>2273.741</v>
      </c>
    </row>
    <row r="15" spans="1:6" ht="12.75">
      <c r="A15" s="17" t="s">
        <v>12</v>
      </c>
      <c r="B15" s="7">
        <v>1262.36</v>
      </c>
      <c r="C15" s="7">
        <v>1316.3448399999997</v>
      </c>
      <c r="D15" s="7">
        <v>1363.937</v>
      </c>
      <c r="E15" s="7">
        <v>1418.672</v>
      </c>
      <c r="F15" s="7">
        <v>1485.72</v>
      </c>
    </row>
    <row r="16" spans="1:6" ht="12.75">
      <c r="A16" s="17" t="s">
        <v>13</v>
      </c>
      <c r="B16" s="7">
        <v>717.0302008195563</v>
      </c>
      <c r="C16" s="7">
        <f>740.653774635128-40</f>
        <v>700.653774635128</v>
      </c>
      <c r="D16" s="7">
        <f>768.429-40</f>
        <v>728.429</v>
      </c>
      <c r="E16" s="7">
        <f>797.872-40</f>
        <v>757.872</v>
      </c>
      <c r="F16" s="7">
        <f>828.021-40</f>
        <v>788.021</v>
      </c>
    </row>
    <row r="17" spans="1:6" ht="12.75">
      <c r="A17" s="15" t="s">
        <v>14</v>
      </c>
      <c r="B17" s="6">
        <v>186</v>
      </c>
      <c r="C17" s="6">
        <v>156.8</v>
      </c>
      <c r="D17" s="6">
        <v>156.8</v>
      </c>
      <c r="E17" s="6">
        <v>156.8</v>
      </c>
      <c r="F17" s="6">
        <v>156.8</v>
      </c>
    </row>
    <row r="18" spans="1:6" ht="12.75">
      <c r="A18" s="15" t="s">
        <v>15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</row>
    <row r="19" spans="1:6" ht="12.75">
      <c r="A19" s="15" t="s">
        <v>16</v>
      </c>
      <c r="B19" s="6">
        <f>B3+B4+B5+B6+B7+B9+B14+B17</f>
        <v>11073.260200819555</v>
      </c>
      <c r="C19" s="6">
        <f>C3+C4+C5+C6+C7+C9+C14+C17</f>
        <v>11481.663818635127</v>
      </c>
      <c r="D19" s="6">
        <f>D3+D4+D5+D6+D7+D9+D14+D17</f>
        <v>11956.119839395998</v>
      </c>
      <c r="E19" s="6">
        <f>E3+E4+E5+E6+E7+E9+E14+E17</f>
        <v>12361.394955966503</v>
      </c>
      <c r="F19" s="6">
        <f>F3+F4+F5+F6+F7+F9+F14+F17</f>
        <v>12886.01628095595</v>
      </c>
    </row>
    <row r="20" spans="1:6" ht="12.75">
      <c r="A20" s="18" t="s">
        <v>25</v>
      </c>
      <c r="B20" s="8">
        <v>85.4</v>
      </c>
      <c r="C20" s="8">
        <v>170.4</v>
      </c>
      <c r="D20" s="8">
        <v>179.8</v>
      </c>
      <c r="E20" s="8">
        <v>189.7</v>
      </c>
      <c r="F20" s="8">
        <v>200.1</v>
      </c>
    </row>
    <row r="21" spans="1:6" ht="12.75">
      <c r="A21" s="21" t="s">
        <v>17</v>
      </c>
      <c r="B21" s="22">
        <f>B3+B4+B5+B6+B7+B9+B14+B17+B20</f>
        <v>11158.660200819555</v>
      </c>
      <c r="C21" s="22">
        <f>C3+C4+C5+C6+C7+C9+C14+C17+C20</f>
        <v>11652.063818635126</v>
      </c>
      <c r="D21" s="22">
        <f>D3+D4+D5+D6+D7+D9+D14+D17+D20</f>
        <v>12135.919839395998</v>
      </c>
      <c r="E21" s="22">
        <f>E3+E4+E5+E6+E7+E9+E14+E17+E20</f>
        <v>12551.094955966504</v>
      </c>
      <c r="F21" s="22">
        <f>F3+F4+F5+F6+F7+F9+F14+F17+F20</f>
        <v>13086.11628095595</v>
      </c>
    </row>
    <row r="22" spans="1:6" ht="26.25" thickBot="1">
      <c r="A22" s="13" t="s">
        <v>26</v>
      </c>
      <c r="B22" s="20">
        <f>B21-B8</f>
        <v>11158.660200819555</v>
      </c>
      <c r="C22" s="20">
        <f>C21-C8</f>
        <v>11357.063818635126</v>
      </c>
      <c r="D22" s="20">
        <f>D21-D8</f>
        <v>11645.919839395998</v>
      </c>
      <c r="E22" s="20">
        <f>E21-E8</f>
        <v>11841.094955966504</v>
      </c>
      <c r="F22" s="20">
        <f>F21-F8</f>
        <v>12046.11628095595</v>
      </c>
    </row>
    <row r="23" spans="1:6" ht="12.75">
      <c r="A23" s="2"/>
      <c r="B23" s="9"/>
      <c r="C23" s="9"/>
      <c r="D23" s="9"/>
      <c r="E23" s="9"/>
      <c r="F23" s="9"/>
    </row>
    <row r="24" spans="1:6" ht="12.75">
      <c r="A24" s="2" t="s">
        <v>18</v>
      </c>
      <c r="B24" s="9"/>
      <c r="C24" s="9"/>
      <c r="D24" s="9"/>
      <c r="E24" s="9"/>
      <c r="F24" s="9"/>
    </row>
    <row r="25" spans="1:6" ht="12.75">
      <c r="A25" s="10" t="s">
        <v>27</v>
      </c>
      <c r="B25" s="9"/>
      <c r="C25" s="9"/>
      <c r="D25" s="9"/>
      <c r="E25" s="9"/>
      <c r="F25" s="9"/>
    </row>
    <row r="26" spans="1:6" ht="12.75">
      <c r="A26" s="10"/>
      <c r="B26" s="9"/>
      <c r="C26" s="9"/>
      <c r="D26" s="9"/>
      <c r="E26" s="9"/>
      <c r="F26" s="9"/>
    </row>
    <row r="27" spans="1:6" ht="15.75" thickBot="1">
      <c r="A27" s="36"/>
      <c r="B27" s="36"/>
      <c r="C27" s="36"/>
      <c r="D27" s="36"/>
      <c r="E27" s="23"/>
      <c r="F27" s="23" t="s">
        <v>30</v>
      </c>
    </row>
    <row r="28" spans="1:6" ht="14.25" thickBot="1">
      <c r="A28" s="24"/>
      <c r="B28" s="25">
        <v>2007</v>
      </c>
      <c r="C28" s="25">
        <v>2008</v>
      </c>
      <c r="D28" s="25">
        <v>2009</v>
      </c>
      <c r="E28" s="25">
        <v>2010</v>
      </c>
      <c r="F28" s="25">
        <v>2011</v>
      </c>
    </row>
    <row r="29" spans="1:6" ht="13.5" thickBot="1">
      <c r="A29" s="26" t="s">
        <v>31</v>
      </c>
      <c r="B29" s="27">
        <v>11158.7</v>
      </c>
      <c r="C29" s="28" t="s">
        <v>32</v>
      </c>
      <c r="D29" s="28" t="s">
        <v>33</v>
      </c>
      <c r="E29" s="28" t="s">
        <v>34</v>
      </c>
      <c r="F29" s="28" t="s">
        <v>35</v>
      </c>
    </row>
    <row r="30" spans="1:6" ht="13.5" thickBot="1">
      <c r="A30" s="35" t="s">
        <v>59</v>
      </c>
      <c r="B30" s="30">
        <v>0</v>
      </c>
      <c r="C30" s="30">
        <v>295</v>
      </c>
      <c r="D30" s="30">
        <v>490</v>
      </c>
      <c r="E30" s="30">
        <v>710</v>
      </c>
      <c r="F30" s="31">
        <v>1040</v>
      </c>
    </row>
    <row r="31" spans="1:6" ht="13.5" thickBot="1">
      <c r="A31" s="29" t="s">
        <v>36</v>
      </c>
      <c r="B31" s="30" t="s">
        <v>37</v>
      </c>
      <c r="C31" s="30" t="s">
        <v>38</v>
      </c>
      <c r="D31" s="30" t="s">
        <v>39</v>
      </c>
      <c r="E31" s="30" t="s">
        <v>40</v>
      </c>
      <c r="F31" s="30" t="s">
        <v>41</v>
      </c>
    </row>
    <row r="32" spans="1:6" ht="13.5" thickBot="1">
      <c r="A32" s="26" t="s">
        <v>19</v>
      </c>
      <c r="B32" s="27">
        <v>7102.9</v>
      </c>
      <c r="C32" s="28" t="s">
        <v>42</v>
      </c>
      <c r="D32" s="28" t="s">
        <v>43</v>
      </c>
      <c r="E32" s="28" t="s">
        <v>44</v>
      </c>
      <c r="F32" s="27">
        <v>8246</v>
      </c>
    </row>
    <row r="33" spans="1:6" ht="13.5" thickBot="1">
      <c r="A33" s="29" t="s">
        <v>28</v>
      </c>
      <c r="B33" s="31">
        <v>7094</v>
      </c>
      <c r="C33" s="30" t="s">
        <v>45</v>
      </c>
      <c r="D33" s="30" t="s">
        <v>46</v>
      </c>
      <c r="E33" s="30" t="s">
        <v>47</v>
      </c>
      <c r="F33" s="30" t="s">
        <v>48</v>
      </c>
    </row>
    <row r="34" spans="1:6" ht="13.5" thickBot="1">
      <c r="A34" s="29" t="s">
        <v>20</v>
      </c>
      <c r="B34" s="30">
        <v>8.8</v>
      </c>
      <c r="C34" s="30">
        <v>5</v>
      </c>
      <c r="D34" s="30">
        <v>5</v>
      </c>
      <c r="E34" s="30">
        <v>5</v>
      </c>
      <c r="F34" s="30">
        <v>5</v>
      </c>
    </row>
    <row r="35" spans="1:6" ht="13.5" thickBot="1">
      <c r="A35" s="26" t="s">
        <v>21</v>
      </c>
      <c r="B35" s="27">
        <v>-4055.8</v>
      </c>
      <c r="C35" s="28" t="s">
        <v>49</v>
      </c>
      <c r="D35" s="28" t="s">
        <v>50</v>
      </c>
      <c r="E35" s="28">
        <v>-3789.7</v>
      </c>
      <c r="F35" s="28" t="s">
        <v>51</v>
      </c>
    </row>
    <row r="36" spans="1:6" ht="13.5" thickBot="1">
      <c r="A36" s="32" t="s">
        <v>60</v>
      </c>
      <c r="B36" s="33">
        <v>3600</v>
      </c>
      <c r="C36" s="33">
        <v>3600</v>
      </c>
      <c r="D36" s="33">
        <v>3600</v>
      </c>
      <c r="E36" s="33">
        <v>3600</v>
      </c>
      <c r="F36" s="33">
        <v>3600</v>
      </c>
    </row>
    <row r="37" spans="1:6" ht="13.5" thickBot="1">
      <c r="A37" s="29" t="s">
        <v>22</v>
      </c>
      <c r="B37" s="28">
        <v>-455.8</v>
      </c>
      <c r="C37" s="28">
        <v>-170.4</v>
      </c>
      <c r="D37" s="28">
        <v>-179.8</v>
      </c>
      <c r="E37" s="28">
        <v>-189.7</v>
      </c>
      <c r="F37" s="28">
        <v>-200.1</v>
      </c>
    </row>
    <row r="38" spans="1:6" ht="13.5" thickBot="1">
      <c r="A38" s="29" t="s">
        <v>29</v>
      </c>
      <c r="B38" s="30">
        <v>85.4</v>
      </c>
      <c r="C38" s="30">
        <v>170.4</v>
      </c>
      <c r="D38" s="30">
        <v>179.8</v>
      </c>
      <c r="E38" s="30">
        <v>189.7</v>
      </c>
      <c r="F38" s="30">
        <v>200.1</v>
      </c>
    </row>
    <row r="39" spans="1:6" ht="13.5" thickBot="1">
      <c r="A39" s="32" t="s">
        <v>52</v>
      </c>
      <c r="B39" s="34" t="s">
        <v>53</v>
      </c>
      <c r="C39" s="34" t="s">
        <v>54</v>
      </c>
      <c r="D39" s="34" t="s">
        <v>55</v>
      </c>
      <c r="E39" s="34" t="s">
        <v>56</v>
      </c>
      <c r="F39" s="34" t="s">
        <v>57</v>
      </c>
    </row>
    <row r="40" spans="1:6" ht="13.5" thickBot="1">
      <c r="A40" s="29" t="s">
        <v>58</v>
      </c>
      <c r="B40" s="30">
        <v>370.4</v>
      </c>
      <c r="C40" s="30" t="s">
        <v>54</v>
      </c>
      <c r="D40" s="30" t="s">
        <v>55</v>
      </c>
      <c r="E40" s="30" t="s">
        <v>56</v>
      </c>
      <c r="F40" s="30" t="s">
        <v>57</v>
      </c>
    </row>
    <row r="41" spans="1:6" ht="12.75">
      <c r="A41" s="37" t="s">
        <v>62</v>
      </c>
      <c r="B41" s="37"/>
      <c r="C41" s="37"/>
      <c r="D41" s="37"/>
      <c r="E41" s="37"/>
      <c r="F41" s="37"/>
    </row>
    <row r="42" spans="1:6" ht="12.75">
      <c r="A42" s="39" t="s">
        <v>61</v>
      </c>
      <c r="B42" s="38"/>
      <c r="C42" s="38"/>
      <c r="D42" s="38"/>
      <c r="E42" s="38"/>
      <c r="F42" s="38"/>
    </row>
  </sheetData>
  <mergeCells count="2">
    <mergeCell ref="A27:D27"/>
    <mergeCell ref="A41:F4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&amp;R&amp;"Arial,Tučné"Príloha č. 9a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Demkova</dc:creator>
  <cp:keywords/>
  <dc:description/>
  <cp:lastModifiedBy>Fejfarova.Stanislava</cp:lastModifiedBy>
  <cp:lastPrinted>2007-06-21T11:33:13Z</cp:lastPrinted>
  <dcterms:created xsi:type="dcterms:W3CDTF">2007-04-27T06:49:16Z</dcterms:created>
  <dcterms:modified xsi:type="dcterms:W3CDTF">2007-06-21T12:07:17Z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