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1220" windowHeight="10350" activeTab="0"/>
  </bookViews>
  <sheets>
    <sheet name="Kraj" sheetId="1" r:id="rId1"/>
    <sheet name="Hárok1" sheetId="2" r:id="rId2"/>
    <sheet name="Hárok2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<sst xmlns="http://schemas.openxmlformats.org/spreadsheetml/2006/main" count="280" uniqueCount="199">
  <si>
    <t>P.č.</t>
  </si>
  <si>
    <t xml:space="preserve">          Obec</t>
  </si>
  <si>
    <t>Vykonané záchranné práce</t>
  </si>
  <si>
    <t xml:space="preserve">Vzniknuté škody </t>
  </si>
  <si>
    <t>s DPH</t>
  </si>
  <si>
    <t>bez  DPH</t>
  </si>
  <si>
    <t>Náklady na záchranná práce  /Sk/</t>
  </si>
  <si>
    <t>Výška škody      /Sk/</t>
  </si>
  <si>
    <t>ObÚ v ..... spolu</t>
  </si>
  <si>
    <t>Kraj spolu:</t>
  </si>
  <si>
    <t xml:space="preserve">Obvodný úrad v </t>
  </si>
  <si>
    <t>kontrola</t>
  </si>
  <si>
    <t>1.</t>
  </si>
  <si>
    <t>Častkov</t>
  </si>
  <si>
    <t>uvolňovanie cestných komunikácií, vytvorenie prechodov a prejazdov</t>
  </si>
  <si>
    <t>0,-</t>
  </si>
  <si>
    <t>2.</t>
  </si>
  <si>
    <t>Unín</t>
  </si>
  <si>
    <t>3.</t>
  </si>
  <si>
    <t>Letničie</t>
  </si>
  <si>
    <t>4.</t>
  </si>
  <si>
    <t>Petrova Ves</t>
  </si>
  <si>
    <t>5.</t>
  </si>
  <si>
    <t>Šaštín-Stráže</t>
  </si>
  <si>
    <t>6.</t>
  </si>
  <si>
    <t>Lakšárska N.Ves</t>
  </si>
  <si>
    <t>7.</t>
  </si>
  <si>
    <t>Radimov</t>
  </si>
  <si>
    <t>8.</t>
  </si>
  <si>
    <t>Radošovce</t>
  </si>
  <si>
    <t>9.</t>
  </si>
  <si>
    <t>Koválov</t>
  </si>
  <si>
    <t>10.</t>
  </si>
  <si>
    <t>Podbranč</t>
  </si>
  <si>
    <t>na majetku obce</t>
  </si>
  <si>
    <t>100000,-</t>
  </si>
  <si>
    <t>11.</t>
  </si>
  <si>
    <t>Štefanov</t>
  </si>
  <si>
    <t>12.</t>
  </si>
  <si>
    <t>Borský Sv.Jur</t>
  </si>
  <si>
    <t>13.</t>
  </si>
  <si>
    <t>Kuklov</t>
  </si>
  <si>
    <t>Obvod spolu:</t>
  </si>
  <si>
    <t>Náklady na záchranné práce / Sk /</t>
  </si>
  <si>
    <t xml:space="preserve">11  498,00 </t>
  </si>
  <si>
    <t>ObÚ v Senici spolu:</t>
  </si>
  <si>
    <t>Baka</t>
  </si>
  <si>
    <t>Baloň</t>
  </si>
  <si>
    <t>Bellova Ves</t>
  </si>
  <si>
    <t>Blahová</t>
  </si>
  <si>
    <t>Bodíky</t>
  </si>
  <si>
    <t>Boheľov</t>
  </si>
  <si>
    <t>Čakany</t>
  </si>
  <si>
    <t>Čenkovce</t>
  </si>
  <si>
    <t>Čiližská Radvaň</t>
  </si>
  <si>
    <t>Dobrohošť</t>
  </si>
  <si>
    <t>Dolný  Štál</t>
  </si>
  <si>
    <t>Dunajská Streda</t>
  </si>
  <si>
    <t>Dunajský Klátov</t>
  </si>
  <si>
    <t>Gabčíkovo</t>
  </si>
  <si>
    <t>Horná Potôň</t>
  </si>
  <si>
    <t>Holice</t>
  </si>
  <si>
    <t>Horné Mýto</t>
  </si>
  <si>
    <t>Horný Bar</t>
  </si>
  <si>
    <t>Hubice</t>
  </si>
  <si>
    <t>Hviezdoslavov</t>
  </si>
  <si>
    <t>Jahodná</t>
  </si>
  <si>
    <t>Janíky</t>
  </si>
  <si>
    <t>Jurová</t>
  </si>
  <si>
    <t>Kostolné Kračany</t>
  </si>
  <si>
    <t>Kľúčovec</t>
  </si>
  <si>
    <t>Kútniky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</si>
  <si>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</si>
  <si>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</si>
  <si>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</si>
  <si>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</si>
  <si>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</si>
  <si>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</si>
  <si>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</si>
  <si>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</si>
  <si>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Nový Život</t>
  </si>
  <si>
    <t>Ňárad</t>
  </si>
  <si>
    <t>Ohrady</t>
  </si>
  <si>
    <t>Okoč</t>
  </si>
  <si>
    <t>Oľdza</t>
  </si>
  <si>
    <t>Orechová Potôň</t>
  </si>
  <si>
    <t>Padáň</t>
  </si>
  <si>
    <t>Pataš</t>
  </si>
  <si>
    <t>Potônske Lúky</t>
  </si>
  <si>
    <t>Povoda</t>
  </si>
  <si>
    <t>Rohovce</t>
  </si>
  <si>
    <t>Sap</t>
  </si>
  <si>
    <t>Šamorín</t>
  </si>
  <si>
    <t>Topoľníky</t>
  </si>
  <si>
    <t>Trhová Hradská</t>
  </si>
  <si>
    <t>Trnávka</t>
  </si>
  <si>
    <t>Trstená na Ostrove</t>
  </si>
  <si>
    <t>Veľké Blahovo</t>
  </si>
  <si>
    <t>Veľké Dvorníky</t>
  </si>
  <si>
    <t>Veľký Meder</t>
  </si>
  <si>
    <t>Vieska</t>
  </si>
  <si>
    <t>Vrakúň</t>
  </si>
  <si>
    <t>Vydrany</t>
  </si>
  <si>
    <t>Zlaté Klasy</t>
  </si>
  <si>
    <t>Kráľovičove Krač.</t>
  </si>
  <si>
    <t>Kompl. centr. záchr. služba Gabčíkovo</t>
  </si>
  <si>
    <t>Mostová</t>
  </si>
  <si>
    <t>Šoporňa</t>
  </si>
  <si>
    <t>Tomášikovo</t>
  </si>
  <si>
    <t>Topoľnica</t>
  </si>
  <si>
    <t>Kajal</t>
  </si>
  <si>
    <t>Pata</t>
  </si>
  <si>
    <t>Dolná Streda</t>
  </si>
  <si>
    <t>Košúty</t>
  </si>
  <si>
    <t>Hoste</t>
  </si>
  <si>
    <t>Matúškovo</t>
  </si>
  <si>
    <t>Zemianske Sady</t>
  </si>
  <si>
    <t>Čierny Brod</t>
  </si>
  <si>
    <t>Trstice</t>
  </si>
  <si>
    <t>Horné Saliby</t>
  </si>
  <si>
    <t>Dolný Chotár</t>
  </si>
  <si>
    <t>Sereď</t>
  </si>
  <si>
    <t>Čierna Voda</t>
  </si>
  <si>
    <t>Vinohrady n/Váhom</t>
  </si>
  <si>
    <t>Dolné Saliby</t>
  </si>
  <si>
    <t>Jelka</t>
  </si>
  <si>
    <t>Šalgočka</t>
  </si>
  <si>
    <t>Veľký Grob</t>
  </si>
  <si>
    <t>Abrahám</t>
  </si>
  <si>
    <t>Váhovce</t>
  </si>
  <si>
    <t>Veľká Mača</t>
  </si>
  <si>
    <t>Veľké Úľany</t>
  </si>
  <si>
    <t>Znehodn.pôda pri vyslob.prác.</t>
  </si>
  <si>
    <t>Prasknuté rameno nakladača</t>
  </si>
  <si>
    <t>ObÚ v Galante spolu:</t>
  </si>
  <si>
    <t>Bašovce</t>
  </si>
  <si>
    <t>Borovce</t>
  </si>
  <si>
    <t>Drahovce</t>
  </si>
  <si>
    <t>Hubina</t>
  </si>
  <si>
    <t>Kočín – Lančár</t>
  </si>
  <si>
    <t>Moravany</t>
  </si>
  <si>
    <t>Nižná</t>
  </si>
  <si>
    <t>Ostrov</t>
  </si>
  <si>
    <t>Sokolovce</t>
  </si>
  <si>
    <t>Šípkové</t>
  </si>
  <si>
    <t>Šterusy</t>
  </si>
  <si>
    <t>Trebatice</t>
  </si>
  <si>
    <t>ObÚ v Piešťanoch spolu:</t>
  </si>
  <si>
    <t>Dlhá</t>
  </si>
  <si>
    <t>Boleráz</t>
  </si>
  <si>
    <t>Dolné Orešany</t>
  </si>
  <si>
    <t>Cífer</t>
  </si>
  <si>
    <t>Košolná</t>
  </si>
  <si>
    <t>Križovany n/V.</t>
  </si>
  <si>
    <t>Majcichov</t>
  </si>
  <si>
    <t>Dolné Trhovište</t>
  </si>
  <si>
    <t>Sasinkovo</t>
  </si>
  <si>
    <t>Vlčkovce</t>
  </si>
  <si>
    <t>Voderady</t>
  </si>
  <si>
    <t>Opoj</t>
  </si>
  <si>
    <t>ObÚ v Trnave spolu:</t>
  </si>
  <si>
    <t>Kraj  spolu:</t>
  </si>
  <si>
    <t>poškodenie traktora pri prácach</t>
  </si>
  <si>
    <t>škody na majetku obce- poškodenie verejn. osvetlenia, obecného rozhlasu, odkvap. rýn na obecnej budove</t>
  </si>
  <si>
    <t>Senica</t>
  </si>
  <si>
    <t>Smrdáky</t>
  </si>
  <si>
    <t>Počet listov: 4</t>
  </si>
  <si>
    <t>Štvrtok na Ostrove</t>
  </si>
  <si>
    <t>vykonávanie záchranných prác - záchrana uviaznutých ľudí, vyslobodzovanie vozidiel, poskytnutie núdzového zásobovania a ubytovania, sprejazdňovanie komunikácií.</t>
  </si>
  <si>
    <t xml:space="preserve">sprejazdnenie zaviatych ciest </t>
  </si>
  <si>
    <t>odstraňovanie sneh.závejov a vyslobodzovanie motorových vozidiel</t>
  </si>
  <si>
    <t>odhŕňanie snehu a vyťahovanie zaviatych mot.vozidiel</t>
  </si>
  <si>
    <t>odhŕňanie snehu na ceste III.triedy</t>
  </si>
  <si>
    <t>sprejazdnenie zaviatych ciest a vyťahovanie motorových vozidiel</t>
  </si>
  <si>
    <t>vyťahovanie vozidiel a uviaznutých ľudí</t>
  </si>
  <si>
    <t>vyslobodzovanie áut a osôb</t>
  </si>
  <si>
    <t>núdzové ubytovanie a zásobovanie pre uviaznnutých</t>
  </si>
  <si>
    <t>vyslobodzovanie osbných, nákladných vozidiel, autobusov</t>
  </si>
  <si>
    <t>záchranné práce, vyslobodzovanie vozidiel</t>
  </si>
  <si>
    <t>vyslobodzovanie vozidiel, poskytnutie občerstvenia pre uviaznutých</t>
  </si>
  <si>
    <t>sprejazdňovanie cesty zafúkaným vozidlám</t>
  </si>
  <si>
    <t>záchranné a vyslobodzovacie práce</t>
  </si>
  <si>
    <t>vyslobodzovacie práce, poskytnutie núdzového zásob.pre uviaznutých</t>
  </si>
  <si>
    <t>znižovanie rizík ohrozenia - sprejazdňovanie cestných komunikácií, vyslobodzovanie dopravných prostriedkov,</t>
  </si>
  <si>
    <t>odhŕňanie snehu na ceste II. a III.triedy a vyťahovanie vozidiel</t>
  </si>
  <si>
    <t>sprejazdnenie ciest</t>
  </si>
  <si>
    <t>udržiavanie prejazdnosti ciest v obci a ciest III.triedy</t>
  </si>
  <si>
    <t>odstraňovanie snehu a sprejazdnenie ciest</t>
  </si>
  <si>
    <t>odpratávanie snehu na cest. II.a III.triedy a vyslob.mot vozidiel</t>
  </si>
  <si>
    <t>čistenie cesty II.triedy a miestnych komunikácií</t>
  </si>
  <si>
    <t>vyslobodzovanie uviaznutých mot.voz., a odpratávanie snehu</t>
  </si>
  <si>
    <t>uvoľňovanie závejov,zabezpeč.prejazdnosti ciest na úz.mesta</t>
  </si>
  <si>
    <t>vyslobodzovacie práce a čistenie ciest</t>
  </si>
  <si>
    <t>sprejazdňovanie štátnej cesty II.a III.triedy</t>
  </si>
  <si>
    <t>odhŕňanie snehu, pomoc ener.záv. pri odstr.poruchy</t>
  </si>
  <si>
    <t>sprejazdnenie zaviatych ciest a vyťahovanie mot.voz.</t>
  </si>
  <si>
    <t>Príloha č. 1</t>
  </si>
  <si>
    <t>Prehľad nákladov na vykonanie záchránných prác a prehľad škôd 
v súvislosti s mimoriadnou udalosťou v trnavskom kraji</t>
  </si>
  <si>
    <t>ObÚ v Dunajskej Strede spolu: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</si>
</sst>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</numFmts>
  <fonts count="10">
    <font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Arial CE"/>
      <family val="0"/>
    </font>
    <font>
      <sz val="10"/>
      <name val="Times New Roman"/>
      <family val="1"/>
    </font>
    <font>
      <u val="single"/>
      <sz val="11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4" fontId="6" fillId="0" borderId="6" xfId="0" applyNumberFormat="1" applyFont="1" applyBorder="1" applyAlignment="1">
      <alignment/>
    </xf>
    <xf numFmtId="0" fontId="6" fillId="0" borderId="1" xfId="0" applyFont="1" applyBorder="1" applyAlignment="1">
      <alignment horizontal="left" vertical="justify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right"/>
    </xf>
    <xf numFmtId="4" fontId="9" fillId="0" borderId="6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wrapText="1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4" fontId="9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7" xfId="0" applyFont="1" applyBorder="1" applyAlignment="1">
      <alignment horizontal="left"/>
    </xf>
    <xf numFmtId="4" fontId="9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justify"/>
    </xf>
    <xf numFmtId="0" fontId="6" fillId="0" borderId="1" xfId="0" applyFont="1" applyBorder="1" applyAlignment="1">
      <alignment vertical="justify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view="pageBreakPreview" zoomScaleSheetLayoutView="100" workbookViewId="0" topLeftCell="A124">
      <selection activeCell="A3" sqref="A3:F3"/>
    </sheetView>
  </sheetViews>
  <sheetFormatPr defaultColWidth="9.00390625" defaultRowHeight="12.75"/>
  <cols>
    <col min="1" max="1" width="4.125" style="3" customWidth="1"/>
    <col min="2" max="2" width="20.00390625" style="1" customWidth="1"/>
    <col min="3" max="3" width="16.00390625" style="22" customWidth="1"/>
    <col min="4" max="4" width="59.375" style="2" customWidth="1"/>
    <col min="5" max="5" width="27.125" style="3" customWidth="1"/>
    <col min="6" max="6" width="13.00390625" style="23" customWidth="1"/>
    <col min="7" max="16384" width="9.125" style="80" customWidth="1"/>
  </cols>
  <sheetData>
    <row r="1" ht="15">
      <c r="F1" s="25" t="s">
        <v>196</v>
      </c>
    </row>
    <row r="2" spans="1:6" ht="15.75">
      <c r="A2" s="26"/>
      <c r="B2" s="24"/>
      <c r="F2" s="25" t="s">
        <v>166</v>
      </c>
    </row>
    <row r="3" spans="1:6" ht="40.5" customHeight="1">
      <c r="A3" s="88" t="s">
        <v>197</v>
      </c>
      <c r="B3" s="88"/>
      <c r="C3" s="88"/>
      <c r="D3" s="88"/>
      <c r="E3" s="89"/>
      <c r="F3" s="89"/>
    </row>
    <row r="4" spans="1:6" ht="18.75">
      <c r="A4" s="79"/>
      <c r="B4" s="79"/>
      <c r="C4" s="79"/>
      <c r="D4" s="79"/>
      <c r="E4" s="81"/>
      <c r="F4" s="81"/>
    </row>
    <row r="5" spans="1:6" ht="19.5" thickBot="1">
      <c r="A5" s="79"/>
      <c r="B5" s="79"/>
      <c r="C5" s="79"/>
      <c r="D5" s="79"/>
      <c r="E5" s="81"/>
      <c r="F5" s="81"/>
    </row>
    <row r="6" spans="1:7" s="83" customFormat="1" ht="24" customHeight="1">
      <c r="A6" s="92" t="s">
        <v>0</v>
      </c>
      <c r="B6" s="94" t="s">
        <v>1</v>
      </c>
      <c r="C6" s="97" t="s">
        <v>43</v>
      </c>
      <c r="D6" s="96" t="s">
        <v>2</v>
      </c>
      <c r="E6" s="96" t="s">
        <v>3</v>
      </c>
      <c r="F6" s="90" t="s">
        <v>7</v>
      </c>
      <c r="G6" s="82"/>
    </row>
    <row r="7" spans="1:6" ht="37.5" customHeight="1" thickBot="1">
      <c r="A7" s="93"/>
      <c r="B7" s="95"/>
      <c r="C7" s="98"/>
      <c r="D7" s="95"/>
      <c r="E7" s="95"/>
      <c r="F7" s="91"/>
    </row>
    <row r="8" spans="1:6" ht="12.75">
      <c r="A8" s="27">
        <v>1</v>
      </c>
      <c r="B8" s="28" t="s">
        <v>13</v>
      </c>
      <c r="C8" s="84">
        <f>14510+20704</f>
        <v>35214</v>
      </c>
      <c r="D8" s="29" t="s">
        <v>14</v>
      </c>
      <c r="E8" s="29"/>
      <c r="F8" s="30"/>
    </row>
    <row r="9" spans="1:6" ht="12.75">
      <c r="A9" s="31">
        <v>2</v>
      </c>
      <c r="B9" s="32" t="s">
        <v>17</v>
      </c>
      <c r="C9" s="37">
        <v>21295</v>
      </c>
      <c r="D9" s="33" t="s">
        <v>14</v>
      </c>
      <c r="E9" s="33"/>
      <c r="F9" s="34"/>
    </row>
    <row r="10" spans="1:6" ht="12.75">
      <c r="A10" s="31">
        <v>3</v>
      </c>
      <c r="B10" s="32" t="s">
        <v>19</v>
      </c>
      <c r="C10" s="37">
        <v>15351</v>
      </c>
      <c r="D10" s="33" t="s">
        <v>14</v>
      </c>
      <c r="E10" s="33"/>
      <c r="F10" s="34"/>
    </row>
    <row r="11" spans="1:6" ht="12.75">
      <c r="A11" s="31">
        <v>4</v>
      </c>
      <c r="B11" s="32" t="s">
        <v>21</v>
      </c>
      <c r="C11" s="37">
        <v>30345</v>
      </c>
      <c r="D11" s="33" t="s">
        <v>14</v>
      </c>
      <c r="E11" s="33"/>
      <c r="F11" s="34"/>
    </row>
    <row r="12" spans="1:6" ht="12.75">
      <c r="A12" s="31">
        <v>5</v>
      </c>
      <c r="B12" s="32" t="s">
        <v>23</v>
      </c>
      <c r="C12" s="37" t="s">
        <v>44</v>
      </c>
      <c r="D12" s="33" t="s">
        <v>14</v>
      </c>
      <c r="E12" s="33"/>
      <c r="F12" s="34"/>
    </row>
    <row r="13" spans="1:6" ht="12.75">
      <c r="A13" s="31">
        <v>6</v>
      </c>
      <c r="B13" s="32" t="s">
        <v>25</v>
      </c>
      <c r="C13" s="37">
        <v>6000</v>
      </c>
      <c r="D13" s="33" t="s">
        <v>14</v>
      </c>
      <c r="E13" s="33"/>
      <c r="F13" s="34"/>
    </row>
    <row r="14" spans="1:6" ht="12.75">
      <c r="A14" s="31">
        <v>7</v>
      </c>
      <c r="B14" s="32" t="s">
        <v>27</v>
      </c>
      <c r="C14" s="37">
        <v>23800</v>
      </c>
      <c r="D14" s="33" t="s">
        <v>14</v>
      </c>
      <c r="E14" s="33"/>
      <c r="F14" s="34"/>
    </row>
    <row r="15" spans="1:6" ht="12.75">
      <c r="A15" s="31">
        <v>8</v>
      </c>
      <c r="B15" s="32" t="s">
        <v>29</v>
      </c>
      <c r="C15" s="37">
        <f>12276+6069</f>
        <v>18345</v>
      </c>
      <c r="D15" s="33" t="s">
        <v>14</v>
      </c>
      <c r="E15" s="33"/>
      <c r="F15" s="34"/>
    </row>
    <row r="16" spans="1:6" ht="12.75">
      <c r="A16" s="31">
        <v>9</v>
      </c>
      <c r="B16" s="32" t="s">
        <v>31</v>
      </c>
      <c r="C16" s="37">
        <f>33470+27000</f>
        <v>60470</v>
      </c>
      <c r="D16" s="33" t="s">
        <v>14</v>
      </c>
      <c r="E16" s="33"/>
      <c r="F16" s="34"/>
    </row>
    <row r="17" spans="1:6" ht="58.5" customHeight="1">
      <c r="A17" s="31">
        <v>10</v>
      </c>
      <c r="B17" s="35" t="s">
        <v>33</v>
      </c>
      <c r="C17" s="85">
        <f>40615+28820</f>
        <v>69435</v>
      </c>
      <c r="D17" s="86" t="s">
        <v>14</v>
      </c>
      <c r="E17" s="36" t="s">
        <v>163</v>
      </c>
      <c r="F17" s="34">
        <v>100000</v>
      </c>
    </row>
    <row r="18" spans="1:6" ht="12.75">
      <c r="A18" s="31">
        <v>11</v>
      </c>
      <c r="B18" s="32" t="s">
        <v>37</v>
      </c>
      <c r="C18" s="37">
        <f>12225+18000</f>
        <v>30225</v>
      </c>
      <c r="D18" s="33" t="s">
        <v>14</v>
      </c>
      <c r="E18" s="33"/>
      <c r="F18" s="34"/>
    </row>
    <row r="19" spans="1:6" ht="12.75">
      <c r="A19" s="31">
        <v>12</v>
      </c>
      <c r="B19" s="32" t="s">
        <v>39</v>
      </c>
      <c r="C19" s="37">
        <v>27198</v>
      </c>
      <c r="D19" s="33" t="s">
        <v>14</v>
      </c>
      <c r="E19" s="33"/>
      <c r="F19" s="34"/>
    </row>
    <row r="20" spans="1:6" ht="12.75">
      <c r="A20" s="31">
        <v>13</v>
      </c>
      <c r="B20" s="32" t="s">
        <v>41</v>
      </c>
      <c r="C20" s="37">
        <v>16660</v>
      </c>
      <c r="D20" s="33" t="s">
        <v>14</v>
      </c>
      <c r="E20" s="33"/>
      <c r="F20" s="34"/>
    </row>
    <row r="21" spans="1:6" ht="12.75">
      <c r="A21" s="31">
        <v>14</v>
      </c>
      <c r="B21" s="32" t="s">
        <v>164</v>
      </c>
      <c r="C21" s="37">
        <v>10075.5</v>
      </c>
      <c r="D21" s="33" t="s">
        <v>14</v>
      </c>
      <c r="E21" s="33"/>
      <c r="F21" s="34"/>
    </row>
    <row r="22" spans="1:6" ht="12.75">
      <c r="A22" s="31">
        <v>15</v>
      </c>
      <c r="B22" s="32" t="s">
        <v>165</v>
      </c>
      <c r="C22" s="37">
        <v>116820</v>
      </c>
      <c r="D22" s="33" t="s">
        <v>14</v>
      </c>
      <c r="E22" s="33"/>
      <c r="F22" s="34"/>
    </row>
    <row r="23" spans="1:6" ht="29.25" customHeight="1">
      <c r="A23" s="31"/>
      <c r="B23" s="39" t="s">
        <v>45</v>
      </c>
      <c r="C23" s="40">
        <f>SUM(C8:C22)</f>
        <v>481233.5</v>
      </c>
      <c r="D23" s="38"/>
      <c r="E23" s="33"/>
      <c r="F23" s="41">
        <f>SUM(F8:F20)</f>
        <v>100000</v>
      </c>
    </row>
    <row r="24" spans="1:6" ht="14.25" customHeight="1">
      <c r="A24" s="31">
        <v>16</v>
      </c>
      <c r="B24" s="42" t="s">
        <v>46</v>
      </c>
      <c r="C24" s="37">
        <v>26180</v>
      </c>
      <c r="D24" s="105" t="s">
        <v>168</v>
      </c>
      <c r="E24" s="33"/>
      <c r="F24" s="34"/>
    </row>
    <row r="25" spans="1:6" ht="13.5" customHeight="1">
      <c r="A25" s="31">
        <v>17</v>
      </c>
      <c r="B25" s="42" t="s">
        <v>47</v>
      </c>
      <c r="C25" s="37">
        <v>40000</v>
      </c>
      <c r="D25" s="100"/>
      <c r="E25" s="33"/>
      <c r="F25" s="34"/>
    </row>
    <row r="26" spans="1:6" ht="14.25" customHeight="1">
      <c r="A26" s="31">
        <v>18</v>
      </c>
      <c r="B26" s="42" t="s">
        <v>48</v>
      </c>
      <c r="C26" s="37">
        <v>19340</v>
      </c>
      <c r="D26" s="100"/>
      <c r="E26" s="33"/>
      <c r="F26" s="34"/>
    </row>
    <row r="27" spans="1:6" ht="13.5" customHeight="1">
      <c r="A27" s="31">
        <v>19</v>
      </c>
      <c r="B27" s="42" t="s">
        <v>49</v>
      </c>
      <c r="C27" s="37">
        <v>21420</v>
      </c>
      <c r="D27" s="100"/>
      <c r="E27" s="33"/>
      <c r="F27" s="34"/>
    </row>
    <row r="28" spans="1:6" ht="14.25" customHeight="1">
      <c r="A28" s="31">
        <v>20</v>
      </c>
      <c r="B28" s="42" t="s">
        <v>50</v>
      </c>
      <c r="C28" s="37">
        <v>9520</v>
      </c>
      <c r="D28" s="100"/>
      <c r="E28" s="33"/>
      <c r="F28" s="34"/>
    </row>
    <row r="29" spans="1:6" ht="12.75">
      <c r="A29" s="31">
        <v>21</v>
      </c>
      <c r="B29" s="42" t="s">
        <v>51</v>
      </c>
      <c r="C29" s="37">
        <v>4550</v>
      </c>
      <c r="D29" s="100"/>
      <c r="E29" s="33"/>
      <c r="F29" s="34"/>
    </row>
    <row r="30" spans="1:6" ht="12.75">
      <c r="A30" s="31">
        <v>22</v>
      </c>
      <c r="B30" s="42" t="s">
        <v>52</v>
      </c>
      <c r="C30" s="37">
        <v>23622</v>
      </c>
      <c r="D30" s="100"/>
      <c r="E30" s="33"/>
      <c r="F30" s="34"/>
    </row>
    <row r="31" spans="1:6" ht="12.75">
      <c r="A31" s="31">
        <v>23</v>
      </c>
      <c r="B31" s="42" t="s">
        <v>53</v>
      </c>
      <c r="C31" s="37">
        <v>34472</v>
      </c>
      <c r="D31" s="100"/>
      <c r="E31" s="33" t="s">
        <v>162</v>
      </c>
      <c r="F31" s="34">
        <v>15000</v>
      </c>
    </row>
    <row r="32" spans="1:6" ht="12.75">
      <c r="A32" s="31">
        <v>24</v>
      </c>
      <c r="B32" s="42" t="s">
        <v>54</v>
      </c>
      <c r="C32" s="37">
        <v>43578</v>
      </c>
      <c r="D32" s="100"/>
      <c r="E32" s="33"/>
      <c r="F32" s="34"/>
    </row>
    <row r="33" spans="1:6" ht="13.5" customHeight="1">
      <c r="A33" s="31">
        <v>25</v>
      </c>
      <c r="B33" s="42" t="s">
        <v>55</v>
      </c>
      <c r="C33" s="37">
        <v>8598</v>
      </c>
      <c r="D33" s="100"/>
      <c r="E33" s="33"/>
      <c r="F33" s="34"/>
    </row>
    <row r="34" spans="1:6" ht="12.75">
      <c r="A34" s="31">
        <v>26</v>
      </c>
      <c r="B34" s="42" t="s">
        <v>56</v>
      </c>
      <c r="C34" s="37">
        <v>39466</v>
      </c>
      <c r="D34" s="100"/>
      <c r="E34" s="33"/>
      <c r="F34" s="34"/>
    </row>
    <row r="35" spans="1:6" ht="13.5" thickBot="1">
      <c r="A35" s="43">
        <v>27</v>
      </c>
      <c r="B35" s="44" t="s">
        <v>57</v>
      </c>
      <c r="C35" s="45">
        <v>149559</v>
      </c>
      <c r="D35" s="101"/>
      <c r="E35" s="46"/>
      <c r="F35" s="47"/>
    </row>
    <row r="36" spans="1:6" ht="15" customHeight="1">
      <c r="A36" s="48">
        <v>28</v>
      </c>
      <c r="B36" s="49" t="s">
        <v>58</v>
      </c>
      <c r="C36" s="50">
        <v>19700</v>
      </c>
      <c r="D36" s="99" t="s">
        <v>168</v>
      </c>
      <c r="E36" s="51"/>
      <c r="F36" s="52"/>
    </row>
    <row r="37" spans="1:6" ht="12.75">
      <c r="A37" s="31">
        <v>29</v>
      </c>
      <c r="B37" s="42" t="s">
        <v>59</v>
      </c>
      <c r="C37" s="37">
        <v>71496</v>
      </c>
      <c r="D37" s="100"/>
      <c r="E37" s="33"/>
      <c r="F37" s="34"/>
    </row>
    <row r="38" spans="1:6" ht="12.75">
      <c r="A38" s="31">
        <v>30</v>
      </c>
      <c r="B38" s="42" t="s">
        <v>61</v>
      </c>
      <c r="C38" s="37">
        <v>32999</v>
      </c>
      <c r="D38" s="100"/>
      <c r="E38" s="33"/>
      <c r="F38" s="34"/>
    </row>
    <row r="39" spans="1:6" ht="12.75">
      <c r="A39" s="31">
        <v>31</v>
      </c>
      <c r="B39" s="42" t="s">
        <v>60</v>
      </c>
      <c r="C39" s="37">
        <v>93716</v>
      </c>
      <c r="D39" s="100"/>
      <c r="E39" s="33"/>
      <c r="F39" s="34"/>
    </row>
    <row r="40" spans="1:6" ht="12.75">
      <c r="A40" s="31">
        <v>32</v>
      </c>
      <c r="B40" s="42" t="s">
        <v>62</v>
      </c>
      <c r="C40" s="37">
        <v>49504</v>
      </c>
      <c r="D40" s="100"/>
      <c r="E40" s="33"/>
      <c r="F40" s="34"/>
    </row>
    <row r="41" spans="1:6" ht="12.75">
      <c r="A41" s="31">
        <v>33</v>
      </c>
      <c r="B41" s="42" t="s">
        <v>63</v>
      </c>
      <c r="C41" s="37">
        <v>18090</v>
      </c>
      <c r="D41" s="100"/>
      <c r="E41" s="33"/>
      <c r="F41" s="34"/>
    </row>
    <row r="42" spans="1:6" ht="12.75">
      <c r="A42" s="31">
        <v>34</v>
      </c>
      <c r="B42" s="42" t="s">
        <v>64</v>
      </c>
      <c r="C42" s="37">
        <v>11900</v>
      </c>
      <c r="D42" s="100"/>
      <c r="E42" s="33"/>
      <c r="F42" s="34"/>
    </row>
    <row r="43" spans="1:6" ht="12.75">
      <c r="A43" s="31">
        <v>35</v>
      </c>
      <c r="B43" s="42" t="s">
        <v>65</v>
      </c>
      <c r="C43" s="37">
        <v>10056</v>
      </c>
      <c r="D43" s="100"/>
      <c r="E43" s="33"/>
      <c r="F43" s="34"/>
    </row>
    <row r="44" spans="1:6" ht="12.75">
      <c r="A44" s="31">
        <v>36</v>
      </c>
      <c r="B44" s="42" t="s">
        <v>66</v>
      </c>
      <c r="C44" s="37">
        <v>34064</v>
      </c>
      <c r="D44" s="100"/>
      <c r="E44" s="33"/>
      <c r="F44" s="34"/>
    </row>
    <row r="45" spans="1:6" ht="12.75">
      <c r="A45" s="31">
        <v>37</v>
      </c>
      <c r="B45" s="42" t="s">
        <v>67</v>
      </c>
      <c r="C45" s="37">
        <v>26825</v>
      </c>
      <c r="D45" s="100"/>
      <c r="E45" s="33"/>
      <c r="F45" s="34"/>
    </row>
    <row r="46" spans="1:6" ht="12.75">
      <c r="A46" s="31">
        <v>38</v>
      </c>
      <c r="B46" s="42" t="s">
        <v>68</v>
      </c>
      <c r="C46" s="37">
        <v>28560</v>
      </c>
      <c r="D46" s="100"/>
      <c r="E46" s="33"/>
      <c r="F46" s="34"/>
    </row>
    <row r="47" spans="1:6" ht="12.75">
      <c r="A47" s="31">
        <v>39</v>
      </c>
      <c r="B47" s="42" t="s">
        <v>70</v>
      </c>
      <c r="C47" s="37">
        <v>39389</v>
      </c>
      <c r="D47" s="100"/>
      <c r="E47" s="33"/>
      <c r="F47" s="34"/>
    </row>
    <row r="48" spans="1:6" ht="12.75">
      <c r="A48" s="31">
        <v>40</v>
      </c>
      <c r="B48" s="42" t="s">
        <v>69</v>
      </c>
      <c r="C48" s="37">
        <v>47554</v>
      </c>
      <c r="D48" s="100"/>
      <c r="E48" s="33"/>
      <c r="F48" s="34"/>
    </row>
    <row r="49" spans="1:6" ht="17.25" customHeight="1">
      <c r="A49" s="31">
        <v>41</v>
      </c>
      <c r="B49" s="42" t="s">
        <v>104</v>
      </c>
      <c r="C49" s="37">
        <v>59980</v>
      </c>
      <c r="D49" s="100"/>
      <c r="E49" s="33"/>
      <c r="F49" s="34"/>
    </row>
    <row r="50" spans="1:6" ht="12.75">
      <c r="A50" s="31">
        <v>42</v>
      </c>
      <c r="B50" s="42" t="s">
        <v>71</v>
      </c>
      <c r="C50" s="37">
        <v>20330</v>
      </c>
      <c r="D50" s="100"/>
      <c r="E50" s="33"/>
      <c r="F50" s="34"/>
    </row>
    <row r="51" spans="1:6" ht="12.75">
      <c r="A51" s="31">
        <v>43</v>
      </c>
      <c r="B51" s="42" t="s">
        <v>72</v>
      </c>
      <c r="C51" s="37">
        <v>7200</v>
      </c>
      <c r="D51" s="100"/>
      <c r="E51" s="33"/>
      <c r="F51" s="34"/>
    </row>
    <row r="52" spans="1:6" ht="12.75">
      <c r="A52" s="31">
        <v>44</v>
      </c>
      <c r="B52" s="42" t="s">
        <v>73</v>
      </c>
      <c r="C52" s="37">
        <v>39895</v>
      </c>
      <c r="D52" s="100"/>
      <c r="E52" s="33"/>
      <c r="F52" s="34"/>
    </row>
    <row r="53" spans="1:6" ht="12.75">
      <c r="A53" s="31">
        <v>45</v>
      </c>
      <c r="B53" s="32" t="s">
        <v>74</v>
      </c>
      <c r="C53" s="37">
        <v>30780</v>
      </c>
      <c r="D53" s="100"/>
      <c r="E53" s="33"/>
      <c r="F53" s="34"/>
    </row>
    <row r="54" spans="1:6" ht="12.75">
      <c r="A54" s="31">
        <v>46</v>
      </c>
      <c r="B54" s="32" t="s">
        <v>75</v>
      </c>
      <c r="C54" s="37">
        <v>7875</v>
      </c>
      <c r="D54" s="100"/>
      <c r="E54" s="33"/>
      <c r="F54" s="34"/>
    </row>
    <row r="55" spans="1:6" ht="12.75">
      <c r="A55" s="31">
        <v>47</v>
      </c>
      <c r="B55" s="32" t="s">
        <v>76</v>
      </c>
      <c r="C55" s="37">
        <v>50000</v>
      </c>
      <c r="D55" s="100"/>
      <c r="E55" s="33"/>
      <c r="F55" s="34"/>
    </row>
    <row r="56" spans="1:6" ht="12.75">
      <c r="A56" s="31">
        <v>48</v>
      </c>
      <c r="B56" s="32" t="s">
        <v>77</v>
      </c>
      <c r="C56" s="37">
        <v>24822</v>
      </c>
      <c r="D56" s="100"/>
      <c r="E56" s="33"/>
      <c r="F56" s="34"/>
    </row>
    <row r="57" spans="1:6" ht="12.75">
      <c r="A57" s="31">
        <v>49</v>
      </c>
      <c r="B57" s="32" t="s">
        <v>78</v>
      </c>
      <c r="C57" s="37">
        <v>41889</v>
      </c>
      <c r="D57" s="100"/>
      <c r="E57" s="33"/>
      <c r="F57" s="34"/>
    </row>
    <row r="58" spans="1:6" ht="12.75">
      <c r="A58" s="31">
        <v>50</v>
      </c>
      <c r="B58" s="32" t="s">
        <v>79</v>
      </c>
      <c r="C58" s="37">
        <v>29864</v>
      </c>
      <c r="D58" s="100"/>
      <c r="E58" s="33"/>
      <c r="F58" s="34"/>
    </row>
    <row r="59" spans="1:6" ht="12.75">
      <c r="A59" s="31">
        <v>51</v>
      </c>
      <c r="B59" s="32" t="s">
        <v>80</v>
      </c>
      <c r="C59" s="37">
        <v>37842</v>
      </c>
      <c r="D59" s="100"/>
      <c r="E59" s="33"/>
      <c r="F59" s="34"/>
    </row>
    <row r="60" spans="1:6" ht="12.75">
      <c r="A60" s="31">
        <v>52</v>
      </c>
      <c r="B60" s="32" t="s">
        <v>81</v>
      </c>
      <c r="C60" s="37">
        <v>34034</v>
      </c>
      <c r="D60" s="100"/>
      <c r="E60" s="33"/>
      <c r="F60" s="34"/>
    </row>
    <row r="61" spans="1:6" ht="12.75">
      <c r="A61" s="31">
        <v>53</v>
      </c>
      <c r="B61" s="32" t="s">
        <v>82</v>
      </c>
      <c r="C61" s="37">
        <v>76429</v>
      </c>
      <c r="D61" s="100"/>
      <c r="E61" s="33"/>
      <c r="F61" s="34"/>
    </row>
    <row r="62" spans="1:6" ht="12.75">
      <c r="A62" s="31">
        <v>54</v>
      </c>
      <c r="B62" s="32" t="s">
        <v>83</v>
      </c>
      <c r="C62" s="37">
        <v>52978</v>
      </c>
      <c r="D62" s="100"/>
      <c r="E62" s="33"/>
      <c r="F62" s="34"/>
    </row>
    <row r="63" spans="1:6" ht="12.75">
      <c r="A63" s="31">
        <v>55</v>
      </c>
      <c r="B63" s="32" t="s">
        <v>84</v>
      </c>
      <c r="C63" s="37">
        <v>5400</v>
      </c>
      <c r="D63" s="100"/>
      <c r="E63" s="33"/>
      <c r="F63" s="34"/>
    </row>
    <row r="64" spans="1:6" ht="12.75">
      <c r="A64" s="31">
        <v>56</v>
      </c>
      <c r="B64" s="32" t="s">
        <v>85</v>
      </c>
      <c r="C64" s="37">
        <v>48121</v>
      </c>
      <c r="D64" s="100"/>
      <c r="E64" s="33"/>
      <c r="F64" s="34"/>
    </row>
    <row r="65" spans="1:6" ht="12.75">
      <c r="A65" s="31">
        <v>57</v>
      </c>
      <c r="B65" s="32" t="s">
        <v>86</v>
      </c>
      <c r="C65" s="37">
        <v>5000</v>
      </c>
      <c r="D65" s="100"/>
      <c r="E65" s="33"/>
      <c r="F65" s="34"/>
    </row>
    <row r="66" spans="1:6" ht="12.75">
      <c r="A66" s="31">
        <v>58</v>
      </c>
      <c r="B66" s="32" t="s">
        <v>87</v>
      </c>
      <c r="C66" s="37">
        <v>30271</v>
      </c>
      <c r="D66" s="100"/>
      <c r="E66" s="33"/>
      <c r="F66" s="34"/>
    </row>
    <row r="67" spans="1:6" ht="12.75">
      <c r="A67" s="31">
        <v>59</v>
      </c>
      <c r="B67" s="32" t="s">
        <v>88</v>
      </c>
      <c r="C67" s="37">
        <v>5823</v>
      </c>
      <c r="D67" s="100"/>
      <c r="E67" s="33"/>
      <c r="F67" s="34"/>
    </row>
    <row r="68" spans="1:6" ht="12.75">
      <c r="A68" s="31">
        <v>60</v>
      </c>
      <c r="B68" s="32" t="s">
        <v>89</v>
      </c>
      <c r="C68" s="37">
        <v>18329</v>
      </c>
      <c r="D68" s="100"/>
      <c r="E68" s="33"/>
      <c r="F68" s="34"/>
    </row>
    <row r="69" spans="1:6" ht="13.5" thickBot="1">
      <c r="A69" s="43">
        <v>61</v>
      </c>
      <c r="B69" s="53" t="s">
        <v>90</v>
      </c>
      <c r="C69" s="45">
        <v>41484</v>
      </c>
      <c r="D69" s="101"/>
      <c r="E69" s="46"/>
      <c r="F69" s="47"/>
    </row>
    <row r="70" spans="1:6" ht="12.75">
      <c r="A70" s="48">
        <v>62</v>
      </c>
      <c r="B70" s="54" t="s">
        <v>91</v>
      </c>
      <c r="C70" s="50">
        <v>8509</v>
      </c>
      <c r="D70" s="99" t="s">
        <v>168</v>
      </c>
      <c r="E70" s="51"/>
      <c r="F70" s="52"/>
    </row>
    <row r="71" spans="1:6" ht="12.75">
      <c r="A71" s="31">
        <v>63</v>
      </c>
      <c r="B71" s="32" t="s">
        <v>92</v>
      </c>
      <c r="C71" s="37">
        <v>42519</v>
      </c>
      <c r="D71" s="102"/>
      <c r="E71" s="33"/>
      <c r="F71" s="34"/>
    </row>
    <row r="72" spans="1:6" ht="12.75">
      <c r="A72" s="31">
        <v>64</v>
      </c>
      <c r="B72" s="32" t="s">
        <v>167</v>
      </c>
      <c r="C72" s="37">
        <v>7200</v>
      </c>
      <c r="D72" s="102"/>
      <c r="E72" s="33"/>
      <c r="F72" s="34"/>
    </row>
    <row r="73" spans="1:6" ht="12.75">
      <c r="A73" s="31">
        <v>65</v>
      </c>
      <c r="B73" s="32" t="s">
        <v>93</v>
      </c>
      <c r="C73" s="37">
        <v>51414</v>
      </c>
      <c r="D73" s="102"/>
      <c r="E73" s="33"/>
      <c r="F73" s="34"/>
    </row>
    <row r="74" spans="1:6" ht="12.75">
      <c r="A74" s="31">
        <v>66</v>
      </c>
      <c r="B74" s="32" t="s">
        <v>94</v>
      </c>
      <c r="C74" s="37">
        <v>39127</v>
      </c>
      <c r="D74" s="102"/>
      <c r="E74" s="33"/>
      <c r="F74" s="34"/>
    </row>
    <row r="75" spans="1:6" ht="12.75">
      <c r="A75" s="31">
        <v>67</v>
      </c>
      <c r="B75" s="32" t="s">
        <v>95</v>
      </c>
      <c r="C75" s="37">
        <v>5800</v>
      </c>
      <c r="D75" s="102"/>
      <c r="E75" s="33"/>
      <c r="F75" s="34"/>
    </row>
    <row r="76" spans="1:6" ht="12.75">
      <c r="A76" s="31">
        <v>68</v>
      </c>
      <c r="B76" s="32" t="s">
        <v>96</v>
      </c>
      <c r="C76" s="37">
        <v>12852</v>
      </c>
      <c r="D76" s="102"/>
      <c r="E76" s="33"/>
      <c r="F76" s="34"/>
    </row>
    <row r="77" spans="1:6" ht="12.75">
      <c r="A77" s="31">
        <v>69</v>
      </c>
      <c r="B77" s="32" t="s">
        <v>97</v>
      </c>
      <c r="C77" s="37">
        <v>47516</v>
      </c>
      <c r="D77" s="102"/>
      <c r="E77" s="33"/>
      <c r="F77" s="34"/>
    </row>
    <row r="78" spans="1:6" ht="12.75">
      <c r="A78" s="31">
        <v>70</v>
      </c>
      <c r="B78" s="32" t="s">
        <v>98</v>
      </c>
      <c r="C78" s="37">
        <v>43800</v>
      </c>
      <c r="D78" s="102"/>
      <c r="E78" s="33"/>
      <c r="F78" s="34"/>
    </row>
    <row r="79" spans="1:6" ht="12.75">
      <c r="A79" s="31">
        <v>71</v>
      </c>
      <c r="B79" s="32" t="s">
        <v>99</v>
      </c>
      <c r="C79" s="37">
        <v>95974</v>
      </c>
      <c r="D79" s="102"/>
      <c r="E79" s="33"/>
      <c r="F79" s="34"/>
    </row>
    <row r="80" spans="1:6" ht="12.75">
      <c r="A80" s="31">
        <v>72</v>
      </c>
      <c r="B80" s="32" t="s">
        <v>100</v>
      </c>
      <c r="C80" s="37">
        <v>20000</v>
      </c>
      <c r="D80" s="102"/>
      <c r="E80" s="33"/>
      <c r="F80" s="34"/>
    </row>
    <row r="81" spans="1:6" ht="12.75">
      <c r="A81" s="31">
        <v>73</v>
      </c>
      <c r="B81" s="32" t="s">
        <v>101</v>
      </c>
      <c r="C81" s="37">
        <v>126737</v>
      </c>
      <c r="D81" s="102"/>
      <c r="E81" s="33"/>
      <c r="F81" s="34"/>
    </row>
    <row r="82" spans="1:6" ht="12.75">
      <c r="A82" s="31">
        <v>74</v>
      </c>
      <c r="B82" s="32" t="s">
        <v>102</v>
      </c>
      <c r="C82" s="37">
        <v>23400</v>
      </c>
      <c r="D82" s="102"/>
      <c r="E82" s="33"/>
      <c r="F82" s="34"/>
    </row>
    <row r="83" spans="1:6" ht="12.75">
      <c r="A83" s="31">
        <v>75</v>
      </c>
      <c r="B83" s="32" t="s">
        <v>103</v>
      </c>
      <c r="C83" s="37">
        <v>20706</v>
      </c>
      <c r="D83" s="102"/>
      <c r="E83" s="33"/>
      <c r="F83" s="34"/>
    </row>
    <row r="84" spans="1:6" ht="32.25" customHeight="1">
      <c r="A84" s="31">
        <v>76</v>
      </c>
      <c r="B84" s="36" t="s">
        <v>105</v>
      </c>
      <c r="C84" s="37">
        <v>153008</v>
      </c>
      <c r="D84" s="103"/>
      <c r="E84" s="33"/>
      <c r="F84" s="34"/>
    </row>
    <row r="85" spans="1:6" ht="30.75" customHeight="1">
      <c r="A85" s="55"/>
      <c r="B85" s="39" t="s">
        <v>198</v>
      </c>
      <c r="C85" s="40">
        <f>SUM(C24:C84)</f>
        <v>2271066</v>
      </c>
      <c r="D85" s="38"/>
      <c r="E85" s="33"/>
      <c r="F85" s="41">
        <f>SUM(F24:F84)</f>
        <v>15000</v>
      </c>
    </row>
    <row r="86" spans="1:6" ht="12.75">
      <c r="A86" s="31">
        <v>77</v>
      </c>
      <c r="B86" s="32" t="s">
        <v>106</v>
      </c>
      <c r="C86" s="56">
        <v>8568</v>
      </c>
      <c r="D86" s="57" t="s">
        <v>169</v>
      </c>
      <c r="E86" s="33"/>
      <c r="F86" s="34"/>
    </row>
    <row r="87" spans="1:6" ht="12.75">
      <c r="A87" s="31">
        <v>78</v>
      </c>
      <c r="B87" s="32" t="s">
        <v>107</v>
      </c>
      <c r="C87" s="56">
        <v>25000</v>
      </c>
      <c r="D87" s="57" t="s">
        <v>169</v>
      </c>
      <c r="E87" s="33"/>
      <c r="F87" s="34"/>
    </row>
    <row r="88" spans="1:6" ht="12.75">
      <c r="A88" s="31">
        <v>79</v>
      </c>
      <c r="B88" s="32" t="s">
        <v>108</v>
      </c>
      <c r="C88" s="56">
        <v>33100</v>
      </c>
      <c r="D88" s="57" t="s">
        <v>170</v>
      </c>
      <c r="E88" s="33" t="s">
        <v>132</v>
      </c>
      <c r="F88" s="34">
        <v>8000</v>
      </c>
    </row>
    <row r="89" spans="1:6" ht="12.75">
      <c r="A89" s="31">
        <v>80</v>
      </c>
      <c r="B89" s="32" t="s">
        <v>109</v>
      </c>
      <c r="C89" s="56">
        <v>11495</v>
      </c>
      <c r="D89" s="57" t="s">
        <v>171</v>
      </c>
      <c r="E89" s="33"/>
      <c r="F89" s="34"/>
    </row>
    <row r="90" spans="1:6" ht="12.75">
      <c r="A90" s="31">
        <v>81</v>
      </c>
      <c r="B90" s="32" t="s">
        <v>110</v>
      </c>
      <c r="C90" s="56">
        <v>9900</v>
      </c>
      <c r="D90" s="57" t="s">
        <v>172</v>
      </c>
      <c r="E90" s="33" t="s">
        <v>133</v>
      </c>
      <c r="F90" s="34">
        <v>10000</v>
      </c>
    </row>
    <row r="91" spans="1:6" ht="12.75">
      <c r="A91" s="31">
        <v>82</v>
      </c>
      <c r="B91" s="32" t="s">
        <v>111</v>
      </c>
      <c r="C91" s="56">
        <v>37500</v>
      </c>
      <c r="D91" s="57" t="s">
        <v>173</v>
      </c>
      <c r="E91" s="33"/>
      <c r="F91" s="34"/>
    </row>
    <row r="92" spans="1:6" ht="12.75">
      <c r="A92" s="31">
        <v>83</v>
      </c>
      <c r="B92" s="32" t="s">
        <v>112</v>
      </c>
      <c r="C92" s="56">
        <v>16200</v>
      </c>
      <c r="D92" s="57" t="s">
        <v>169</v>
      </c>
      <c r="E92" s="33"/>
      <c r="F92" s="34"/>
    </row>
    <row r="93" spans="1:6" ht="12.75">
      <c r="A93" s="31">
        <v>84</v>
      </c>
      <c r="B93" s="32" t="s">
        <v>113</v>
      </c>
      <c r="C93" s="56">
        <v>28988</v>
      </c>
      <c r="D93" s="57" t="s">
        <v>195</v>
      </c>
      <c r="E93" s="33"/>
      <c r="F93" s="34"/>
    </row>
    <row r="94" spans="1:6" ht="12.75">
      <c r="A94" s="31">
        <v>85</v>
      </c>
      <c r="B94" s="32" t="s">
        <v>114</v>
      </c>
      <c r="C94" s="56">
        <v>16240</v>
      </c>
      <c r="D94" s="57" t="s">
        <v>185</v>
      </c>
      <c r="E94" s="33"/>
      <c r="F94" s="34"/>
    </row>
    <row r="95" spans="1:6" ht="12.75">
      <c r="A95" s="31">
        <v>86</v>
      </c>
      <c r="B95" s="32" t="s">
        <v>115</v>
      </c>
      <c r="C95" s="56">
        <v>7500</v>
      </c>
      <c r="D95" s="57" t="s">
        <v>194</v>
      </c>
      <c r="E95" s="33"/>
      <c r="F95" s="34"/>
    </row>
    <row r="96" spans="1:6" ht="12.75">
      <c r="A96" s="31">
        <v>87</v>
      </c>
      <c r="B96" s="32" t="s">
        <v>116</v>
      </c>
      <c r="C96" s="56">
        <v>13000</v>
      </c>
      <c r="D96" s="57" t="s">
        <v>169</v>
      </c>
      <c r="E96" s="33"/>
      <c r="F96" s="34"/>
    </row>
    <row r="97" spans="1:6" ht="12.75">
      <c r="A97" s="31">
        <v>88</v>
      </c>
      <c r="B97" s="32" t="s">
        <v>117</v>
      </c>
      <c r="C97" s="56">
        <v>17400</v>
      </c>
      <c r="D97" s="57" t="s">
        <v>193</v>
      </c>
      <c r="E97" s="33"/>
      <c r="F97" s="34"/>
    </row>
    <row r="98" spans="1:6" ht="12.75">
      <c r="A98" s="31">
        <v>89</v>
      </c>
      <c r="B98" s="32" t="s">
        <v>118</v>
      </c>
      <c r="C98" s="56">
        <v>47450</v>
      </c>
      <c r="D98" s="57" t="s">
        <v>192</v>
      </c>
      <c r="E98" s="33"/>
      <c r="F98" s="34"/>
    </row>
    <row r="99" spans="1:6" ht="12.75">
      <c r="A99" s="31">
        <v>90</v>
      </c>
      <c r="B99" s="32" t="s">
        <v>119</v>
      </c>
      <c r="C99" s="56">
        <v>29693</v>
      </c>
      <c r="D99" s="57" t="s">
        <v>169</v>
      </c>
      <c r="E99" s="33"/>
      <c r="F99" s="34"/>
    </row>
    <row r="100" spans="1:6" ht="12.75">
      <c r="A100" s="31">
        <v>91</v>
      </c>
      <c r="B100" s="32" t="s">
        <v>120</v>
      </c>
      <c r="C100" s="56">
        <v>10000</v>
      </c>
      <c r="D100" s="57" t="s">
        <v>169</v>
      </c>
      <c r="E100" s="33"/>
      <c r="F100" s="34"/>
    </row>
    <row r="101" spans="1:6" ht="12.75">
      <c r="A101" s="31">
        <v>92</v>
      </c>
      <c r="B101" s="32" t="s">
        <v>121</v>
      </c>
      <c r="C101" s="56">
        <v>154000</v>
      </c>
      <c r="D101" s="57" t="s">
        <v>191</v>
      </c>
      <c r="E101" s="33"/>
      <c r="F101" s="34"/>
    </row>
    <row r="102" spans="1:6" ht="12.75">
      <c r="A102" s="31">
        <v>93</v>
      </c>
      <c r="B102" s="32" t="s">
        <v>122</v>
      </c>
      <c r="C102" s="56">
        <v>9000</v>
      </c>
      <c r="D102" s="57" t="s">
        <v>171</v>
      </c>
      <c r="E102" s="33"/>
      <c r="F102" s="34"/>
    </row>
    <row r="103" spans="1:6" ht="12.75">
      <c r="A103" s="31">
        <v>94</v>
      </c>
      <c r="B103" s="32" t="s">
        <v>123</v>
      </c>
      <c r="C103" s="56">
        <v>8230</v>
      </c>
      <c r="D103" s="32" t="s">
        <v>190</v>
      </c>
      <c r="E103" s="33"/>
      <c r="F103" s="34"/>
    </row>
    <row r="104" spans="1:6" ht="13.5" thickBot="1">
      <c r="A104" s="43">
        <v>95</v>
      </c>
      <c r="B104" s="53" t="s">
        <v>124</v>
      </c>
      <c r="C104" s="58">
        <v>6570</v>
      </c>
      <c r="D104" s="53" t="s">
        <v>189</v>
      </c>
      <c r="E104" s="46"/>
      <c r="F104" s="47"/>
    </row>
    <row r="105" spans="1:6" ht="12.75">
      <c r="A105" s="48">
        <v>96</v>
      </c>
      <c r="B105" s="54" t="s">
        <v>125</v>
      </c>
      <c r="C105" s="59">
        <v>35400</v>
      </c>
      <c r="D105" s="54" t="s">
        <v>188</v>
      </c>
      <c r="E105" s="51"/>
      <c r="F105" s="52"/>
    </row>
    <row r="106" spans="1:6" ht="12.75">
      <c r="A106" s="31">
        <v>97</v>
      </c>
      <c r="B106" s="32" t="s">
        <v>126</v>
      </c>
      <c r="C106" s="56">
        <v>7500</v>
      </c>
      <c r="D106" s="32" t="s">
        <v>187</v>
      </c>
      <c r="E106" s="33"/>
      <c r="F106" s="34"/>
    </row>
    <row r="107" spans="1:6" ht="12.75">
      <c r="A107" s="31">
        <v>98</v>
      </c>
      <c r="B107" s="32" t="s">
        <v>127</v>
      </c>
      <c r="C107" s="56">
        <v>12317</v>
      </c>
      <c r="D107" s="32" t="s">
        <v>186</v>
      </c>
      <c r="E107" s="33"/>
      <c r="F107" s="34"/>
    </row>
    <row r="108" spans="1:6" ht="12.75">
      <c r="A108" s="31">
        <v>99</v>
      </c>
      <c r="B108" s="32" t="s">
        <v>128</v>
      </c>
      <c r="C108" s="56">
        <v>22815</v>
      </c>
      <c r="D108" s="32" t="s">
        <v>185</v>
      </c>
      <c r="E108" s="33"/>
      <c r="F108" s="34"/>
    </row>
    <row r="109" spans="1:6" ht="12.75">
      <c r="A109" s="31">
        <v>100</v>
      </c>
      <c r="B109" s="32" t="s">
        <v>129</v>
      </c>
      <c r="C109" s="56">
        <v>9282</v>
      </c>
      <c r="D109" s="57" t="s">
        <v>169</v>
      </c>
      <c r="E109" s="33"/>
      <c r="F109" s="34"/>
    </row>
    <row r="110" spans="1:6" ht="12.75">
      <c r="A110" s="31">
        <v>101</v>
      </c>
      <c r="B110" s="32" t="s">
        <v>130</v>
      </c>
      <c r="C110" s="56">
        <v>4800</v>
      </c>
      <c r="D110" s="57" t="s">
        <v>169</v>
      </c>
      <c r="E110" s="33"/>
      <c r="F110" s="34"/>
    </row>
    <row r="111" spans="1:6" ht="12.75">
      <c r="A111" s="31">
        <v>102</v>
      </c>
      <c r="B111" s="32" t="s">
        <v>131</v>
      </c>
      <c r="C111" s="56">
        <v>40750</v>
      </c>
      <c r="D111" s="32" t="s">
        <v>184</v>
      </c>
      <c r="E111" s="33"/>
      <c r="F111" s="34"/>
    </row>
    <row r="112" spans="1:6" ht="32.25" customHeight="1">
      <c r="A112" s="55"/>
      <c r="B112" s="39" t="s">
        <v>134</v>
      </c>
      <c r="C112" s="60">
        <f>SUM(C86:C111)</f>
        <v>622698</v>
      </c>
      <c r="D112" s="38"/>
      <c r="E112" s="33"/>
      <c r="F112" s="41">
        <f>SUM(F88:F111)</f>
        <v>18000</v>
      </c>
    </row>
    <row r="113" spans="1:6" ht="12.75">
      <c r="A113" s="55">
        <v>103</v>
      </c>
      <c r="B113" s="61" t="s">
        <v>135</v>
      </c>
      <c r="C113" s="37">
        <v>3000</v>
      </c>
      <c r="D113" s="104" t="s">
        <v>183</v>
      </c>
      <c r="E113" s="33"/>
      <c r="F113" s="34"/>
    </row>
    <row r="114" spans="1:6" ht="12.75">
      <c r="A114" s="55">
        <v>104</v>
      </c>
      <c r="B114" s="42" t="s">
        <v>136</v>
      </c>
      <c r="C114" s="37">
        <v>10000</v>
      </c>
      <c r="D114" s="104"/>
      <c r="E114" s="33"/>
      <c r="F114" s="34"/>
    </row>
    <row r="115" spans="1:6" ht="12.75">
      <c r="A115" s="55">
        <v>105</v>
      </c>
      <c r="B115" s="61" t="s">
        <v>137</v>
      </c>
      <c r="C115" s="37">
        <v>12500</v>
      </c>
      <c r="D115" s="104"/>
      <c r="E115" s="33"/>
      <c r="F115" s="34"/>
    </row>
    <row r="116" spans="1:6" ht="12.75">
      <c r="A116" s="55">
        <v>106</v>
      </c>
      <c r="B116" s="42" t="s">
        <v>138</v>
      </c>
      <c r="C116" s="37">
        <v>11000</v>
      </c>
      <c r="D116" s="104"/>
      <c r="E116" s="33"/>
      <c r="F116" s="34"/>
    </row>
    <row r="117" spans="1:6" ht="12.75">
      <c r="A117" s="55">
        <v>107</v>
      </c>
      <c r="B117" s="36" t="s">
        <v>139</v>
      </c>
      <c r="C117" s="37">
        <v>15000</v>
      </c>
      <c r="D117" s="104"/>
      <c r="E117" s="33"/>
      <c r="F117" s="34"/>
    </row>
    <row r="118" spans="1:6" ht="12.75">
      <c r="A118" s="55">
        <v>108</v>
      </c>
      <c r="B118" s="42" t="s">
        <v>140</v>
      </c>
      <c r="C118" s="37">
        <v>17500</v>
      </c>
      <c r="D118" s="104"/>
      <c r="E118" s="33"/>
      <c r="F118" s="34"/>
    </row>
    <row r="119" spans="1:6" ht="12.75">
      <c r="A119" s="55">
        <v>109</v>
      </c>
      <c r="B119" s="61" t="s">
        <v>141</v>
      </c>
      <c r="C119" s="37">
        <v>3500</v>
      </c>
      <c r="D119" s="104"/>
      <c r="E119" s="33"/>
      <c r="F119" s="34"/>
    </row>
    <row r="120" spans="1:6" ht="12.75">
      <c r="A120" s="55">
        <v>110</v>
      </c>
      <c r="B120" s="61" t="s">
        <v>142</v>
      </c>
      <c r="C120" s="37">
        <v>5000</v>
      </c>
      <c r="D120" s="104"/>
      <c r="E120" s="33"/>
      <c r="F120" s="34"/>
    </row>
    <row r="121" spans="1:6" ht="12.75">
      <c r="A121" s="55">
        <v>111</v>
      </c>
      <c r="B121" s="61" t="s">
        <v>143</v>
      </c>
      <c r="C121" s="37">
        <v>3360</v>
      </c>
      <c r="D121" s="104"/>
      <c r="E121" s="33"/>
      <c r="F121" s="34"/>
    </row>
    <row r="122" spans="1:6" ht="12.75">
      <c r="A122" s="55">
        <v>112</v>
      </c>
      <c r="B122" s="61" t="s">
        <v>144</v>
      </c>
      <c r="C122" s="37">
        <v>2500</v>
      </c>
      <c r="D122" s="104"/>
      <c r="E122" s="33"/>
      <c r="F122" s="34"/>
    </row>
    <row r="123" spans="1:6" ht="12.75">
      <c r="A123" s="55">
        <v>113</v>
      </c>
      <c r="B123" s="61" t="s">
        <v>145</v>
      </c>
      <c r="C123" s="37">
        <v>13420</v>
      </c>
      <c r="D123" s="104"/>
      <c r="E123" s="33"/>
      <c r="F123" s="34"/>
    </row>
    <row r="124" spans="1:6" ht="12.75">
      <c r="A124" s="55">
        <v>114</v>
      </c>
      <c r="B124" s="42" t="s">
        <v>146</v>
      </c>
      <c r="C124" s="37">
        <v>3000</v>
      </c>
      <c r="D124" s="104"/>
      <c r="E124" s="33"/>
      <c r="F124" s="34"/>
    </row>
    <row r="125" spans="1:6" ht="32.25" customHeight="1">
      <c r="A125" s="55"/>
      <c r="B125" s="39" t="s">
        <v>147</v>
      </c>
      <c r="C125" s="40">
        <f>SUM(C113:C124)</f>
        <v>99780</v>
      </c>
      <c r="D125" s="38"/>
      <c r="E125" s="33"/>
      <c r="F125" s="34"/>
    </row>
    <row r="126" spans="1:6" ht="12.75">
      <c r="A126" s="55">
        <v>115</v>
      </c>
      <c r="B126" s="32" t="s">
        <v>149</v>
      </c>
      <c r="C126" s="37">
        <v>16243.5</v>
      </c>
      <c r="D126" s="32" t="s">
        <v>181</v>
      </c>
      <c r="E126" s="33"/>
      <c r="F126" s="34"/>
    </row>
    <row r="127" spans="1:6" ht="12.75">
      <c r="A127" s="55">
        <v>116</v>
      </c>
      <c r="B127" s="32" t="s">
        <v>151</v>
      </c>
      <c r="C127" s="37">
        <v>23506</v>
      </c>
      <c r="D127" s="32" t="s">
        <v>182</v>
      </c>
      <c r="E127" s="33"/>
      <c r="F127" s="34"/>
    </row>
    <row r="128" spans="1:6" ht="12.75">
      <c r="A128" s="55">
        <v>117</v>
      </c>
      <c r="B128" s="32" t="s">
        <v>148</v>
      </c>
      <c r="C128" s="37">
        <v>12000</v>
      </c>
      <c r="D128" s="32" t="s">
        <v>181</v>
      </c>
      <c r="E128" s="33"/>
      <c r="F128" s="34"/>
    </row>
    <row r="129" spans="1:6" ht="12.75">
      <c r="A129" s="55">
        <v>118</v>
      </c>
      <c r="B129" s="32" t="s">
        <v>150</v>
      </c>
      <c r="C129" s="37">
        <v>3990</v>
      </c>
      <c r="D129" s="32" t="s">
        <v>180</v>
      </c>
      <c r="E129" s="33"/>
      <c r="F129" s="34"/>
    </row>
    <row r="130" spans="1:6" ht="12.75">
      <c r="A130" s="55">
        <v>119</v>
      </c>
      <c r="B130" s="32" t="s">
        <v>155</v>
      </c>
      <c r="C130" s="37">
        <v>3680</v>
      </c>
      <c r="D130" s="32" t="s">
        <v>178</v>
      </c>
      <c r="E130" s="33"/>
      <c r="F130" s="34"/>
    </row>
    <row r="131" spans="1:6" ht="12.75">
      <c r="A131" s="55">
        <v>120</v>
      </c>
      <c r="B131" s="32" t="s">
        <v>152</v>
      </c>
      <c r="C131" s="37">
        <v>9000</v>
      </c>
      <c r="D131" s="32" t="s">
        <v>179</v>
      </c>
      <c r="E131" s="33"/>
      <c r="F131" s="34"/>
    </row>
    <row r="132" spans="1:6" ht="12.75">
      <c r="A132" s="55">
        <v>121</v>
      </c>
      <c r="B132" s="32" t="s">
        <v>153</v>
      </c>
      <c r="C132" s="37">
        <v>15440.5</v>
      </c>
      <c r="D132" s="32" t="s">
        <v>178</v>
      </c>
      <c r="E132" s="33"/>
      <c r="F132" s="34"/>
    </row>
    <row r="133" spans="1:6" ht="12.75">
      <c r="A133" s="55">
        <v>122</v>
      </c>
      <c r="B133" s="32" t="s">
        <v>159</v>
      </c>
      <c r="C133" s="37">
        <v>6069</v>
      </c>
      <c r="D133" s="32" t="s">
        <v>178</v>
      </c>
      <c r="E133" s="33"/>
      <c r="F133" s="34"/>
    </row>
    <row r="134" spans="1:6" ht="12.75">
      <c r="A134" s="55">
        <v>123</v>
      </c>
      <c r="B134" s="32" t="s">
        <v>154</v>
      </c>
      <c r="C134" s="37">
        <v>41650</v>
      </c>
      <c r="D134" s="32" t="s">
        <v>177</v>
      </c>
      <c r="E134" s="33"/>
      <c r="F134" s="34"/>
    </row>
    <row r="135" spans="1:6" ht="12.75">
      <c r="A135" s="55">
        <v>124</v>
      </c>
      <c r="B135" s="32" t="s">
        <v>29</v>
      </c>
      <c r="C135" s="37">
        <v>4625</v>
      </c>
      <c r="D135" s="32" t="s">
        <v>176</v>
      </c>
      <c r="E135" s="33"/>
      <c r="F135" s="34"/>
    </row>
    <row r="136" spans="1:6" ht="12.75">
      <c r="A136" s="55">
        <v>125</v>
      </c>
      <c r="B136" s="32" t="s">
        <v>156</v>
      </c>
      <c r="C136" s="37">
        <v>10829</v>
      </c>
      <c r="D136" s="32" t="s">
        <v>175</v>
      </c>
      <c r="E136" s="33"/>
      <c r="F136" s="34"/>
    </row>
    <row r="137" spans="1:6" ht="12.75">
      <c r="A137" s="55">
        <v>126</v>
      </c>
      <c r="B137" s="32" t="s">
        <v>157</v>
      </c>
      <c r="C137" s="37">
        <v>2600</v>
      </c>
      <c r="D137" s="32" t="s">
        <v>174</v>
      </c>
      <c r="E137" s="33"/>
      <c r="F137" s="34"/>
    </row>
    <row r="138" spans="1:6" ht="12.75">
      <c r="A138" s="55">
        <v>127</v>
      </c>
      <c r="B138" s="32" t="s">
        <v>158</v>
      </c>
      <c r="C138" s="37">
        <v>8211</v>
      </c>
      <c r="D138" s="32" t="s">
        <v>174</v>
      </c>
      <c r="E138" s="33"/>
      <c r="F138" s="34"/>
    </row>
    <row r="139" spans="1:6" ht="30.75" customHeight="1" thickBot="1">
      <c r="A139" s="62"/>
      <c r="B139" s="63" t="s">
        <v>160</v>
      </c>
      <c r="C139" s="64">
        <f>SUM(C126:C138)</f>
        <v>157844</v>
      </c>
      <c r="D139" s="65"/>
      <c r="E139" s="66"/>
      <c r="F139" s="67"/>
    </row>
    <row r="140" spans="1:6" ht="34.5" customHeight="1" thickBot="1">
      <c r="A140" s="68"/>
      <c r="B140" s="69" t="s">
        <v>161</v>
      </c>
      <c r="C140" s="70">
        <f>SUM(C139,C125,C112,C85,C23)</f>
        <v>3632621.5</v>
      </c>
      <c r="D140" s="71"/>
      <c r="E140" s="72"/>
      <c r="F140" s="73">
        <f>SUM(F125+F139+F112+F85+F23)</f>
        <v>133000</v>
      </c>
    </row>
    <row r="141" spans="2:6" s="74" customFormat="1" ht="12.75">
      <c r="B141" s="75"/>
      <c r="C141" s="76"/>
      <c r="D141" s="77"/>
      <c r="F141" s="78"/>
    </row>
    <row r="142" spans="2:6" s="74" customFormat="1" ht="12.75">
      <c r="B142" s="75"/>
      <c r="C142" s="76"/>
      <c r="D142" s="77"/>
      <c r="F142" s="78"/>
    </row>
    <row r="143" spans="2:6" s="74" customFormat="1" ht="12.75">
      <c r="B143" s="75"/>
      <c r="C143" s="76"/>
      <c r="D143" s="77"/>
      <c r="F143" s="78"/>
    </row>
  </sheetData>
  <mergeCells count="11">
    <mergeCell ref="D36:D69"/>
    <mergeCell ref="D70:D84"/>
    <mergeCell ref="D113:D124"/>
    <mergeCell ref="D24:D35"/>
    <mergeCell ref="A3:F3"/>
    <mergeCell ref="F6:F7"/>
    <mergeCell ref="A6:A7"/>
    <mergeCell ref="B6:B7"/>
    <mergeCell ref="D6:D7"/>
    <mergeCell ref="E6:E7"/>
    <mergeCell ref="C6:C7"/>
  </mergeCells>
  <printOptions horizontalCentered="1" verticalCentered="1"/>
  <pageMargins left="0.7874015748031497" right="0.5905511811023623" top="0.7874015748031497" bottom="0.3937007874015748" header="0" footer="0"/>
  <pageSetup horizontalDpi="600" verticalDpi="600" orientation="landscape" paperSize="9" scale="86" r:id="rId1"/>
  <headerFooter alignWithMargins="0">
    <oddFooter>&amp;R&amp;P</oddFooter>
  </headerFooter>
  <rowBreaks count="3" manualBreakCount="3">
    <brk id="35" max="255" man="1"/>
    <brk id="69" max="255" man="1"/>
    <brk id="10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C16" sqref="C16"/>
    </sheetView>
  </sheetViews>
  <sheetFormatPr defaultColWidth="9.00390625" defaultRowHeight="12.75"/>
  <cols>
    <col min="1" max="1" width="4.125" style="3" customWidth="1"/>
    <col min="2" max="2" width="17.875" style="1" customWidth="1"/>
    <col min="3" max="3" width="46.00390625" style="2" customWidth="1"/>
    <col min="4" max="4" width="14.875" style="2" customWidth="1"/>
    <col min="5" max="5" width="16.625" style="3" customWidth="1"/>
    <col min="6" max="6" width="23.00390625" style="3" customWidth="1"/>
    <col min="7" max="7" width="11.875" style="3" customWidth="1"/>
  </cols>
  <sheetData>
    <row r="1" ht="24.75" customHeight="1"/>
    <row r="2" spans="1:8" s="4" customFormat="1" ht="24" customHeight="1">
      <c r="A2" s="111" t="s">
        <v>0</v>
      </c>
      <c r="B2" s="112" t="s">
        <v>1</v>
      </c>
      <c r="C2" s="87" t="s">
        <v>2</v>
      </c>
      <c r="D2" s="109" t="s">
        <v>6</v>
      </c>
      <c r="E2" s="110"/>
      <c r="F2" s="87" t="s">
        <v>3</v>
      </c>
      <c r="G2" s="107" t="s">
        <v>7</v>
      </c>
      <c r="H2" s="12"/>
    </row>
    <row r="3" spans="1:7" ht="18" customHeight="1">
      <c r="A3" s="108"/>
      <c r="B3" s="113"/>
      <c r="C3" s="106"/>
      <c r="D3" s="15" t="s">
        <v>5</v>
      </c>
      <c r="E3" s="16" t="s">
        <v>4</v>
      </c>
      <c r="F3" s="106"/>
      <c r="G3" s="108"/>
    </row>
    <row r="4" spans="1:7" ht="15">
      <c r="A4" s="5"/>
      <c r="B4" s="6"/>
      <c r="C4" s="7"/>
      <c r="D4" s="7"/>
      <c r="E4" s="5"/>
      <c r="F4" s="5"/>
      <c r="G4" s="5"/>
    </row>
    <row r="5" spans="1:7" ht="15">
      <c r="A5" s="5"/>
      <c r="B5" s="6"/>
      <c r="C5" s="7"/>
      <c r="D5" s="7"/>
      <c r="E5" s="5"/>
      <c r="F5" s="5"/>
      <c r="G5" s="5"/>
    </row>
    <row r="6" spans="1:7" ht="15">
      <c r="A6" s="5"/>
      <c r="B6" s="6"/>
      <c r="C6" s="7"/>
      <c r="D6" s="7"/>
      <c r="E6" s="5"/>
      <c r="F6" s="5"/>
      <c r="G6" s="5"/>
    </row>
    <row r="7" spans="1:7" ht="15">
      <c r="A7" s="5"/>
      <c r="B7" s="6"/>
      <c r="C7" s="7"/>
      <c r="D7" s="7"/>
      <c r="E7" s="5"/>
      <c r="F7" s="5"/>
      <c r="G7" s="5"/>
    </row>
    <row r="8" spans="1:7" ht="15">
      <c r="A8" s="5"/>
      <c r="B8" s="6"/>
      <c r="C8" s="7"/>
      <c r="D8" s="7"/>
      <c r="E8" s="5"/>
      <c r="F8" s="5"/>
      <c r="G8" s="5"/>
    </row>
    <row r="9" spans="1:7" ht="15">
      <c r="A9" s="5"/>
      <c r="B9" s="6"/>
      <c r="C9" s="7"/>
      <c r="D9" s="7"/>
      <c r="E9" s="5"/>
      <c r="F9" s="5"/>
      <c r="G9" s="5"/>
    </row>
    <row r="10" spans="1:7" ht="15">
      <c r="A10" s="5"/>
      <c r="B10" s="6"/>
      <c r="C10" s="7"/>
      <c r="D10" s="7"/>
      <c r="E10" s="5"/>
      <c r="F10" s="5"/>
      <c r="G10" s="5"/>
    </row>
    <row r="11" spans="1:7" ht="27.75" customHeight="1">
      <c r="A11" s="5"/>
      <c r="B11" s="13" t="s">
        <v>8</v>
      </c>
      <c r="C11" s="7"/>
      <c r="D11" s="7"/>
      <c r="E11" s="5"/>
      <c r="F11" s="5"/>
      <c r="G11" s="5"/>
    </row>
    <row r="12" spans="1:7" ht="15">
      <c r="A12" s="5"/>
      <c r="B12" s="6"/>
      <c r="C12" s="7"/>
      <c r="D12" s="7"/>
      <c r="E12" s="5"/>
      <c r="F12" s="5"/>
      <c r="G12" s="5"/>
    </row>
    <row r="13" spans="1:7" ht="15">
      <c r="A13" s="5"/>
      <c r="B13" s="6"/>
      <c r="C13" s="7"/>
      <c r="D13" s="7"/>
      <c r="E13" s="5"/>
      <c r="F13" s="5"/>
      <c r="G13" s="5"/>
    </row>
    <row r="14" spans="1:7" ht="15">
      <c r="A14" s="5"/>
      <c r="B14" s="6"/>
      <c r="C14" s="7"/>
      <c r="D14" s="7"/>
      <c r="E14" s="5"/>
      <c r="F14" s="5"/>
      <c r="G14" s="5"/>
    </row>
    <row r="15" spans="1:7" ht="15">
      <c r="A15" s="5"/>
      <c r="B15" s="6"/>
      <c r="C15" s="7"/>
      <c r="D15" s="7"/>
      <c r="E15" s="5"/>
      <c r="F15" s="5"/>
      <c r="G15" s="5"/>
    </row>
    <row r="16" spans="1:7" ht="15">
      <c r="A16" s="5"/>
      <c r="B16" s="6"/>
      <c r="C16" s="7"/>
      <c r="D16" s="7"/>
      <c r="E16" s="5"/>
      <c r="F16" s="5"/>
      <c r="G16" s="5"/>
    </row>
    <row r="17" spans="1:7" ht="24.75" customHeight="1">
      <c r="A17" s="5"/>
      <c r="B17" s="13" t="s">
        <v>8</v>
      </c>
      <c r="C17" s="7"/>
      <c r="D17" s="7"/>
      <c r="E17" s="5"/>
      <c r="F17" s="5"/>
      <c r="G17" s="5"/>
    </row>
    <row r="18" spans="1:7" ht="15">
      <c r="A18" s="5"/>
      <c r="B18" s="6"/>
      <c r="C18" s="7"/>
      <c r="D18" s="7"/>
      <c r="E18" s="5"/>
      <c r="F18" s="5"/>
      <c r="G18" s="5"/>
    </row>
    <row r="19" spans="1:7" ht="15">
      <c r="A19" s="5"/>
      <c r="B19" s="6"/>
      <c r="C19" s="7"/>
      <c r="D19" s="7"/>
      <c r="E19" s="5"/>
      <c r="F19" s="5"/>
      <c r="G19" s="5"/>
    </row>
    <row r="20" spans="1:7" ht="15">
      <c r="A20" s="5"/>
      <c r="B20" s="6"/>
      <c r="C20" s="7"/>
      <c r="D20" s="7"/>
      <c r="E20" s="5"/>
      <c r="F20" s="5"/>
      <c r="G20" s="5"/>
    </row>
    <row r="21" spans="1:7" ht="15">
      <c r="A21" s="5"/>
      <c r="B21" s="6"/>
      <c r="C21" s="7"/>
      <c r="D21" s="7"/>
      <c r="E21" s="5"/>
      <c r="F21" s="5"/>
      <c r="G21" s="5"/>
    </row>
    <row r="22" spans="1:7" ht="15">
      <c r="A22" s="5"/>
      <c r="B22" s="6"/>
      <c r="C22" s="7"/>
      <c r="D22" s="7"/>
      <c r="E22" s="5"/>
      <c r="F22" s="5"/>
      <c r="G22" s="5"/>
    </row>
    <row r="23" spans="1:7" ht="15">
      <c r="A23" s="5"/>
      <c r="B23" s="6"/>
      <c r="C23" s="7"/>
      <c r="D23" s="7"/>
      <c r="E23" s="5"/>
      <c r="F23" s="5"/>
      <c r="G23" s="5"/>
    </row>
    <row r="24" spans="1:7" ht="34.5" customHeight="1">
      <c r="A24" s="5"/>
      <c r="B24" s="14" t="s">
        <v>9</v>
      </c>
      <c r="C24" s="7"/>
      <c r="D24" s="7"/>
      <c r="E24" s="5"/>
      <c r="F24" s="5"/>
      <c r="G24" s="5"/>
    </row>
    <row r="25" spans="1:7" s="11" customFormat="1" ht="15">
      <c r="A25" s="8"/>
      <c r="B25" s="9"/>
      <c r="C25" s="10"/>
      <c r="D25" s="10"/>
      <c r="E25" s="8"/>
      <c r="F25" s="8"/>
      <c r="G25" s="8"/>
    </row>
    <row r="26" spans="1:7" s="11" customFormat="1" ht="15">
      <c r="A26" s="8"/>
      <c r="B26" s="9"/>
      <c r="C26" s="10"/>
      <c r="D26" s="10"/>
      <c r="E26" s="8"/>
      <c r="F26" s="8"/>
      <c r="G26" s="8"/>
    </row>
    <row r="27" spans="1:7" s="11" customFormat="1" ht="15">
      <c r="A27" s="8"/>
      <c r="B27" s="9"/>
      <c r="C27" s="10"/>
      <c r="D27" s="10"/>
      <c r="E27" s="8"/>
      <c r="F27" s="8"/>
      <c r="G27" s="8"/>
    </row>
    <row r="28" spans="1:7" s="11" customFormat="1" ht="15">
      <c r="A28" s="8"/>
      <c r="B28" s="9"/>
      <c r="C28" s="10"/>
      <c r="D28" s="10"/>
      <c r="E28" s="8"/>
      <c r="F28" s="8"/>
      <c r="G28" s="8"/>
    </row>
  </sheetData>
  <mergeCells count="6">
    <mergeCell ref="F2:F3"/>
    <mergeCell ref="G2:G3"/>
    <mergeCell ref="D2:E2"/>
    <mergeCell ref="A2:A3"/>
    <mergeCell ref="B2:B3"/>
    <mergeCell ref="C2:C3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C1">
      <selection activeCell="C23" sqref="C23"/>
    </sheetView>
  </sheetViews>
  <sheetFormatPr defaultColWidth="9.00390625" defaultRowHeight="12.75"/>
  <cols>
    <col min="1" max="1" width="4.125" style="3" customWidth="1"/>
    <col min="2" max="2" width="17.875" style="1" customWidth="1"/>
    <col min="3" max="3" width="55.00390625" style="2" customWidth="1"/>
    <col min="4" max="4" width="14.875" style="2" customWidth="1"/>
    <col min="5" max="5" width="14.875" style="3" customWidth="1"/>
    <col min="6" max="6" width="17.125" style="3" customWidth="1"/>
    <col min="7" max="7" width="9.25390625" style="3" customWidth="1"/>
    <col min="8" max="8" width="12.00390625" style="0" bestFit="1" customWidth="1"/>
  </cols>
  <sheetData>
    <row r="1" ht="24.75" customHeight="1">
      <c r="A1" s="13" t="s">
        <v>10</v>
      </c>
    </row>
    <row r="2" spans="1:8" s="4" customFormat="1" ht="24" customHeight="1">
      <c r="A2" s="120" t="s">
        <v>0</v>
      </c>
      <c r="B2" s="121" t="s">
        <v>1</v>
      </c>
      <c r="C2" s="114" t="s">
        <v>2</v>
      </c>
      <c r="D2" s="118" t="s">
        <v>6</v>
      </c>
      <c r="E2" s="119"/>
      <c r="F2" s="114" t="s">
        <v>3</v>
      </c>
      <c r="G2" s="116" t="s">
        <v>7</v>
      </c>
      <c r="H2" s="12"/>
    </row>
    <row r="3" spans="1:8" ht="18" customHeight="1">
      <c r="A3" s="117"/>
      <c r="B3" s="122"/>
      <c r="C3" s="115"/>
      <c r="D3" s="17" t="s">
        <v>5</v>
      </c>
      <c r="E3" s="7" t="s">
        <v>4</v>
      </c>
      <c r="F3" s="115"/>
      <c r="G3" s="117"/>
      <c r="H3" t="s">
        <v>11</v>
      </c>
    </row>
    <row r="4" spans="1:8" ht="15">
      <c r="A4" s="5" t="s">
        <v>12</v>
      </c>
      <c r="B4" s="6" t="s">
        <v>13</v>
      </c>
      <c r="C4" s="18" t="s">
        <v>14</v>
      </c>
      <c r="D4" s="19">
        <v>12990</v>
      </c>
      <c r="E4" s="19">
        <v>1520</v>
      </c>
      <c r="F4" s="5"/>
      <c r="G4" s="7" t="s">
        <v>15</v>
      </c>
      <c r="H4" s="20">
        <f aca="true" t="shared" si="0" ref="H4:H16">+D4+E4</f>
        <v>14510</v>
      </c>
    </row>
    <row r="5" spans="1:8" ht="15">
      <c r="A5" s="5" t="s">
        <v>16</v>
      </c>
      <c r="B5" s="6" t="s">
        <v>17</v>
      </c>
      <c r="C5" s="18" t="s">
        <v>14</v>
      </c>
      <c r="D5" s="19">
        <f>16000+2255</f>
        <v>18255</v>
      </c>
      <c r="E5" s="21">
        <v>3040</v>
      </c>
      <c r="F5" s="5"/>
      <c r="G5" s="7" t="s">
        <v>15</v>
      </c>
      <c r="H5" s="20">
        <f t="shared" si="0"/>
        <v>21295</v>
      </c>
    </row>
    <row r="6" spans="1:8" ht="15">
      <c r="A6" s="5" t="s">
        <v>18</v>
      </c>
      <c r="B6" s="6" t="s">
        <v>19</v>
      </c>
      <c r="C6" s="18" t="s">
        <v>14</v>
      </c>
      <c r="D6" s="19">
        <v>12900</v>
      </c>
      <c r="E6" s="19">
        <v>2451</v>
      </c>
      <c r="F6" s="5"/>
      <c r="G6" s="7" t="s">
        <v>15</v>
      </c>
      <c r="H6" s="20">
        <f t="shared" si="0"/>
        <v>15351</v>
      </c>
    </row>
    <row r="7" spans="1:8" ht="15">
      <c r="A7" s="5" t="s">
        <v>20</v>
      </c>
      <c r="B7" s="6" t="s">
        <v>21</v>
      </c>
      <c r="C7" s="18" t="s">
        <v>14</v>
      </c>
      <c r="D7" s="19">
        <v>25500</v>
      </c>
      <c r="E7" s="21">
        <v>4845</v>
      </c>
      <c r="F7" s="5"/>
      <c r="G7" s="7" t="s">
        <v>15</v>
      </c>
      <c r="H7" s="20">
        <f t="shared" si="0"/>
        <v>30345</v>
      </c>
    </row>
    <row r="8" spans="1:8" ht="15">
      <c r="A8" s="5" t="s">
        <v>22</v>
      </c>
      <c r="B8" s="6" t="s">
        <v>23</v>
      </c>
      <c r="C8" s="18" t="s">
        <v>14</v>
      </c>
      <c r="D8" s="19">
        <f>5618+5880</f>
        <v>11498</v>
      </c>
      <c r="E8" s="21">
        <v>0</v>
      </c>
      <c r="F8" s="5"/>
      <c r="G8" s="7" t="s">
        <v>15</v>
      </c>
      <c r="H8" s="20">
        <f t="shared" si="0"/>
        <v>11498</v>
      </c>
    </row>
    <row r="9" spans="1:8" ht="15">
      <c r="A9" s="5" t="s">
        <v>24</v>
      </c>
      <c r="B9" s="6" t="s">
        <v>25</v>
      </c>
      <c r="C9" s="18" t="s">
        <v>14</v>
      </c>
      <c r="D9" s="19">
        <v>6000</v>
      </c>
      <c r="E9" s="21">
        <v>0</v>
      </c>
      <c r="F9" s="5"/>
      <c r="G9" s="7" t="s">
        <v>15</v>
      </c>
      <c r="H9" s="20">
        <f t="shared" si="0"/>
        <v>6000</v>
      </c>
    </row>
    <row r="10" spans="1:8" ht="15">
      <c r="A10" s="5" t="s">
        <v>26</v>
      </c>
      <c r="B10" s="6" t="s">
        <v>27</v>
      </c>
      <c r="C10" s="18" t="s">
        <v>14</v>
      </c>
      <c r="D10" s="19">
        <v>20000</v>
      </c>
      <c r="E10" s="21">
        <v>3800</v>
      </c>
      <c r="F10" s="5"/>
      <c r="G10" s="7" t="s">
        <v>15</v>
      </c>
      <c r="H10" s="20">
        <f t="shared" si="0"/>
        <v>23800</v>
      </c>
    </row>
    <row r="11" spans="1:8" ht="15">
      <c r="A11" s="5" t="s">
        <v>28</v>
      </c>
      <c r="B11" s="6" t="s">
        <v>29</v>
      </c>
      <c r="C11" s="18" t="s">
        <v>14</v>
      </c>
      <c r="D11" s="19">
        <f>4916+5400</f>
        <v>10316</v>
      </c>
      <c r="E11" s="21">
        <f>934+1026</f>
        <v>1960</v>
      </c>
      <c r="F11" s="5"/>
      <c r="G11" s="7" t="s">
        <v>15</v>
      </c>
      <c r="H11" s="20">
        <f t="shared" si="0"/>
        <v>12276</v>
      </c>
    </row>
    <row r="12" spans="1:8" ht="15">
      <c r="A12" s="5" t="s">
        <v>30</v>
      </c>
      <c r="B12" s="6" t="s">
        <v>31</v>
      </c>
      <c r="C12" s="18" t="s">
        <v>14</v>
      </c>
      <c r="D12" s="19">
        <f>18000+13000</f>
        <v>31000</v>
      </c>
      <c r="E12" s="21">
        <v>2470</v>
      </c>
      <c r="F12" s="5"/>
      <c r="G12" s="7" t="s">
        <v>15</v>
      </c>
      <c r="H12" s="20">
        <f t="shared" si="0"/>
        <v>33470</v>
      </c>
    </row>
    <row r="13" spans="1:8" ht="15">
      <c r="A13" s="5" t="s">
        <v>32</v>
      </c>
      <c r="B13" s="6" t="s">
        <v>33</v>
      </c>
      <c r="C13" s="18" t="s">
        <v>14</v>
      </c>
      <c r="D13" s="19">
        <v>38230</v>
      </c>
      <c r="E13" s="21">
        <f>1777+608</f>
        <v>2385</v>
      </c>
      <c r="F13" s="7" t="s">
        <v>34</v>
      </c>
      <c r="G13" s="7" t="s">
        <v>35</v>
      </c>
      <c r="H13" s="20">
        <f t="shared" si="0"/>
        <v>40615</v>
      </c>
    </row>
    <row r="14" spans="1:8" ht="15">
      <c r="A14" s="5" t="s">
        <v>36</v>
      </c>
      <c r="B14" s="6" t="s">
        <v>37</v>
      </c>
      <c r="C14" s="18" t="s">
        <v>14</v>
      </c>
      <c r="D14" s="19">
        <v>12225</v>
      </c>
      <c r="E14" s="21">
        <v>0</v>
      </c>
      <c r="F14" s="5"/>
      <c r="G14" s="7" t="s">
        <v>15</v>
      </c>
      <c r="H14" s="20">
        <f t="shared" si="0"/>
        <v>12225</v>
      </c>
    </row>
    <row r="15" spans="1:8" ht="15">
      <c r="A15" s="5" t="s">
        <v>38</v>
      </c>
      <c r="B15" s="6" t="s">
        <v>39</v>
      </c>
      <c r="C15" s="18" t="s">
        <v>14</v>
      </c>
      <c r="D15" s="19">
        <f>1168+21874</f>
        <v>23042</v>
      </c>
      <c r="E15" s="21">
        <v>4156</v>
      </c>
      <c r="F15" s="5"/>
      <c r="G15" s="7" t="s">
        <v>15</v>
      </c>
      <c r="H15" s="20">
        <f t="shared" si="0"/>
        <v>27198</v>
      </c>
    </row>
    <row r="16" spans="1:8" ht="15">
      <c r="A16" s="5" t="s">
        <v>40</v>
      </c>
      <c r="B16" s="6" t="s">
        <v>41</v>
      </c>
      <c r="C16" s="18" t="s">
        <v>14</v>
      </c>
      <c r="D16" s="19">
        <v>14000</v>
      </c>
      <c r="E16" s="21">
        <v>2660</v>
      </c>
      <c r="F16" s="5"/>
      <c r="G16" s="7" t="s">
        <v>15</v>
      </c>
      <c r="H16" s="20">
        <f t="shared" si="0"/>
        <v>16660</v>
      </c>
    </row>
    <row r="17" spans="1:8" ht="15">
      <c r="A17" s="5"/>
      <c r="B17" s="6"/>
      <c r="C17" s="18"/>
      <c r="D17" s="19"/>
      <c r="E17" s="21"/>
      <c r="F17" s="5"/>
      <c r="G17" s="7"/>
      <c r="H17" s="20"/>
    </row>
    <row r="18" spans="1:8" ht="15">
      <c r="A18" s="5"/>
      <c r="B18" s="6"/>
      <c r="C18" s="18"/>
      <c r="D18" s="19"/>
      <c r="E18" s="21"/>
      <c r="F18" s="5"/>
      <c r="G18" s="7"/>
      <c r="H18" s="20"/>
    </row>
    <row r="19" spans="1:8" ht="15">
      <c r="A19" s="5"/>
      <c r="B19" s="6"/>
      <c r="C19" s="18"/>
      <c r="D19" s="19"/>
      <c r="E19" s="21"/>
      <c r="F19" s="5"/>
      <c r="G19" s="5"/>
      <c r="H19" s="20"/>
    </row>
    <row r="20" spans="1:8" ht="15">
      <c r="A20" s="5"/>
      <c r="B20" s="6"/>
      <c r="C20" s="7"/>
      <c r="D20" s="7"/>
      <c r="E20" s="5"/>
      <c r="F20" s="5"/>
      <c r="G20" s="5"/>
      <c r="H20" s="20"/>
    </row>
    <row r="21" spans="1:8" ht="15">
      <c r="A21" s="5"/>
      <c r="B21" s="6"/>
      <c r="C21" s="7"/>
      <c r="D21" s="7"/>
      <c r="E21" s="5"/>
      <c r="F21" s="5"/>
      <c r="G21" s="5"/>
      <c r="H21" s="20"/>
    </row>
    <row r="22" spans="1:7" ht="15">
      <c r="A22" s="5"/>
      <c r="B22" s="6"/>
      <c r="C22" s="7"/>
      <c r="D22" s="7"/>
      <c r="E22" s="5"/>
      <c r="F22" s="5"/>
      <c r="G22" s="5"/>
    </row>
    <row r="23" spans="1:7" ht="15">
      <c r="A23" s="5"/>
      <c r="B23" s="6"/>
      <c r="C23" s="7"/>
      <c r="D23" s="7"/>
      <c r="E23" s="5"/>
      <c r="F23" s="5"/>
      <c r="G23" s="5"/>
    </row>
    <row r="24" spans="1:7" ht="15">
      <c r="A24" s="5"/>
      <c r="B24" s="6"/>
      <c r="C24" s="7"/>
      <c r="D24" s="7"/>
      <c r="E24" s="5"/>
      <c r="F24" s="5"/>
      <c r="G24" s="5"/>
    </row>
    <row r="25" spans="1:7" ht="15">
      <c r="A25" s="5"/>
      <c r="B25" s="6"/>
      <c r="C25" s="7"/>
      <c r="D25" s="7"/>
      <c r="E25" s="5"/>
      <c r="F25" s="5"/>
      <c r="G25" s="5"/>
    </row>
    <row r="26" spans="1:7" ht="15">
      <c r="A26" s="5"/>
      <c r="B26" s="6"/>
      <c r="C26" s="7"/>
      <c r="D26" s="7"/>
      <c r="E26" s="5"/>
      <c r="F26" s="5"/>
      <c r="G26" s="5"/>
    </row>
    <row r="27" spans="1:7" ht="15">
      <c r="A27" s="5"/>
      <c r="B27" s="6"/>
      <c r="C27" s="7"/>
      <c r="D27" s="7"/>
      <c r="E27" s="5"/>
      <c r="F27" s="5"/>
      <c r="G27" s="5"/>
    </row>
    <row r="28" spans="1:7" ht="15">
      <c r="A28" s="5"/>
      <c r="B28" s="6"/>
      <c r="C28" s="7"/>
      <c r="D28" s="7"/>
      <c r="E28" s="5"/>
      <c r="F28" s="5"/>
      <c r="G28" s="5"/>
    </row>
    <row r="29" spans="1:7" ht="34.5" customHeight="1">
      <c r="A29" s="5"/>
      <c r="B29" s="6" t="s">
        <v>42</v>
      </c>
      <c r="C29" s="7"/>
      <c r="D29" s="7"/>
      <c r="E29" s="5"/>
      <c r="F29" s="5"/>
      <c r="G29" s="5"/>
    </row>
    <row r="30" spans="1:7" s="11" customFormat="1" ht="15">
      <c r="A30" s="8"/>
      <c r="B30" s="9"/>
      <c r="C30" s="10"/>
      <c r="D30" s="10"/>
      <c r="E30" s="8"/>
      <c r="F30" s="8"/>
      <c r="G30" s="8"/>
    </row>
    <row r="31" spans="1:7" s="11" customFormat="1" ht="15">
      <c r="A31" s="8"/>
      <c r="B31" s="9"/>
      <c r="C31" s="10"/>
      <c r="D31" s="10"/>
      <c r="E31" s="8"/>
      <c r="F31" s="8"/>
      <c r="G31" s="8"/>
    </row>
    <row r="32" spans="1:7" s="11" customFormat="1" ht="15">
      <c r="A32" s="8"/>
      <c r="B32" s="9"/>
      <c r="C32" s="10"/>
      <c r="D32" s="10"/>
      <c r="E32" s="8"/>
      <c r="F32" s="8"/>
      <c r="G32" s="8"/>
    </row>
    <row r="33" spans="1:7" s="11" customFormat="1" ht="15">
      <c r="A33" s="8"/>
      <c r="B33" s="9"/>
      <c r="C33" s="10"/>
      <c r="D33" s="10"/>
      <c r="E33" s="8"/>
      <c r="F33" s="8"/>
      <c r="G33" s="8"/>
    </row>
  </sheetData>
  <mergeCells count="6">
    <mergeCell ref="F2:F3"/>
    <mergeCell ref="G2:G3"/>
    <mergeCell ref="D2:E2"/>
    <mergeCell ref="A2:A3"/>
    <mergeCell ref="B2:B3"/>
    <mergeCell ref="C2:C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6" sqref="L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hojer</cp:lastModifiedBy>
  <cp:lastPrinted>2006-03-13T09:27:15Z</cp:lastPrinted>
  <dcterms:created xsi:type="dcterms:W3CDTF">1997-01-24T11:07:25Z</dcterms:created>
  <dcterms:modified xsi:type="dcterms:W3CDTF">2006-03-21T13:42:13Z</dcterms:modified>
  <cp:category/>
  <cp:version/>
  <cp:contentType/>
  <cp:contentStatus/>
</cp:coreProperties>
</file>