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8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Graf.1" sheetId="6" r:id="rId6"/>
    <sheet name="Graf.2" sheetId="7" r:id="rId7"/>
    <sheet name="Graf.3" sheetId="8" r:id="rId8"/>
    <sheet name="Graf.4" sheetId="9" r:id="rId9"/>
  </sheets>
  <externalReferences>
    <externalReference r:id="rId12"/>
    <externalReference r:id="rId13"/>
    <externalReference r:id="rId14"/>
  </externalReferences>
  <definedNames>
    <definedName name="á23">#REF!</definedName>
    <definedName name="_xlnm.Print_Area" localSheetId="0">'Tab.1'!$A$1:$H$44</definedName>
  </definedNames>
  <calcPr fullCalcOnLoad="1"/>
</workbook>
</file>

<file path=xl/sharedStrings.xml><?xml version="1.0" encoding="utf-8"?>
<sst xmlns="http://schemas.openxmlformats.org/spreadsheetml/2006/main" count="332" uniqueCount="134">
  <si>
    <t>Slovenská republika (štátne organizácie LH)</t>
  </si>
  <si>
    <t>Tabuľka č.3</t>
  </si>
  <si>
    <t>(stav k 31. 12. 2000)</t>
  </si>
  <si>
    <t>Náhrady</t>
  </si>
  <si>
    <t>uplatňované podľa zákona č. 229/1991 Zb. v znení neskorších predpisov</t>
  </si>
  <si>
    <t>Uplatnené</t>
  </si>
  <si>
    <t>Znalecké posudky</t>
  </si>
  <si>
    <t>ZP neprijaté</t>
  </si>
  <si>
    <t>Poskytnuté</t>
  </si>
  <si>
    <t>počet</t>
  </si>
  <si>
    <t>tis. Sk</t>
  </si>
  <si>
    <t>Náhrady podľa</t>
  </si>
  <si>
    <t xml:space="preserve">  II. časti zákona</t>
  </si>
  <si>
    <t xml:space="preserve">  -stavby</t>
  </si>
  <si>
    <t xml:space="preserve">  -porov. porasty</t>
  </si>
  <si>
    <t xml:space="preserve">  -inventár a zásoby</t>
  </si>
  <si>
    <t>Spolu</t>
  </si>
  <si>
    <t xml:space="preserve">  IV. časti zákona</t>
  </si>
  <si>
    <t>Celkom</t>
  </si>
  <si>
    <t>Zdroj: podklady štátnych organizácií lesného hospodárstva</t>
  </si>
  <si>
    <t>Bratislava, 04.2001</t>
  </si>
  <si>
    <t>Tabuľka č.2</t>
  </si>
  <si>
    <t>Prehľad o užívanej výmere LPF v ha</t>
  </si>
  <si>
    <t>Vlastnícka štruktúra</t>
  </si>
  <si>
    <t>Č.</t>
  </si>
  <si>
    <t>Skutočnosť</t>
  </si>
  <si>
    <t>r.</t>
  </si>
  <si>
    <t>počet subj.</t>
  </si>
  <si>
    <t>a</t>
  </si>
  <si>
    <t>b</t>
  </si>
  <si>
    <t>x</t>
  </si>
  <si>
    <t>v tom</t>
  </si>
  <si>
    <t>a) štátne</t>
  </si>
  <si>
    <t>(z r. 2)</t>
  </si>
  <si>
    <t>b) sporné</t>
  </si>
  <si>
    <t>V zmluvnom nájme od neštátnych subjektov,</t>
  </si>
  <si>
    <t>v</t>
  </si>
  <si>
    <t>b) spoločenstvenné  (nedeliteľné,podielové)</t>
  </si>
  <si>
    <t>tom</t>
  </si>
  <si>
    <t>c) obecné</t>
  </si>
  <si>
    <t>d)  cirkevné</t>
  </si>
  <si>
    <t>(z r. 1)</t>
  </si>
  <si>
    <t>e) iné</t>
  </si>
  <si>
    <t>Vo vlastníctve neštátnych subjektov po-</t>
  </si>
  <si>
    <t>(z r. 5)</t>
  </si>
  <si>
    <t>a) súkromné</t>
  </si>
  <si>
    <t>Vo vlastníctve neštátnych subjektov,</t>
  </si>
  <si>
    <t>ktorí ešte nepožiadali o vydanie majetku</t>
  </si>
  <si>
    <t>výmera (v ha)</t>
  </si>
  <si>
    <t>Očakávaný stav</t>
  </si>
  <si>
    <t>(v ha)</t>
  </si>
  <si>
    <t>ktorým lesy už boli vydané</t>
  </si>
  <si>
    <t>(z r. 7)</t>
  </si>
  <si>
    <t>k 31.12.2000</t>
  </si>
  <si>
    <t>Školské lesy</t>
  </si>
  <si>
    <t xml:space="preserve"> </t>
  </si>
  <si>
    <t>MP SR</t>
  </si>
  <si>
    <t>MO SR</t>
  </si>
  <si>
    <t>podiel (v %)</t>
  </si>
  <si>
    <t>%</t>
  </si>
  <si>
    <t>výmera</t>
  </si>
  <si>
    <t>SR (spolu)</t>
  </si>
  <si>
    <t>Bratislava, 04. 2001</t>
  </si>
  <si>
    <t>k 31.12.2001</t>
  </si>
  <si>
    <t>Skutočnosť k 31.12.2000</t>
  </si>
  <si>
    <t>Štátne (69,00%)</t>
  </si>
  <si>
    <t>Štátne - sporné (1,26%)</t>
  </si>
  <si>
    <t>Neštátne - v zmluvnom nájme (4,15%)</t>
  </si>
  <si>
    <t>Neštátne - žiadané o vydanie (vo vybavovaní) (11,94%)</t>
  </si>
  <si>
    <t>Neštátne - nežiadané o vydanie (13,65%)</t>
  </si>
  <si>
    <t>Tabuľka č.5</t>
  </si>
  <si>
    <t>Tabuľka č.4</t>
  </si>
  <si>
    <t>SR graf 4</t>
  </si>
  <si>
    <r>
      <t xml:space="preserve">Celková užívaná výmera LPF   </t>
    </r>
    <r>
      <rPr>
        <sz val="11"/>
        <rFont val="Arial CE"/>
        <family val="0"/>
      </rPr>
      <t>(r.2+5)</t>
    </r>
  </si>
  <si>
    <r>
      <t xml:space="preserve">Vo vlastníctve SR - spolu   </t>
    </r>
    <r>
      <rPr>
        <sz val="10"/>
        <rFont val="Arial CE"/>
        <family val="0"/>
      </rPr>
      <t>(r.3+4)</t>
    </r>
  </si>
  <si>
    <r>
      <t xml:space="preserve">Neštátne - spolu   </t>
    </r>
    <r>
      <rPr>
        <sz val="10"/>
        <rFont val="Arial CE"/>
        <family val="0"/>
      </rPr>
      <t>(r.6+7+13)</t>
    </r>
  </si>
  <si>
    <r>
      <t xml:space="preserve">žiadané o vydanie vo vybavovaní - </t>
    </r>
    <r>
      <rPr>
        <b/>
        <sz val="10"/>
        <rFont val="Arial CE"/>
        <family val="2"/>
      </rPr>
      <t>spolu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>(r.8 až 12)</t>
    </r>
  </si>
  <si>
    <t>Tabuľka č.1</t>
  </si>
  <si>
    <t>Reprivatizácia lesov</t>
  </si>
  <si>
    <t xml:space="preserve">   k 31. 12. 2000</t>
  </si>
  <si>
    <t>Slovenská republika</t>
  </si>
  <si>
    <t>Merná</t>
  </si>
  <si>
    <t>Číslo</t>
  </si>
  <si>
    <t>Spôsob obhospodarovania</t>
  </si>
  <si>
    <t xml:space="preserve">      Ukazovaťeľ</t>
  </si>
  <si>
    <t>jednotka</t>
  </si>
  <si>
    <t>riadku</t>
  </si>
  <si>
    <t>od začiatku</t>
  </si>
  <si>
    <t>samostatne</t>
  </si>
  <si>
    <t>nájomný</t>
  </si>
  <si>
    <t>iný</t>
  </si>
  <si>
    <t>repriv. lesov</t>
  </si>
  <si>
    <t>vzťah</t>
  </si>
  <si>
    <t>spôsob</t>
  </si>
  <si>
    <t>Žiadosti o vrátenie vlastníckych a užívacích</t>
  </si>
  <si>
    <t>práv k lesným nehnuteľnostiam</t>
  </si>
  <si>
    <t>ha</t>
  </si>
  <si>
    <t xml:space="preserve">         z toho žiadosti súkromných majiteľov</t>
  </si>
  <si>
    <t>Žiadosti vybavené kladne</t>
  </si>
  <si>
    <t>fyzicky odovzdané lesné pozemky (z r.1 a 2.)</t>
  </si>
  <si>
    <t>súkromných lesomajiteľov</t>
  </si>
  <si>
    <t>z toho žiadosti o vrát. vlastníc. práv</t>
  </si>
  <si>
    <t xml:space="preserve">  podľa § 6 a 9 zákona 11/94 Z.z.</t>
  </si>
  <si>
    <t>pozemkových spoločenstiev</t>
  </si>
  <si>
    <t>žiadosti</t>
  </si>
  <si>
    <t>miest a obcí</t>
  </si>
  <si>
    <t>(z r.5 a 6)</t>
  </si>
  <si>
    <t>cirkví</t>
  </si>
  <si>
    <t>iných vlastníkov</t>
  </si>
  <si>
    <t>Zdroj: Les R (MP SR) 1-02</t>
  </si>
  <si>
    <t>Postup reprivatizácie lesov</t>
  </si>
  <si>
    <t>stav k 31. 12. 2000</t>
  </si>
  <si>
    <t>Ukazovateľ</t>
  </si>
  <si>
    <t>Rok</t>
  </si>
  <si>
    <t>Žiadosti</t>
  </si>
  <si>
    <t>ha/počet</t>
  </si>
  <si>
    <t>Fyzicky odovzdané</t>
  </si>
  <si>
    <t>Medziročný nárast</t>
  </si>
  <si>
    <t>1999*</t>
  </si>
  <si>
    <t>-</t>
  </si>
  <si>
    <t>* záporné čísla z dôvodu opravy vykazovaných údajov u OLZ Rimavská Sobota</t>
  </si>
  <si>
    <t>Zdroj: štatistické výkazy Les</t>
  </si>
  <si>
    <t>Odovzdané</t>
  </si>
  <si>
    <t>Žiadané</t>
  </si>
  <si>
    <t>Ž</t>
  </si>
  <si>
    <t>Postup reprivatizácie lesov - SR_gr1</t>
  </si>
  <si>
    <t>Postup reprivatizácie lesov - SR_gr2</t>
  </si>
  <si>
    <t>cirkvám (6,9%)</t>
  </si>
  <si>
    <t>iným vlastníkom (0,1%)</t>
  </si>
  <si>
    <t>pozemkovým spoločenstvám (54,6%)</t>
  </si>
  <si>
    <t>mestám a obciam (23,9%)</t>
  </si>
  <si>
    <t>súkromným lesomajiteľom (14,5%)</t>
  </si>
  <si>
    <t>SR _ gr3</t>
  </si>
  <si>
    <t>Žiadosti celkom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</si>
</sst>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  <numFmt numFmtId="166" formatCode="00"/>
    <numFmt numFmtId="167" formatCode="0.0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4">
    <font>
      <sz val="10"/>
      <name val="Arial CE"/>
      <family val="0"/>
    </font>
    <font>
      <sz val="11"/>
      <name val="Arial CE"/>
      <family val="2"/>
    </font>
    <font>
      <b/>
      <sz val="13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sz val="11.75"/>
      <name val="Arial CE"/>
      <family val="0"/>
    </font>
    <font>
      <i/>
      <sz val="10"/>
      <name val="Arial CE"/>
      <family val="2"/>
    </font>
    <font>
      <sz val="12"/>
      <name val="Arial CE"/>
      <family val="0"/>
    </font>
    <font>
      <sz val="14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gray0625"/>
    </fill>
  </fills>
  <borders count="6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3" fontId="4" fillId="2" borderId="3" xfId="0" applyNumberFormat="1" applyFont="1" applyFill="1" applyBorder="1" applyAlignment="1">
      <alignment horizontal="centerContinuous"/>
    </xf>
    <xf numFmtId="3" fontId="4" fillId="2" borderId="4" xfId="0" applyNumberFormat="1" applyFont="1" applyFill="1" applyBorder="1" applyAlignment="1">
      <alignment horizontal="centerContinuous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 horizontal="centerContinuous"/>
    </xf>
    <xf numFmtId="3" fontId="0" fillId="2" borderId="7" xfId="0" applyNumberFormat="1" applyFill="1" applyBorder="1" applyAlignment="1">
      <alignment horizontal="centerContinuous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5" fillId="2" borderId="5" xfId="0" applyNumberFormat="1" applyFon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10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0" fontId="0" fillId="0" borderId="32" xfId="0" applyBorder="1" applyAlignment="1">
      <alignment vertical="center"/>
    </xf>
    <xf numFmtId="3" fontId="0" fillId="0" borderId="32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41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3" fontId="0" fillId="0" borderId="48" xfId="0" applyNumberForma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4" fontId="10" fillId="0" borderId="50" xfId="0" applyNumberFormat="1" applyFon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0" borderId="51" xfId="0" applyBorder="1" applyAlignment="1">
      <alignment vertical="center"/>
    </xf>
    <xf numFmtId="4" fontId="10" fillId="0" borderId="52" xfId="0" applyNumberFormat="1" applyFont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3" fontId="0" fillId="0" borderId="37" xfId="0" applyNumberFormat="1" applyBorder="1" applyAlignment="1">
      <alignment horizontal="right" vertical="center"/>
    </xf>
    <xf numFmtId="4" fontId="10" fillId="0" borderId="47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53" xfId="0" applyNumberFormat="1" applyFon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4" fontId="10" fillId="0" borderId="23" xfId="0" applyNumberFormat="1" applyFont="1" applyBorder="1" applyAlignment="1">
      <alignment horizontal="right" vertical="center"/>
    </xf>
    <xf numFmtId="4" fontId="10" fillId="0" borderId="25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3" fontId="0" fillId="0" borderId="54" xfId="0" applyNumberForma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4" fontId="10" fillId="0" borderId="46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57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58" xfId="0" applyBorder="1" applyAlignment="1">
      <alignment/>
    </xf>
    <xf numFmtId="3" fontId="0" fillId="0" borderId="26" xfId="0" applyNumberFormat="1" applyBorder="1" applyAlignment="1">
      <alignment horizontal="centerContinuous"/>
    </xf>
    <xf numFmtId="2" fontId="0" fillId="0" borderId="26" xfId="0" applyNumberFormat="1" applyBorder="1" applyAlignment="1">
      <alignment horizontal="righ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" fontId="0" fillId="0" borderId="42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42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64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5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0" fillId="0" borderId="62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41" xfId="0" applyNumberFormat="1" applyBorder="1" applyAlignment="1">
      <alignment/>
    </xf>
    <xf numFmtId="4" fontId="0" fillId="0" borderId="6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2" fontId="0" fillId="0" borderId="6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4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2" fontId="0" fillId="0" borderId="2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Postup reprivatizácie lesov (počet žiadostí)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(Slovenská republika)</a:t>
            </a:r>
          </a:p>
        </c:rich>
      </c:tx>
      <c:layout/>
      <c:spPr>
        <a:noFill/>
        <a:ln>
          <a:noFill/>
        </a:ln>
      </c:spPr>
    </c:title>
    <c:view3D>
      <c:rotX val="47"/>
      <c:rotY val="44"/>
      <c:depthPercent val="100"/>
      <c:rAngAx val="1"/>
    </c:view3D>
    <c:plotArea>
      <c:layout>
        <c:manualLayout>
          <c:xMode val="edge"/>
          <c:yMode val="edge"/>
          <c:x val="0.01425"/>
          <c:y val="0.15525"/>
          <c:w val="0.8255"/>
          <c:h val="0.824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'Graf.1'!$B$2</c:f>
              <c:strCache>
                <c:ptCount val="1"/>
                <c:pt idx="0">
                  <c:v>Žiadosti celkom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'Graf.1'!$A$3:$A$11</c:f>
              <c:numCache/>
            </c:numRef>
          </c:cat>
          <c:val>
            <c:numRef>
              <c:f>'Graf.1'!$B$3:$B$11</c:f>
              <c:numCache/>
            </c:numRef>
          </c:val>
          <c:shape val="box"/>
        </c:ser>
        <c:ser>
          <c:idx val="2"/>
          <c:order val="1"/>
          <c:tx>
            <c:strRef>
              <c:f>'Graf.1'!$C$2</c:f>
              <c:strCache>
                <c:ptCount val="1"/>
                <c:pt idx="0">
                  <c:v>Odovzdané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'Graf.1'!$A$3:$A$11</c:f>
              <c:numCache/>
            </c:numRef>
          </c:cat>
          <c:val>
            <c:numRef>
              <c:f>'Graf.1'!$C$3:$C$11</c:f>
              <c:numCache/>
            </c:numRef>
          </c:val>
          <c:shape val="box"/>
        </c:ser>
        <c:gapWidth val="83"/>
        <c:gapDepth val="0"/>
        <c:shape val="box"/>
        <c:axId val="39054738"/>
        <c:axId val="55530003"/>
      </c:bar3DChart>
      <c:catAx>
        <c:axId val="3905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30003"/>
        <c:crosses val="autoZero"/>
        <c:auto val="0"/>
        <c:lblOffset val="100"/>
        <c:noMultiLvlLbl val="0"/>
      </c:catAx>
      <c:valAx>
        <c:axId val="5553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Počet žiadostí (v 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5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005"/>
          <c:w val="0.12725"/>
          <c:h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Postup reprivatizácie lesov (v hektároch)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(Slovenská republika)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025"/>
          <c:y val="0.11725"/>
          <c:w val="0.900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'Graf.2'!$B$2</c:f>
              <c:strCache>
                <c:ptCount val="1"/>
                <c:pt idx="0">
                  <c:v>Žiadané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'Graf.2'!$A$3:$A$11</c:f>
              <c:numCache/>
            </c:numRef>
          </c:cat>
          <c:val>
            <c:numRef>
              <c:f>'Graf.2'!$B$3:$B$11</c:f>
              <c:numCache/>
            </c:numRef>
          </c:val>
          <c:shape val="cylinder"/>
        </c:ser>
        <c:ser>
          <c:idx val="1"/>
          <c:order val="1"/>
          <c:tx>
            <c:strRef>
              <c:f>'Graf.2'!$C$2</c:f>
              <c:strCache>
                <c:ptCount val="1"/>
                <c:pt idx="0">
                  <c:v>Odovzdané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cat>
            <c:numRef>
              <c:f>'Graf.2'!$A$3:$A$11</c:f>
              <c:numCache/>
            </c:numRef>
          </c:cat>
          <c:val>
            <c:numRef>
              <c:f>'Graf.2'!$C$3:$C$11</c:f>
              <c:numCache/>
            </c:numRef>
          </c:val>
          <c:shape val="cylinder"/>
        </c:ser>
        <c:gapWidth val="83"/>
        <c:gapDepth val="0"/>
        <c:shape val="box"/>
        <c:axId val="52680404"/>
        <c:axId val="1674197"/>
      </c:bar3DChart>
      <c:catAx>
        <c:axId val="5268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74197"/>
        <c:crosses val="autoZero"/>
        <c:auto val="0"/>
        <c:lblOffset val="100"/>
        <c:noMultiLvlLbl val="0"/>
      </c:catAx>
      <c:valAx>
        <c:axId val="167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Množstvo (v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68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4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Odovzdaná výmera (v ha)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podľa druhu vlastníctva
(Slovenská republika)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/>
              </a:ln>
            </c:spPr>
          </c:dPt>
          <c:dPt>
            <c:idx val="1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/>
              </a:ln>
            </c:spPr>
          </c:dPt>
          <c:dPt>
            <c:idx val="4"/>
            <c:spPr>
              <a:pattFill prst="lgCheck">
                <a:fgClr>
                  <a:srgbClr val="FFFFFF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'Graf.3'!$A$4:$A$8</c:f>
              <c:strCache/>
            </c:strRef>
          </c:cat>
          <c:val>
            <c:numRef>
              <c:f>'Graf.3'!$B$4:$B$8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Užívaná výmera (v ha)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(Štátne organizácie lesného hospodárstva)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25"/>
          <c:y val="0.3135"/>
          <c:w val="0.66975"/>
          <c:h val="0.263"/>
        </c:manualLayout>
      </c:layout>
      <c:pie3DChart>
        <c:varyColors val="1"/>
        <c:ser>
          <c:idx val="0"/>
          <c:order val="0"/>
          <c:explosion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/>
              </a:ln>
            </c:spPr>
          </c:dPt>
          <c:dPt>
            <c:idx val="1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/>
              </a:ln>
            </c:spPr>
          </c:dPt>
          <c:dPt>
            <c:idx val="4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'Graf.4'!$A$3:$A$7</c:f>
              <c:strCache/>
            </c:strRef>
          </c:cat>
          <c:val>
            <c:numRef>
              <c:f>'Graf.4'!$B$3:$B$7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"/>
          <c:y val="0.7075"/>
          <c:w val="0.62"/>
          <c:h val="0.2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0.32525</cdr:y>
    </cdr:from>
    <cdr:to>
      <cdr:x>0.9355</cdr:x>
      <cdr:y>0.35925</cdr:y>
    </cdr:to>
    <cdr:sp>
      <cdr:nvSpPr>
        <cdr:cNvPr id="1" name="Text 1"/>
        <cdr:cNvSpPr txBox="1">
          <a:spLocks noChangeArrowheads="1"/>
        </cdr:cNvSpPr>
      </cdr:nvSpPr>
      <cdr:spPr>
        <a:xfrm>
          <a:off x="6305550" y="1543050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Legenda: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571500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743200" y="0"/>
        <a:ext cx="74295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0.361</cdr:y>
    </cdr:from>
    <cdr:to>
      <cdr:x>0.92325</cdr:x>
      <cdr:y>0.361</cdr:y>
    </cdr:to>
    <cdr:sp>
      <cdr:nvSpPr>
        <cdr:cNvPr id="1" name="Text 1"/>
        <cdr:cNvSpPr txBox="1">
          <a:spLocks noChangeArrowheads="1"/>
        </cdr:cNvSpPr>
      </cdr:nvSpPr>
      <cdr:spPr>
        <a:xfrm>
          <a:off x="9782175" y="17049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Legenda: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19</xdr:col>
      <xdr:colOff>457200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86075" y="0"/>
        <a:ext cx="10601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0.82</cdr:y>
    </cdr:from>
    <cdr:to>
      <cdr:x>0.235</cdr:x>
      <cdr:y>0.88475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676525"/>
          <a:ext cx="1362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Legenda: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133350</xdr:rowOff>
    </xdr:from>
    <xdr:to>
      <xdr:col>12</xdr:col>
      <xdr:colOff>57150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476750" y="295275"/>
        <a:ext cx="6124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0.66</cdr:y>
    </cdr:from>
    <cdr:to>
      <cdr:x>0.38925</cdr:x>
      <cdr:y>0.7465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2162175"/>
          <a:ext cx="1857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Legenda: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9525</xdr:rowOff>
    </xdr:from>
    <xdr:to>
      <xdr:col>12</xdr:col>
      <xdr:colOff>152400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810000" y="9525"/>
        <a:ext cx="6134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szlo\Rok00\LesR\31_12_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szlo\ROBOTA\UzivLPF_31_1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szlo\ROBOTA\mater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MP"/>
      <sheetName val="Tab.MP"/>
      <sheetName val="Post.MP"/>
      <sheetName val="Post.MP_p"/>
      <sheetName val="SpoluSR"/>
      <sheetName val="Tab.SR"/>
      <sheetName val="Post.SR"/>
      <sheetName val="Post.SR_p"/>
      <sheetName val="SpoluŠkol"/>
      <sheetName val="Tab.Škol"/>
      <sheetName val="SpoluMO"/>
      <sheetName val="Tab.MO"/>
      <sheetName val="LesySR"/>
      <sheetName val="TANAP"/>
      <sheetName val="Vojsko"/>
      <sheetName val="Ulič"/>
      <sheetName val="TU Zvolen"/>
      <sheetName val="Štiavnica"/>
      <sheetName val="Hrádok"/>
      <sheetName val="Cemjata"/>
      <sheetName val="Graf1"/>
      <sheetName val="Graf1a"/>
      <sheetName val="Graf2"/>
      <sheetName val="Graf2a"/>
      <sheetName val="Graf3"/>
      <sheetName val="Graf3a"/>
      <sheetName val="Graf4"/>
      <sheetName val="Graf4a"/>
      <sheetName val="Graf5a6"/>
      <sheetName val="Graf5a a 6a"/>
      <sheetName val="Graf7a8"/>
      <sheetName val="Graf7a a 8a"/>
      <sheetName val="Graf9"/>
      <sheetName val="Graf9a"/>
      <sheetName val="Graf10"/>
      <sheetName val="Graf10a"/>
      <sheetName val="Aktualiz"/>
    </sheetNames>
    <sheetDataSet>
      <sheetData sheetId="5">
        <row r="9">
          <cell r="E9">
            <v>92978</v>
          </cell>
        </row>
        <row r="10">
          <cell r="E10">
            <v>979570</v>
          </cell>
        </row>
        <row r="15">
          <cell r="E15">
            <v>47924</v>
          </cell>
        </row>
        <row r="17">
          <cell r="E17">
            <v>830788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olu_SR"/>
      <sheetName val="Tab.SR"/>
      <sheetName val="Graf11"/>
      <sheetName val="spolu_MP"/>
      <sheetName val="Graf11a"/>
      <sheetName val="spolu_MO"/>
      <sheetName val="spolu_škol"/>
      <sheetName val="Lesy SR"/>
      <sheetName val="TANAP"/>
      <sheetName val="Ulič"/>
      <sheetName val="Vojsko"/>
      <sheetName val="TU Zvolen"/>
      <sheetName val="Štiavnica"/>
      <sheetName val="Svarín"/>
      <sheetName val="Prešov"/>
      <sheetName val="tabulka"/>
    </sheetNames>
    <sheetDataSet>
      <sheetData sheetId="3">
        <row r="10">
          <cell r="G10">
            <v>1118272</v>
          </cell>
          <cell r="H10">
            <v>1116518</v>
          </cell>
        </row>
        <row r="11">
          <cell r="G11">
            <v>762003</v>
          </cell>
          <cell r="H11">
            <v>762042</v>
          </cell>
        </row>
        <row r="12">
          <cell r="G12">
            <v>749056</v>
          </cell>
          <cell r="H12">
            <v>750542</v>
          </cell>
        </row>
        <row r="13">
          <cell r="G13">
            <v>12947</v>
          </cell>
          <cell r="H13">
            <v>11500</v>
          </cell>
        </row>
        <row r="14">
          <cell r="F14">
            <v>45592</v>
          </cell>
          <cell r="G14">
            <v>356269</v>
          </cell>
          <cell r="H14">
            <v>354476</v>
          </cell>
        </row>
        <row r="16">
          <cell r="F16">
            <v>2300</v>
          </cell>
          <cell r="G16">
            <v>48835</v>
          </cell>
          <cell r="H16">
            <v>48750</v>
          </cell>
        </row>
        <row r="18">
          <cell r="F18">
            <v>43292</v>
          </cell>
          <cell r="G18">
            <v>142825</v>
          </cell>
          <cell r="H18">
            <v>142683</v>
          </cell>
        </row>
        <row r="19">
          <cell r="F19">
            <v>42011</v>
          </cell>
          <cell r="G19">
            <v>96292</v>
          </cell>
          <cell r="H19">
            <v>96239</v>
          </cell>
        </row>
        <row r="20">
          <cell r="F20">
            <v>798</v>
          </cell>
          <cell r="G20">
            <v>34165</v>
          </cell>
          <cell r="H20">
            <v>34104</v>
          </cell>
        </row>
        <row r="21">
          <cell r="F21">
            <v>63</v>
          </cell>
          <cell r="G21">
            <v>2397</v>
          </cell>
          <cell r="H21">
            <v>2380</v>
          </cell>
        </row>
        <row r="22">
          <cell r="F22">
            <v>418</v>
          </cell>
          <cell r="G22">
            <v>9882</v>
          </cell>
          <cell r="H22">
            <v>9880</v>
          </cell>
        </row>
        <row r="23">
          <cell r="F23">
            <v>2</v>
          </cell>
          <cell r="G23">
            <v>89</v>
          </cell>
          <cell r="H23">
            <v>80</v>
          </cell>
        </row>
        <row r="25">
          <cell r="G25">
            <v>164609</v>
          </cell>
          <cell r="H25">
            <v>163043</v>
          </cell>
        </row>
      </sheetData>
      <sheetData sheetId="5">
        <row r="10">
          <cell r="G10">
            <v>75636</v>
          </cell>
          <cell r="H10">
            <v>75063</v>
          </cell>
        </row>
        <row r="11">
          <cell r="G11">
            <v>74184</v>
          </cell>
          <cell r="H11">
            <v>73888</v>
          </cell>
        </row>
        <row r="12">
          <cell r="G12">
            <v>72277</v>
          </cell>
          <cell r="H12">
            <v>71981</v>
          </cell>
        </row>
        <row r="13">
          <cell r="G13">
            <v>1907</v>
          </cell>
          <cell r="H13">
            <v>1907</v>
          </cell>
        </row>
        <row r="14">
          <cell r="F14">
            <v>653</v>
          </cell>
          <cell r="G14">
            <v>1452</v>
          </cell>
          <cell r="H14">
            <v>1175</v>
          </cell>
        </row>
        <row r="16">
          <cell r="F16">
            <v>4</v>
          </cell>
          <cell r="G16">
            <v>336</v>
          </cell>
          <cell r="H16">
            <v>336</v>
          </cell>
        </row>
        <row r="18">
          <cell r="F18">
            <v>649</v>
          </cell>
          <cell r="G18">
            <v>623</v>
          </cell>
          <cell r="H18">
            <v>670</v>
          </cell>
        </row>
        <row r="19">
          <cell r="F19">
            <v>626</v>
          </cell>
          <cell r="G19">
            <v>250</v>
          </cell>
          <cell r="H19">
            <v>303</v>
          </cell>
        </row>
        <row r="20">
          <cell r="F20">
            <v>8</v>
          </cell>
          <cell r="G20">
            <v>111</v>
          </cell>
          <cell r="H20">
            <v>111</v>
          </cell>
        </row>
        <row r="21">
          <cell r="F21">
            <v>5</v>
          </cell>
          <cell r="G21">
            <v>208</v>
          </cell>
          <cell r="H21">
            <v>202</v>
          </cell>
        </row>
        <row r="22">
          <cell r="F22">
            <v>10</v>
          </cell>
          <cell r="G22">
            <v>54</v>
          </cell>
          <cell r="H22">
            <v>54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5">
          <cell r="G25">
            <v>493</v>
          </cell>
          <cell r="H25">
            <v>169</v>
          </cell>
        </row>
      </sheetData>
      <sheetData sheetId="6">
        <row r="10">
          <cell r="G10">
            <v>15793</v>
          </cell>
          <cell r="H10">
            <v>15864</v>
          </cell>
        </row>
        <row r="11">
          <cell r="G11">
            <v>13787</v>
          </cell>
          <cell r="H11">
            <v>13858</v>
          </cell>
        </row>
        <row r="12">
          <cell r="G12">
            <v>13340</v>
          </cell>
          <cell r="H12">
            <v>13339</v>
          </cell>
        </row>
        <row r="13">
          <cell r="G13">
            <v>447</v>
          </cell>
          <cell r="H13">
            <v>519</v>
          </cell>
        </row>
        <row r="14">
          <cell r="F14">
            <v>112</v>
          </cell>
          <cell r="G14">
            <v>2006</v>
          </cell>
          <cell r="H14">
            <v>2006</v>
          </cell>
        </row>
        <row r="16">
          <cell r="F16">
            <v>22</v>
          </cell>
          <cell r="G16">
            <v>1013</v>
          </cell>
          <cell r="H16">
            <v>1013</v>
          </cell>
        </row>
        <row r="18">
          <cell r="F18">
            <v>90</v>
          </cell>
          <cell r="G18">
            <v>968</v>
          </cell>
          <cell r="H18">
            <v>968</v>
          </cell>
        </row>
        <row r="19">
          <cell r="F19">
            <v>87</v>
          </cell>
          <cell r="G19">
            <v>681</v>
          </cell>
          <cell r="H19">
            <v>681</v>
          </cell>
        </row>
        <row r="20">
          <cell r="F20">
            <v>2</v>
          </cell>
          <cell r="G20">
            <v>271</v>
          </cell>
          <cell r="H20">
            <v>271</v>
          </cell>
        </row>
        <row r="21">
          <cell r="F21">
            <v>1</v>
          </cell>
          <cell r="G21">
            <v>16</v>
          </cell>
          <cell r="H21">
            <v>16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5">
          <cell r="G25">
            <v>25</v>
          </cell>
          <cell r="H25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LSR"/>
      <sheetName val="TANAP"/>
      <sheetName val="Ulič"/>
      <sheetName val="VLM"/>
      <sheetName val="SLP_TU Zvolen"/>
      <sheetName val="Stiavnica"/>
      <sheetName val="Svarin"/>
      <sheetName val="Prešov"/>
      <sheetName val="Tabul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workbookViewId="0" topLeftCell="A1">
      <selection activeCell="C49" sqref="C49"/>
    </sheetView>
  </sheetViews>
  <sheetFormatPr defaultColWidth="9.00390625" defaultRowHeight="12.75"/>
  <cols>
    <col min="2" max="2" width="31.75390625" style="0" customWidth="1"/>
    <col min="3" max="3" width="9.25390625" style="0" customWidth="1"/>
    <col min="4" max="4" width="6.25390625" style="0" customWidth="1"/>
    <col min="5" max="5" width="12.125" style="0" customWidth="1"/>
    <col min="6" max="7" width="11.625" style="0" customWidth="1"/>
    <col min="8" max="8" width="10.375" style="0" customWidth="1"/>
    <col min="10" max="10" width="11.00390625" style="0" bestFit="1" customWidth="1"/>
  </cols>
  <sheetData>
    <row r="1" ht="12.75">
      <c r="H1" s="148" t="s">
        <v>77</v>
      </c>
    </row>
    <row r="2" spans="1:3" ht="18">
      <c r="A2" s="149"/>
      <c r="C2" s="150" t="s">
        <v>78</v>
      </c>
    </row>
    <row r="3" spans="1:4" ht="12.75">
      <c r="A3" s="103"/>
      <c r="D3" s="151" t="s">
        <v>79</v>
      </c>
    </row>
    <row r="4" ht="12.75">
      <c r="A4" s="152"/>
    </row>
    <row r="5" spans="1:8" ht="18.75" thickBot="1">
      <c r="A5" s="153" t="s">
        <v>80</v>
      </c>
      <c r="E5" s="154"/>
      <c r="F5" s="151"/>
      <c r="G5" s="151"/>
      <c r="H5" s="155"/>
    </row>
    <row r="6" spans="1:8" ht="13.5" thickTop="1">
      <c r="A6" s="104"/>
      <c r="B6" s="156"/>
      <c r="C6" s="157" t="s">
        <v>81</v>
      </c>
      <c r="D6" s="157" t="s">
        <v>82</v>
      </c>
      <c r="E6" s="157" t="s">
        <v>16</v>
      </c>
      <c r="F6" s="158"/>
      <c r="G6" s="158" t="s">
        <v>83</v>
      </c>
      <c r="H6" s="159"/>
    </row>
    <row r="7" spans="1:8" ht="12.75">
      <c r="A7" s="160"/>
      <c r="B7" s="161" t="s">
        <v>84</v>
      </c>
      <c r="C7" s="162" t="s">
        <v>85</v>
      </c>
      <c r="D7" s="162" t="s">
        <v>86</v>
      </c>
      <c r="E7" s="162" t="s">
        <v>87</v>
      </c>
      <c r="F7" s="162" t="s">
        <v>88</v>
      </c>
      <c r="G7" s="162" t="s">
        <v>89</v>
      </c>
      <c r="H7" s="163" t="s">
        <v>90</v>
      </c>
    </row>
    <row r="8" spans="1:8" ht="13.5" thickBot="1">
      <c r="A8" s="164"/>
      <c r="B8" s="165"/>
      <c r="C8" s="166"/>
      <c r="D8" s="166"/>
      <c r="E8" s="166" t="s">
        <v>91</v>
      </c>
      <c r="F8" s="166"/>
      <c r="G8" s="166" t="s">
        <v>92</v>
      </c>
      <c r="H8" s="167" t="s">
        <v>93</v>
      </c>
    </row>
    <row r="9" spans="1:8" ht="13.5" thickTop="1">
      <c r="A9" s="168" t="s">
        <v>94</v>
      </c>
      <c r="B9" s="169"/>
      <c r="C9" s="170" t="s">
        <v>9</v>
      </c>
      <c r="D9" s="171">
        <v>1</v>
      </c>
      <c r="E9" s="172">
        <v>92978</v>
      </c>
      <c r="F9" s="170" t="s">
        <v>30</v>
      </c>
      <c r="G9" s="170" t="s">
        <v>30</v>
      </c>
      <c r="H9" s="173" t="s">
        <v>30</v>
      </c>
    </row>
    <row r="10" spans="1:8" ht="12.75">
      <c r="A10" s="174" t="s">
        <v>95</v>
      </c>
      <c r="B10" s="175"/>
      <c r="C10" s="170" t="s">
        <v>96</v>
      </c>
      <c r="D10" s="171">
        <v>2</v>
      </c>
      <c r="E10" s="172">
        <v>979570</v>
      </c>
      <c r="F10" s="170" t="s">
        <v>30</v>
      </c>
      <c r="G10" s="170" t="s">
        <v>30</v>
      </c>
      <c r="H10" s="176" t="s">
        <v>30</v>
      </c>
    </row>
    <row r="11" spans="1:8" ht="12.75">
      <c r="A11" s="177"/>
      <c r="B11" s="169"/>
      <c r="C11" s="170" t="s">
        <v>9</v>
      </c>
      <c r="D11" s="171">
        <v>3</v>
      </c>
      <c r="E11" s="178">
        <v>87324</v>
      </c>
      <c r="F11" s="170" t="s">
        <v>30</v>
      </c>
      <c r="G11" s="170" t="s">
        <v>30</v>
      </c>
      <c r="H11" s="176" t="s">
        <v>30</v>
      </c>
    </row>
    <row r="12" spans="1:8" ht="12.75">
      <c r="A12" s="160" t="s">
        <v>97</v>
      </c>
      <c r="B12" s="175"/>
      <c r="C12" s="170" t="s">
        <v>59</v>
      </c>
      <c r="D12" s="171"/>
      <c r="E12" s="179">
        <v>93.91899158940825</v>
      </c>
      <c r="F12" s="170" t="s">
        <v>30</v>
      </c>
      <c r="G12" s="170" t="s">
        <v>30</v>
      </c>
      <c r="H12" s="176" t="s">
        <v>30</v>
      </c>
    </row>
    <row r="13" spans="1:8" ht="12.75">
      <c r="A13" s="160"/>
      <c r="B13" s="175"/>
      <c r="C13" s="170" t="s">
        <v>96</v>
      </c>
      <c r="D13" s="171">
        <v>4</v>
      </c>
      <c r="E13" s="172">
        <v>215334</v>
      </c>
      <c r="F13" s="170" t="s">
        <v>30</v>
      </c>
      <c r="G13" s="170" t="s">
        <v>30</v>
      </c>
      <c r="H13" s="176" t="s">
        <v>30</v>
      </c>
    </row>
    <row r="14" spans="1:8" ht="12.75">
      <c r="A14" s="180"/>
      <c r="B14" s="181"/>
      <c r="C14" s="170" t="s">
        <v>59</v>
      </c>
      <c r="D14" s="171"/>
      <c r="E14" s="179">
        <v>21.982502526618823</v>
      </c>
      <c r="F14" s="170" t="s">
        <v>30</v>
      </c>
      <c r="G14" s="170" t="s">
        <v>30</v>
      </c>
      <c r="H14" s="176" t="s">
        <v>30</v>
      </c>
    </row>
    <row r="15" spans="1:10" ht="12.75">
      <c r="A15" s="174"/>
      <c r="B15" s="175"/>
      <c r="C15" s="170" t="s">
        <v>9</v>
      </c>
      <c r="D15" s="171">
        <v>5</v>
      </c>
      <c r="E15" s="172">
        <v>47924</v>
      </c>
      <c r="F15" s="172">
        <v>45600</v>
      </c>
      <c r="G15" s="172">
        <v>2322</v>
      </c>
      <c r="H15" s="182">
        <v>2</v>
      </c>
      <c r="J15" s="183">
        <f>SUM(F15:H15)</f>
        <v>47924</v>
      </c>
    </row>
    <row r="16" spans="1:10" ht="12.75">
      <c r="A16" s="174" t="s">
        <v>98</v>
      </c>
      <c r="B16" s="175"/>
      <c r="C16" s="170" t="s">
        <v>59</v>
      </c>
      <c r="D16" s="171"/>
      <c r="E16" s="179">
        <v>51.54337585235217</v>
      </c>
      <c r="F16" s="179">
        <v>95.15065520407312</v>
      </c>
      <c r="G16" s="179">
        <v>4.845171521575828</v>
      </c>
      <c r="H16" s="184">
        <v>0.004173274351055838</v>
      </c>
      <c r="J16" s="185">
        <f aca="true" t="shared" si="0" ref="J16:J42">SUM(F16:H16)</f>
        <v>100.00000000000001</v>
      </c>
    </row>
    <row r="17" spans="1:10" ht="12.75">
      <c r="A17" s="174" t="s">
        <v>99</v>
      </c>
      <c r="B17" s="175"/>
      <c r="C17" s="170" t="s">
        <v>96</v>
      </c>
      <c r="D17" s="171">
        <v>6</v>
      </c>
      <c r="E17" s="172">
        <v>830788</v>
      </c>
      <c r="F17" s="172">
        <v>780542</v>
      </c>
      <c r="G17" s="172">
        <v>50099</v>
      </c>
      <c r="H17" s="182">
        <v>147</v>
      </c>
      <c r="J17" s="183">
        <f t="shared" si="0"/>
        <v>830788</v>
      </c>
    </row>
    <row r="18" spans="1:10" ht="12.75">
      <c r="A18" s="180"/>
      <c r="B18" s="181"/>
      <c r="C18" s="170" t="s">
        <v>59</v>
      </c>
      <c r="D18" s="171"/>
      <c r="E18" s="179">
        <v>84.81149892299682</v>
      </c>
      <c r="F18" s="179">
        <v>93.95200701021199</v>
      </c>
      <c r="G18" s="179">
        <v>6.030298945097907</v>
      </c>
      <c r="H18" s="184">
        <v>0.017694044690101447</v>
      </c>
      <c r="J18" s="185">
        <f t="shared" si="0"/>
        <v>100</v>
      </c>
    </row>
    <row r="19" spans="1:10" ht="12.75">
      <c r="A19" s="186"/>
      <c r="B19" s="175"/>
      <c r="C19" s="170" t="s">
        <v>9</v>
      </c>
      <c r="D19" s="171">
        <v>7</v>
      </c>
      <c r="E19" s="172">
        <v>44025</v>
      </c>
      <c r="F19" s="172">
        <v>42148</v>
      </c>
      <c r="G19" s="172">
        <v>1877</v>
      </c>
      <c r="H19" s="182">
        <v>0</v>
      </c>
      <c r="J19" s="183">
        <f t="shared" si="0"/>
        <v>44025</v>
      </c>
    </row>
    <row r="20" spans="1:10" ht="12.75">
      <c r="A20" s="186"/>
      <c r="B20" s="161" t="s">
        <v>100</v>
      </c>
      <c r="C20" s="170" t="s">
        <v>59</v>
      </c>
      <c r="D20" s="171"/>
      <c r="E20" s="179">
        <v>91.86420165261664</v>
      </c>
      <c r="F20" s="179">
        <v>95.73651334469052</v>
      </c>
      <c r="G20" s="179">
        <v>4.2634866553094835</v>
      </c>
      <c r="H20" s="184">
        <v>0</v>
      </c>
      <c r="J20" s="185">
        <f t="shared" si="0"/>
        <v>100</v>
      </c>
    </row>
    <row r="21" spans="1:10" ht="12.75">
      <c r="A21" s="186"/>
      <c r="B21" s="175"/>
      <c r="C21" s="170" t="s">
        <v>96</v>
      </c>
      <c r="D21" s="171">
        <v>8</v>
      </c>
      <c r="E21" s="172">
        <v>120198</v>
      </c>
      <c r="F21" s="172">
        <v>114210</v>
      </c>
      <c r="G21" s="172">
        <v>5988</v>
      </c>
      <c r="H21" s="182">
        <v>0</v>
      </c>
      <c r="J21" s="183">
        <f t="shared" si="0"/>
        <v>120198</v>
      </c>
    </row>
    <row r="22" spans="1:10" ht="12.75">
      <c r="A22" s="186"/>
      <c r="B22" s="181"/>
      <c r="C22" s="170" t="s">
        <v>59</v>
      </c>
      <c r="D22" s="171"/>
      <c r="E22" s="179">
        <v>14.467950909257235</v>
      </c>
      <c r="F22" s="179">
        <v>95.01821993710378</v>
      </c>
      <c r="G22" s="179">
        <v>4.981780062896221</v>
      </c>
      <c r="H22" s="184">
        <v>0</v>
      </c>
      <c r="J22" s="185">
        <f t="shared" si="0"/>
        <v>100</v>
      </c>
    </row>
    <row r="23" spans="1:10" ht="12.75">
      <c r="A23" s="186"/>
      <c r="B23" s="175"/>
      <c r="C23" s="170" t="s">
        <v>9</v>
      </c>
      <c r="D23" s="171">
        <v>9</v>
      </c>
      <c r="E23" s="172">
        <v>2897</v>
      </c>
      <c r="F23" s="172">
        <v>2671</v>
      </c>
      <c r="G23" s="172">
        <v>226</v>
      </c>
      <c r="H23" s="182">
        <v>0</v>
      </c>
      <c r="J23" s="183">
        <f t="shared" si="0"/>
        <v>2897</v>
      </c>
    </row>
    <row r="24" spans="1:10" ht="12.75">
      <c r="A24" s="186"/>
      <c r="B24" s="175" t="s">
        <v>101</v>
      </c>
      <c r="C24" s="170" t="s">
        <v>59</v>
      </c>
      <c r="D24" s="171"/>
      <c r="E24" s="179">
        <v>6.044987897504382</v>
      </c>
      <c r="F24" s="179">
        <v>92.19882637210908</v>
      </c>
      <c r="G24" s="179">
        <v>7.801173627890922</v>
      </c>
      <c r="H24" s="184">
        <v>0</v>
      </c>
      <c r="J24" s="185">
        <f t="shared" si="0"/>
        <v>100</v>
      </c>
    </row>
    <row r="25" spans="1:10" ht="12.75">
      <c r="A25" s="186"/>
      <c r="B25" s="175" t="s">
        <v>102</v>
      </c>
      <c r="C25" s="170" t="s">
        <v>96</v>
      </c>
      <c r="D25" s="171">
        <v>10</v>
      </c>
      <c r="E25" s="172">
        <v>57155</v>
      </c>
      <c r="F25" s="172">
        <v>53425</v>
      </c>
      <c r="G25" s="172">
        <v>3730</v>
      </c>
      <c r="H25" s="182">
        <v>0</v>
      </c>
      <c r="J25" s="183">
        <f t="shared" si="0"/>
        <v>57155</v>
      </c>
    </row>
    <row r="26" spans="1:10" ht="12.75">
      <c r="A26" s="186"/>
      <c r="B26" s="181"/>
      <c r="C26" s="170" t="s">
        <v>59</v>
      </c>
      <c r="D26" s="171"/>
      <c r="E26" s="179">
        <v>6.879613090222777</v>
      </c>
      <c r="F26" s="179">
        <v>93.4738867990552</v>
      </c>
      <c r="G26" s="179">
        <v>6.526113200944799</v>
      </c>
      <c r="H26" s="184">
        <v>0</v>
      </c>
      <c r="J26" s="185">
        <f t="shared" si="0"/>
        <v>100</v>
      </c>
    </row>
    <row r="27" spans="1:10" ht="12.75">
      <c r="A27" s="186"/>
      <c r="B27" s="175"/>
      <c r="C27" s="170" t="s">
        <v>9</v>
      </c>
      <c r="D27" s="171">
        <v>11</v>
      </c>
      <c r="E27" s="172">
        <v>2958</v>
      </c>
      <c r="F27" s="172">
        <v>2674</v>
      </c>
      <c r="G27" s="172">
        <v>282</v>
      </c>
      <c r="H27" s="182">
        <v>2</v>
      </c>
      <c r="J27" s="183">
        <f t="shared" si="0"/>
        <v>2958</v>
      </c>
    </row>
    <row r="28" spans="1:10" ht="12.75">
      <c r="A28" s="186"/>
      <c r="B28" s="161" t="s">
        <v>103</v>
      </c>
      <c r="C28" s="170" t="s">
        <v>59</v>
      </c>
      <c r="D28" s="171"/>
      <c r="E28" s="179">
        <v>6.172272765211585</v>
      </c>
      <c r="F28" s="179">
        <v>90.39891818796484</v>
      </c>
      <c r="G28" s="179">
        <v>9.533468559837727</v>
      </c>
      <c r="H28" s="184">
        <v>0.0676132521974307</v>
      </c>
      <c r="J28" s="185">
        <f t="shared" si="0"/>
        <v>100</v>
      </c>
    </row>
    <row r="29" spans="1:10" ht="12.75">
      <c r="A29" s="187" t="s">
        <v>31</v>
      </c>
      <c r="B29" s="175"/>
      <c r="C29" s="170" t="s">
        <v>96</v>
      </c>
      <c r="D29" s="171">
        <v>12</v>
      </c>
      <c r="E29" s="172">
        <v>453789</v>
      </c>
      <c r="F29" s="172">
        <v>425495</v>
      </c>
      <c r="G29" s="172">
        <v>28147</v>
      </c>
      <c r="H29" s="182">
        <v>147</v>
      </c>
      <c r="J29" s="183">
        <f t="shared" si="0"/>
        <v>453789</v>
      </c>
    </row>
    <row r="30" spans="1:10" ht="12.75">
      <c r="A30" s="187"/>
      <c r="B30" s="181"/>
      <c r="C30" s="170" t="s">
        <v>59</v>
      </c>
      <c r="D30" s="171"/>
      <c r="E30" s="179">
        <v>54.62151595834316</v>
      </c>
      <c r="F30" s="179">
        <v>93.76494361917102</v>
      </c>
      <c r="G30" s="179">
        <v>6.202662470884046</v>
      </c>
      <c r="H30" s="184">
        <v>0.032393909944930355</v>
      </c>
      <c r="J30" s="185">
        <f t="shared" si="0"/>
        <v>100</v>
      </c>
    </row>
    <row r="31" spans="1:10" ht="12.75">
      <c r="A31" s="187" t="s">
        <v>104</v>
      </c>
      <c r="B31" s="175"/>
      <c r="C31" s="170" t="s">
        <v>9</v>
      </c>
      <c r="D31" s="171">
        <v>13</v>
      </c>
      <c r="E31" s="172">
        <v>316</v>
      </c>
      <c r="F31" s="172">
        <v>277</v>
      </c>
      <c r="G31" s="172">
        <v>39</v>
      </c>
      <c r="H31" s="182">
        <v>0</v>
      </c>
      <c r="J31" s="183">
        <f t="shared" si="0"/>
        <v>316</v>
      </c>
    </row>
    <row r="32" spans="1:10" ht="12.75">
      <c r="A32" s="187"/>
      <c r="B32" s="161" t="s">
        <v>105</v>
      </c>
      <c r="C32" s="170" t="s">
        <v>59</v>
      </c>
      <c r="D32" s="171"/>
      <c r="E32" s="179">
        <v>0.6593773474668224</v>
      </c>
      <c r="F32" s="179">
        <v>87.65822784810126</v>
      </c>
      <c r="G32" s="179">
        <v>12.341772151898734</v>
      </c>
      <c r="H32" s="184">
        <v>0</v>
      </c>
      <c r="J32" s="185">
        <f t="shared" si="0"/>
        <v>100</v>
      </c>
    </row>
    <row r="33" spans="1:10" ht="12.75">
      <c r="A33" s="187" t="s">
        <v>106</v>
      </c>
      <c r="B33" s="175"/>
      <c r="C33" s="170" t="s">
        <v>96</v>
      </c>
      <c r="D33" s="171">
        <v>14</v>
      </c>
      <c r="E33" s="172">
        <v>198583</v>
      </c>
      <c r="F33" s="172">
        <v>189906</v>
      </c>
      <c r="G33" s="172">
        <v>8677</v>
      </c>
      <c r="H33" s="182">
        <v>0</v>
      </c>
      <c r="J33" s="183">
        <f t="shared" si="0"/>
        <v>198583</v>
      </c>
    </row>
    <row r="34" spans="1:10" ht="12.75">
      <c r="A34" s="187"/>
      <c r="B34" s="181"/>
      <c r="C34" s="170" t="s">
        <v>59</v>
      </c>
      <c r="D34" s="171"/>
      <c r="E34" s="179">
        <v>23.90296922921371</v>
      </c>
      <c r="F34" s="179">
        <v>95.63054239285337</v>
      </c>
      <c r="G34" s="179">
        <v>4.369457607146634</v>
      </c>
      <c r="H34" s="184">
        <v>0</v>
      </c>
      <c r="J34" s="185">
        <f t="shared" si="0"/>
        <v>100</v>
      </c>
    </row>
    <row r="35" spans="1:10" ht="12.75">
      <c r="A35" s="186"/>
      <c r="B35" s="175"/>
      <c r="C35" s="170" t="s">
        <v>9</v>
      </c>
      <c r="D35" s="171">
        <v>15</v>
      </c>
      <c r="E35" s="172">
        <v>619</v>
      </c>
      <c r="F35" s="172">
        <v>495</v>
      </c>
      <c r="G35" s="172">
        <v>124</v>
      </c>
      <c r="H35" s="182">
        <v>0</v>
      </c>
      <c r="J35" s="183">
        <f t="shared" si="0"/>
        <v>619</v>
      </c>
    </row>
    <row r="36" spans="1:10" ht="12.75">
      <c r="A36" s="186"/>
      <c r="B36" s="161" t="s">
        <v>107</v>
      </c>
      <c r="C36" s="170" t="s">
        <v>59</v>
      </c>
      <c r="D36" s="171"/>
      <c r="E36" s="179">
        <v>1.291628411651782</v>
      </c>
      <c r="F36" s="179">
        <v>79.96768982229402</v>
      </c>
      <c r="G36" s="179">
        <v>20.032310177705977</v>
      </c>
      <c r="H36" s="184">
        <v>0</v>
      </c>
      <c r="J36" s="185">
        <f t="shared" si="0"/>
        <v>100</v>
      </c>
    </row>
    <row r="37" spans="1:10" ht="12.75">
      <c r="A37" s="186"/>
      <c r="B37" s="175"/>
      <c r="C37" s="170" t="s">
        <v>96</v>
      </c>
      <c r="D37" s="171">
        <v>16</v>
      </c>
      <c r="E37" s="172">
        <v>57400</v>
      </c>
      <c r="F37" s="172">
        <v>50113</v>
      </c>
      <c r="G37" s="172">
        <v>7287</v>
      </c>
      <c r="H37" s="182">
        <v>0</v>
      </c>
      <c r="J37" s="183">
        <f t="shared" si="0"/>
        <v>57400</v>
      </c>
    </row>
    <row r="38" spans="1:10" ht="12.75">
      <c r="A38" s="186"/>
      <c r="B38" s="181"/>
      <c r="C38" s="170" t="s">
        <v>59</v>
      </c>
      <c r="D38" s="171"/>
      <c r="E38" s="179">
        <v>6.909103164706279</v>
      </c>
      <c r="F38" s="179">
        <v>87.3048780487805</v>
      </c>
      <c r="G38" s="179">
        <v>12.695121951219512</v>
      </c>
      <c r="H38" s="184">
        <v>0</v>
      </c>
      <c r="J38" s="185">
        <f t="shared" si="0"/>
        <v>100</v>
      </c>
    </row>
    <row r="39" spans="1:10" ht="12.75">
      <c r="A39" s="186"/>
      <c r="B39" s="175"/>
      <c r="C39" s="170" t="s">
        <v>9</v>
      </c>
      <c r="D39" s="171">
        <v>17</v>
      </c>
      <c r="E39" s="172">
        <v>6</v>
      </c>
      <c r="F39" s="172">
        <v>6</v>
      </c>
      <c r="G39" s="172">
        <v>0</v>
      </c>
      <c r="H39" s="182">
        <v>0</v>
      </c>
      <c r="J39" s="183">
        <f t="shared" si="0"/>
        <v>6</v>
      </c>
    </row>
    <row r="40" spans="1:10" ht="12.75">
      <c r="A40" s="186"/>
      <c r="B40" s="161" t="s">
        <v>108</v>
      </c>
      <c r="C40" s="170" t="s">
        <v>59</v>
      </c>
      <c r="D40" s="171"/>
      <c r="E40" s="179">
        <v>0.012519823053167515</v>
      </c>
      <c r="F40" s="179">
        <v>100</v>
      </c>
      <c r="G40" s="179">
        <v>0</v>
      </c>
      <c r="H40" s="184">
        <v>0</v>
      </c>
      <c r="J40" s="185">
        <f t="shared" si="0"/>
        <v>100</v>
      </c>
    </row>
    <row r="41" spans="1:10" ht="12.75">
      <c r="A41" s="186"/>
      <c r="B41" s="175"/>
      <c r="C41" s="170" t="s">
        <v>96</v>
      </c>
      <c r="D41" s="171">
        <v>18</v>
      </c>
      <c r="E41" s="172">
        <v>818</v>
      </c>
      <c r="F41" s="172">
        <v>818</v>
      </c>
      <c r="G41" s="172">
        <v>0</v>
      </c>
      <c r="H41" s="182">
        <v>0</v>
      </c>
      <c r="J41" s="183">
        <f t="shared" si="0"/>
        <v>818</v>
      </c>
    </row>
    <row r="42" spans="1:10" ht="13.5" thickBot="1">
      <c r="A42" s="196"/>
      <c r="B42" s="197"/>
      <c r="C42" s="198" t="s">
        <v>59</v>
      </c>
      <c r="D42" s="199"/>
      <c r="E42" s="192">
        <v>0.09846073847961213</v>
      </c>
      <c r="F42" s="192">
        <v>100</v>
      </c>
      <c r="G42" s="192">
        <v>0</v>
      </c>
      <c r="H42" s="200">
        <v>0</v>
      </c>
      <c r="J42" s="185">
        <f t="shared" si="0"/>
        <v>100</v>
      </c>
    </row>
    <row r="43" ht="13.5" thickTop="1">
      <c r="A43" s="193"/>
    </row>
    <row r="44" spans="1:8" ht="12.75">
      <c r="A44" s="195" t="s">
        <v>109</v>
      </c>
      <c r="H44" s="34" t="s">
        <v>62</v>
      </c>
    </row>
  </sheetData>
  <printOptions/>
  <pageMargins left="0.75" right="0.75" top="1" bottom="1" header="0.4921259845" footer="0.4921259845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6">
      <selection activeCell="D29" sqref="D29"/>
    </sheetView>
  </sheetViews>
  <sheetFormatPr defaultColWidth="9.00390625" defaultRowHeight="12.75"/>
  <cols>
    <col min="1" max="1" width="20.75390625" style="0" customWidth="1"/>
    <col min="3" max="10" width="9.25390625" style="0" bestFit="1" customWidth="1"/>
    <col min="11" max="11" width="9.25390625" style="0" customWidth="1"/>
  </cols>
  <sheetData>
    <row r="1" ht="12.75">
      <c r="K1" s="148" t="s">
        <v>21</v>
      </c>
    </row>
    <row r="2" spans="1:11" ht="15.75" customHeight="1">
      <c r="A2" s="201" t="s">
        <v>110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111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5" spans="1:9" ht="16.5" thickBot="1">
      <c r="A5" s="153" t="s">
        <v>80</v>
      </c>
      <c r="I5" s="155"/>
    </row>
    <row r="6" spans="1:11" ht="13.5" thickTop="1">
      <c r="A6" s="203" t="s">
        <v>112</v>
      </c>
      <c r="B6" s="157" t="s">
        <v>81</v>
      </c>
      <c r="C6" s="158"/>
      <c r="D6" s="158"/>
      <c r="E6" s="158"/>
      <c r="F6" s="158"/>
      <c r="G6" s="158" t="s">
        <v>117</v>
      </c>
      <c r="H6" s="158"/>
      <c r="I6" s="206"/>
      <c r="J6" s="206"/>
      <c r="K6" s="207"/>
    </row>
    <row r="7" spans="1:11" ht="13.5" thickBot="1">
      <c r="A7" s="208"/>
      <c r="B7" s="166" t="s">
        <v>85</v>
      </c>
      <c r="C7" s="209">
        <v>1992</v>
      </c>
      <c r="D7" s="209">
        <v>1993</v>
      </c>
      <c r="E7" s="209">
        <v>1994</v>
      </c>
      <c r="F7" s="209">
        <v>1995</v>
      </c>
      <c r="G7" s="209">
        <v>1996</v>
      </c>
      <c r="H7" s="166">
        <v>1997</v>
      </c>
      <c r="I7" s="210">
        <v>1998</v>
      </c>
      <c r="J7" s="211" t="s">
        <v>118</v>
      </c>
      <c r="K7" s="212">
        <v>2000</v>
      </c>
    </row>
    <row r="8" spans="1:11" ht="13.5" thickTop="1">
      <c r="A8" s="160" t="s">
        <v>114</v>
      </c>
      <c r="B8" s="188" t="s">
        <v>9</v>
      </c>
      <c r="C8" s="213">
        <v>44646</v>
      </c>
      <c r="D8" s="213">
        <v>12086</v>
      </c>
      <c r="E8" s="213">
        <v>5889</v>
      </c>
      <c r="F8" s="213">
        <v>6889</v>
      </c>
      <c r="G8" s="213">
        <v>8830</v>
      </c>
      <c r="H8" s="213">
        <v>2468</v>
      </c>
      <c r="I8" s="17">
        <v>5916</v>
      </c>
      <c r="J8" s="231">
        <v>3173</v>
      </c>
      <c r="K8" s="214">
        <f>K18-J18</f>
        <v>3081</v>
      </c>
    </row>
    <row r="9" spans="1:11" ht="12.75">
      <c r="A9" s="160"/>
      <c r="B9" s="188" t="s">
        <v>96</v>
      </c>
      <c r="C9" s="213">
        <v>596196</v>
      </c>
      <c r="D9" s="213">
        <v>192437</v>
      </c>
      <c r="E9" s="213">
        <v>95954</v>
      </c>
      <c r="F9" s="213">
        <v>50007</v>
      </c>
      <c r="G9" s="213">
        <v>5252</v>
      </c>
      <c r="H9" s="213">
        <v>16185</v>
      </c>
      <c r="I9" s="17">
        <v>20846</v>
      </c>
      <c r="J9" s="215">
        <v>-178</v>
      </c>
      <c r="K9" s="232">
        <f>K19-J19</f>
        <v>2871</v>
      </c>
    </row>
    <row r="10" spans="1:11" ht="12.75">
      <c r="A10" s="160"/>
      <c r="B10" s="188" t="s">
        <v>115</v>
      </c>
      <c r="C10" s="216">
        <v>13.35385028893966</v>
      </c>
      <c r="D10" s="216">
        <v>15.922306801257653</v>
      </c>
      <c r="E10" s="216">
        <v>16.29376804211241</v>
      </c>
      <c r="F10" s="216">
        <v>7.258963565103788</v>
      </c>
      <c r="G10" s="216">
        <v>0.5947904869762174</v>
      </c>
      <c r="H10" s="216">
        <v>6.557941653160454</v>
      </c>
      <c r="I10" s="233">
        <v>3.523664638269101</v>
      </c>
      <c r="J10" s="234" t="s">
        <v>119</v>
      </c>
      <c r="K10" s="219">
        <f>K9/K8</f>
        <v>0.9318403115871471</v>
      </c>
    </row>
    <row r="11" spans="1:11" ht="12.75">
      <c r="A11" s="177" t="s">
        <v>116</v>
      </c>
      <c r="B11" s="188" t="s">
        <v>9</v>
      </c>
      <c r="C11" s="213">
        <v>2768</v>
      </c>
      <c r="D11" s="213">
        <v>3384</v>
      </c>
      <c r="E11" s="213">
        <v>5978</v>
      </c>
      <c r="F11" s="213">
        <v>1739</v>
      </c>
      <c r="G11" s="213">
        <v>23456</v>
      </c>
      <c r="H11" s="213">
        <v>-2122</v>
      </c>
      <c r="I11" s="17">
        <v>5097</v>
      </c>
      <c r="J11" s="17">
        <v>5289</v>
      </c>
      <c r="K11" s="20">
        <f>K21-J21</f>
        <v>2335</v>
      </c>
    </row>
    <row r="12" spans="1:11" ht="12.75">
      <c r="A12" s="186"/>
      <c r="B12" s="189" t="s">
        <v>96</v>
      </c>
      <c r="C12" s="235">
        <v>313695</v>
      </c>
      <c r="D12" s="235">
        <v>233350</v>
      </c>
      <c r="E12" s="235">
        <v>111410</v>
      </c>
      <c r="F12" s="235">
        <v>67090</v>
      </c>
      <c r="G12" s="235">
        <v>57011</v>
      </c>
      <c r="H12" s="235">
        <v>10682</v>
      </c>
      <c r="I12" s="14">
        <v>12314</v>
      </c>
      <c r="J12" s="14">
        <v>18807</v>
      </c>
      <c r="K12" s="236">
        <f>K23-J23</f>
        <v>6429</v>
      </c>
    </row>
    <row r="13" spans="1:11" ht="13.5" thickBot="1">
      <c r="A13" s="196"/>
      <c r="B13" s="191" t="s">
        <v>115</v>
      </c>
      <c r="C13" s="228">
        <v>113.32911849710983</v>
      </c>
      <c r="D13" s="228">
        <v>68.95685579196217</v>
      </c>
      <c r="E13" s="228">
        <v>18.636667781866844</v>
      </c>
      <c r="F13" s="228">
        <v>38.5796434732605</v>
      </c>
      <c r="G13" s="228">
        <v>2.430550818553888</v>
      </c>
      <c r="H13" s="237" t="s">
        <v>119</v>
      </c>
      <c r="I13" s="229">
        <v>2.4159309397684914</v>
      </c>
      <c r="J13" s="229">
        <v>3.5558706749858198</v>
      </c>
      <c r="K13" s="230">
        <f>K12/K11</f>
        <v>2.7533190578158457</v>
      </c>
    </row>
    <row r="14" spans="1:9" ht="13.5" thickTop="1">
      <c r="A14" s="194" t="s">
        <v>120</v>
      </c>
      <c r="G14" s="185"/>
      <c r="I14" s="185"/>
    </row>
    <row r="15" spans="1:9" ht="16.5" thickBot="1">
      <c r="A15" s="153"/>
      <c r="I15" s="155"/>
    </row>
    <row r="16" spans="1:11" ht="13.5" thickTop="1">
      <c r="A16" s="203" t="s">
        <v>112</v>
      </c>
      <c r="B16" s="157" t="s">
        <v>81</v>
      </c>
      <c r="C16" s="158"/>
      <c r="D16" s="158"/>
      <c r="E16" s="204"/>
      <c r="F16" s="158"/>
      <c r="G16" s="158" t="s">
        <v>113</v>
      </c>
      <c r="H16" s="158"/>
      <c r="I16" s="205"/>
      <c r="J16" s="206"/>
      <c r="K16" s="207"/>
    </row>
    <row r="17" spans="1:11" ht="13.5" thickBot="1">
      <c r="A17" s="208"/>
      <c r="B17" s="166" t="s">
        <v>85</v>
      </c>
      <c r="C17" s="209">
        <v>1992</v>
      </c>
      <c r="D17" s="209">
        <v>1993</v>
      </c>
      <c r="E17" s="209">
        <v>1994</v>
      </c>
      <c r="F17" s="209">
        <v>1995</v>
      </c>
      <c r="G17" s="209">
        <v>1996</v>
      </c>
      <c r="H17" s="209">
        <v>1997</v>
      </c>
      <c r="I17" s="210">
        <v>1998</v>
      </c>
      <c r="J17" s="211">
        <v>1999</v>
      </c>
      <c r="K17" s="212">
        <v>2000</v>
      </c>
    </row>
    <row r="18" spans="1:11" ht="13.5" thickTop="1">
      <c r="A18" s="160" t="s">
        <v>114</v>
      </c>
      <c r="B18" s="188" t="s">
        <v>9</v>
      </c>
      <c r="C18" s="213">
        <v>44646</v>
      </c>
      <c r="D18" s="213">
        <v>56732</v>
      </c>
      <c r="E18" s="213">
        <v>62621</v>
      </c>
      <c r="F18" s="213">
        <v>69510</v>
      </c>
      <c r="G18" s="213">
        <v>78340</v>
      </c>
      <c r="H18" s="213">
        <v>80808</v>
      </c>
      <c r="I18" s="18">
        <v>86724</v>
      </c>
      <c r="J18" s="17">
        <v>89897</v>
      </c>
      <c r="K18" s="214">
        <f>'[1]Tab.SR'!E9</f>
        <v>92978</v>
      </c>
    </row>
    <row r="19" spans="1:11" ht="12.75">
      <c r="A19" s="160"/>
      <c r="B19" s="188" t="s">
        <v>96</v>
      </c>
      <c r="C19" s="213">
        <v>596196</v>
      </c>
      <c r="D19" s="213">
        <v>788633</v>
      </c>
      <c r="E19" s="213">
        <v>884587</v>
      </c>
      <c r="F19" s="213">
        <v>934594</v>
      </c>
      <c r="G19" s="213">
        <v>939846</v>
      </c>
      <c r="H19" s="213">
        <v>956031</v>
      </c>
      <c r="I19" s="18">
        <v>976877</v>
      </c>
      <c r="J19" s="215">
        <v>976699</v>
      </c>
      <c r="K19" s="20">
        <f>'[1]Tab.SR'!E10</f>
        <v>979570</v>
      </c>
    </row>
    <row r="20" spans="1:11" ht="12.75">
      <c r="A20" s="160"/>
      <c r="B20" s="188" t="s">
        <v>115</v>
      </c>
      <c r="C20" s="216">
        <f aca="true" t="shared" si="0" ref="C20:J20">C19/C18</f>
        <v>13.35385028893966</v>
      </c>
      <c r="D20" s="216">
        <f t="shared" si="0"/>
        <v>13.901025876048791</v>
      </c>
      <c r="E20" s="216">
        <f t="shared" si="0"/>
        <v>14.126043978856933</v>
      </c>
      <c r="F20" s="216">
        <f t="shared" si="0"/>
        <v>13.44546108473601</v>
      </c>
      <c r="G20" s="216">
        <f t="shared" si="0"/>
        <v>11.997013020168497</v>
      </c>
      <c r="H20" s="216">
        <f t="shared" si="0"/>
        <v>11.830895455895456</v>
      </c>
      <c r="I20" s="217">
        <f t="shared" si="0"/>
        <v>11.264205986808726</v>
      </c>
      <c r="J20" s="218">
        <f t="shared" si="0"/>
        <v>10.864645093829605</v>
      </c>
      <c r="K20" s="219">
        <f>K19/K18</f>
        <v>10.53550302222031</v>
      </c>
    </row>
    <row r="21" spans="1:11" ht="12.75">
      <c r="A21" s="177"/>
      <c r="B21" s="188" t="s">
        <v>9</v>
      </c>
      <c r="C21" s="213">
        <v>2768</v>
      </c>
      <c r="D21" s="213">
        <v>6152</v>
      </c>
      <c r="E21" s="213">
        <v>12130</v>
      </c>
      <c r="F21" s="213">
        <v>13869</v>
      </c>
      <c r="G21" s="213">
        <v>37325</v>
      </c>
      <c r="H21" s="213">
        <v>35203</v>
      </c>
      <c r="I21" s="18">
        <v>40300</v>
      </c>
      <c r="J21" s="215">
        <v>45589</v>
      </c>
      <c r="K21" s="20">
        <f>'[1]Tab.SR'!E15</f>
        <v>47924</v>
      </c>
    </row>
    <row r="22" spans="1:11" ht="12.75">
      <c r="A22" s="160" t="s">
        <v>116</v>
      </c>
      <c r="B22" s="188" t="s">
        <v>59</v>
      </c>
      <c r="C22" s="220">
        <f aca="true" t="shared" si="1" ref="C22:J22">100*C21/C18</f>
        <v>6.1998835281996145</v>
      </c>
      <c r="D22" s="220">
        <f t="shared" si="1"/>
        <v>10.84396813086089</v>
      </c>
      <c r="E22" s="220">
        <f t="shared" si="1"/>
        <v>19.37049871448875</v>
      </c>
      <c r="F22" s="220">
        <f t="shared" si="1"/>
        <v>19.952524816573156</v>
      </c>
      <c r="G22" s="220">
        <f t="shared" si="1"/>
        <v>47.644881286699004</v>
      </c>
      <c r="H22" s="220">
        <f t="shared" si="1"/>
        <v>43.56375606375607</v>
      </c>
      <c r="I22" s="221">
        <f t="shared" si="1"/>
        <v>46.46925879802592</v>
      </c>
      <c r="J22" s="222">
        <f t="shared" si="1"/>
        <v>50.71248206280521</v>
      </c>
      <c r="K22" s="223">
        <f>100*K21/K18</f>
        <v>51.54337585235217</v>
      </c>
    </row>
    <row r="23" spans="1:11" ht="12.75">
      <c r="A23" s="160"/>
      <c r="B23" s="188" t="s">
        <v>96</v>
      </c>
      <c r="C23" s="213">
        <v>313695</v>
      </c>
      <c r="D23" s="213">
        <v>547045</v>
      </c>
      <c r="E23" s="213">
        <v>658455</v>
      </c>
      <c r="F23" s="213">
        <v>725545</v>
      </c>
      <c r="G23" s="213">
        <v>782556</v>
      </c>
      <c r="H23" s="213">
        <v>793238</v>
      </c>
      <c r="I23" s="18">
        <v>805552</v>
      </c>
      <c r="J23" s="215">
        <v>824359</v>
      </c>
      <c r="K23" s="20">
        <f>'[1]Tab.SR'!E17</f>
        <v>830788</v>
      </c>
    </row>
    <row r="24" spans="1:11" ht="12.75">
      <c r="A24" s="186"/>
      <c r="B24" s="189" t="s">
        <v>59</v>
      </c>
      <c r="C24" s="224">
        <f aca="true" t="shared" si="2" ref="C24:J24">100*C23/C19</f>
        <v>52.61608598514582</v>
      </c>
      <c r="D24" s="224">
        <f t="shared" si="2"/>
        <v>69.36623245540068</v>
      </c>
      <c r="E24" s="224">
        <f t="shared" si="2"/>
        <v>74.43643191681542</v>
      </c>
      <c r="F24" s="224">
        <f t="shared" si="2"/>
        <v>77.63210549179644</v>
      </c>
      <c r="G24" s="224">
        <f t="shared" si="2"/>
        <v>83.26427946706163</v>
      </c>
      <c r="H24" s="224">
        <f t="shared" si="2"/>
        <v>82.97199567796441</v>
      </c>
      <c r="I24" s="225">
        <f t="shared" si="2"/>
        <v>82.46196808810116</v>
      </c>
      <c r="J24" s="226">
        <f t="shared" si="2"/>
        <v>84.40256414719376</v>
      </c>
      <c r="K24" s="227">
        <f>100*K23/K19</f>
        <v>84.81149892299682</v>
      </c>
    </row>
    <row r="25" spans="1:11" ht="13.5" thickBot="1">
      <c r="A25" s="196"/>
      <c r="B25" s="190" t="s">
        <v>115</v>
      </c>
      <c r="C25" s="228">
        <f aca="true" t="shared" si="3" ref="C25:J25">C23/C21</f>
        <v>113.32911849710983</v>
      </c>
      <c r="D25" s="228">
        <f t="shared" si="3"/>
        <v>88.92148894668401</v>
      </c>
      <c r="E25" s="228">
        <f t="shared" si="3"/>
        <v>54.28318219291014</v>
      </c>
      <c r="F25" s="228">
        <f t="shared" si="3"/>
        <v>52.31415386833946</v>
      </c>
      <c r="G25" s="228">
        <f t="shared" si="3"/>
        <v>20.96600133958473</v>
      </c>
      <c r="H25" s="228">
        <f t="shared" si="3"/>
        <v>22.533250007101667</v>
      </c>
      <c r="I25" s="229">
        <f t="shared" si="3"/>
        <v>19.988883374689827</v>
      </c>
      <c r="J25" s="229">
        <f t="shared" si="3"/>
        <v>18.08241023053807</v>
      </c>
      <c r="K25" s="230">
        <f>K23/K21</f>
        <v>17.33553125782489</v>
      </c>
    </row>
    <row r="26" ht="13.5" thickTop="1"/>
    <row r="27" spans="1:11" ht="12.75">
      <c r="A27" t="s">
        <v>121</v>
      </c>
      <c r="K27" s="34" t="s">
        <v>62</v>
      </c>
    </row>
  </sheetData>
  <mergeCells count="2">
    <mergeCell ref="A2:K2"/>
    <mergeCell ref="A3:K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23" sqref="B23"/>
    </sheetView>
  </sheetViews>
  <sheetFormatPr defaultColWidth="9.00390625" defaultRowHeight="12.75"/>
  <cols>
    <col min="1" max="1" width="18.875" style="2" customWidth="1"/>
    <col min="2" max="9" width="9.75390625" style="2" customWidth="1"/>
    <col min="10" max="10" width="9.125" style="2" customWidth="1"/>
    <col min="11" max="15" width="16.625" style="2" customWidth="1"/>
    <col min="16" max="16" width="15.75390625" style="2" customWidth="1"/>
    <col min="17" max="16384" width="9.125" style="2" customWidth="1"/>
  </cols>
  <sheetData>
    <row r="1" spans="1:9" ht="14.25">
      <c r="A1" s="1" t="s">
        <v>0</v>
      </c>
      <c r="I1" s="3" t="s">
        <v>1</v>
      </c>
    </row>
    <row r="2" ht="12.75">
      <c r="A2" s="2" t="s">
        <v>2</v>
      </c>
    </row>
    <row r="3" spans="1:13" ht="16.5">
      <c r="A3" s="4" t="s">
        <v>3</v>
      </c>
      <c r="B3" s="5"/>
      <c r="C3" s="5"/>
      <c r="D3" s="5"/>
      <c r="E3" s="5"/>
      <c r="F3" s="5"/>
      <c r="G3" s="5"/>
      <c r="H3" s="5"/>
      <c r="I3" s="5"/>
      <c r="K3" s="5"/>
      <c r="L3" s="5"/>
      <c r="M3" s="5"/>
    </row>
    <row r="4" spans="1:13" ht="16.5" thickBot="1">
      <c r="A4" s="5" t="s">
        <v>4</v>
      </c>
      <c r="B4" s="5"/>
      <c r="C4" s="5"/>
      <c r="D4" s="5"/>
      <c r="E4" s="5"/>
      <c r="F4" s="5"/>
      <c r="G4" s="5"/>
      <c r="H4" s="5"/>
      <c r="I4" s="5"/>
      <c r="K4" s="5"/>
      <c r="L4" s="5"/>
      <c r="M4" s="5"/>
    </row>
    <row r="5" spans="1:9" ht="13.5" thickTop="1">
      <c r="A5" s="6" t="s">
        <v>3</v>
      </c>
      <c r="B5" s="7" t="s">
        <v>5</v>
      </c>
      <c r="C5" s="8"/>
      <c r="D5" s="7" t="s">
        <v>6</v>
      </c>
      <c r="E5" s="8"/>
      <c r="F5" s="7" t="s">
        <v>7</v>
      </c>
      <c r="G5" s="8"/>
      <c r="H5" s="7" t="s">
        <v>8</v>
      </c>
      <c r="I5" s="9"/>
    </row>
    <row r="6" spans="1:9" ht="13.5" thickBot="1">
      <c r="A6" s="10"/>
      <c r="B6" s="11" t="s">
        <v>9</v>
      </c>
      <c r="C6" s="11" t="s">
        <v>10</v>
      </c>
      <c r="D6" s="11" t="s">
        <v>9</v>
      </c>
      <c r="E6" s="11" t="s">
        <v>10</v>
      </c>
      <c r="F6" s="11" t="s">
        <v>9</v>
      </c>
      <c r="G6" s="11" t="s">
        <v>10</v>
      </c>
      <c r="H6" s="11" t="s">
        <v>9</v>
      </c>
      <c r="I6" s="12" t="s">
        <v>10</v>
      </c>
    </row>
    <row r="7" spans="1:9" ht="13.5" thickTop="1">
      <c r="A7" s="13" t="s">
        <v>11</v>
      </c>
      <c r="B7" s="14"/>
      <c r="C7" s="15"/>
      <c r="D7" s="15"/>
      <c r="E7" s="15"/>
      <c r="F7" s="15"/>
      <c r="G7" s="15"/>
      <c r="H7" s="15"/>
      <c r="I7" s="16"/>
    </row>
    <row r="8" spans="1:9" ht="12.75">
      <c r="A8" s="13" t="s">
        <v>12</v>
      </c>
      <c r="B8" s="17"/>
      <c r="C8" s="18"/>
      <c r="D8" s="18"/>
      <c r="E8" s="18"/>
      <c r="F8" s="18"/>
      <c r="G8" s="18"/>
      <c r="H8" s="18"/>
      <c r="I8" s="19"/>
    </row>
    <row r="9" spans="1:9" ht="12.75">
      <c r="A9" s="13" t="s">
        <v>13</v>
      </c>
      <c r="B9" s="17">
        <v>24</v>
      </c>
      <c r="C9" s="17">
        <v>7873</v>
      </c>
      <c r="D9" s="17">
        <v>21</v>
      </c>
      <c r="E9" s="17">
        <v>6746</v>
      </c>
      <c r="F9" s="17">
        <v>4</v>
      </c>
      <c r="G9" s="17">
        <v>455</v>
      </c>
      <c r="H9" s="17">
        <v>13</v>
      </c>
      <c r="I9" s="20">
        <v>5110</v>
      </c>
    </row>
    <row r="10" spans="1:9" ht="12.75">
      <c r="A10" s="13" t="s">
        <v>14</v>
      </c>
      <c r="B10" s="17">
        <v>27</v>
      </c>
      <c r="C10" s="17">
        <v>31462</v>
      </c>
      <c r="D10" s="17">
        <v>22</v>
      </c>
      <c r="E10" s="17">
        <v>22119</v>
      </c>
      <c r="F10" s="17">
        <v>4</v>
      </c>
      <c r="G10" s="17">
        <v>1799</v>
      </c>
      <c r="H10" s="17">
        <v>8</v>
      </c>
      <c r="I10" s="20">
        <v>7720</v>
      </c>
    </row>
    <row r="11" spans="1:9" ht="13.5" thickBot="1">
      <c r="A11" s="13" t="s">
        <v>15</v>
      </c>
      <c r="B11" s="17">
        <v>3</v>
      </c>
      <c r="C11" s="17">
        <v>376</v>
      </c>
      <c r="D11" s="17">
        <v>1</v>
      </c>
      <c r="E11" s="17">
        <v>116</v>
      </c>
      <c r="F11" s="17">
        <v>0</v>
      </c>
      <c r="G11" s="17">
        <v>0</v>
      </c>
      <c r="H11" s="17">
        <v>2</v>
      </c>
      <c r="I11" s="20">
        <v>166</v>
      </c>
    </row>
    <row r="12" spans="1:9" ht="13.5" thickBot="1">
      <c r="A12" s="21" t="s">
        <v>16</v>
      </c>
      <c r="B12" s="22">
        <v>54</v>
      </c>
      <c r="C12" s="22">
        <v>39711</v>
      </c>
      <c r="D12" s="22">
        <v>44</v>
      </c>
      <c r="E12" s="22">
        <v>28981</v>
      </c>
      <c r="F12" s="22">
        <v>8</v>
      </c>
      <c r="G12" s="22">
        <v>2254</v>
      </c>
      <c r="H12" s="22">
        <v>23</v>
      </c>
      <c r="I12" s="23">
        <v>12996</v>
      </c>
    </row>
    <row r="13" spans="1:9" ht="12.75">
      <c r="A13" s="13" t="s">
        <v>11</v>
      </c>
      <c r="B13" s="14"/>
      <c r="C13" s="15"/>
      <c r="D13" s="15"/>
      <c r="E13" s="15"/>
      <c r="F13" s="15"/>
      <c r="G13" s="15"/>
      <c r="H13" s="15"/>
      <c r="I13" s="16"/>
    </row>
    <row r="14" spans="1:9" ht="12.75">
      <c r="A14" s="13" t="s">
        <v>17</v>
      </c>
      <c r="B14" s="17"/>
      <c r="C14" s="18"/>
      <c r="D14" s="18"/>
      <c r="E14" s="18"/>
      <c r="F14" s="18"/>
      <c r="G14" s="18"/>
      <c r="H14" s="18"/>
      <c r="I14" s="19"/>
    </row>
    <row r="15" spans="1:9" ht="12.75">
      <c r="A15" s="13" t="s">
        <v>13</v>
      </c>
      <c r="B15" s="17">
        <v>3</v>
      </c>
      <c r="C15" s="17">
        <v>2588</v>
      </c>
      <c r="D15" s="17">
        <v>2</v>
      </c>
      <c r="E15" s="17">
        <v>2557</v>
      </c>
      <c r="F15" s="17">
        <v>2</v>
      </c>
      <c r="G15" s="17">
        <v>2557</v>
      </c>
      <c r="H15" s="17">
        <v>0</v>
      </c>
      <c r="I15" s="20">
        <v>0</v>
      </c>
    </row>
    <row r="16" spans="1:9" ht="12.75">
      <c r="A16" s="13" t="s">
        <v>14</v>
      </c>
      <c r="B16" s="17">
        <v>12</v>
      </c>
      <c r="C16" s="17">
        <v>3482</v>
      </c>
      <c r="D16" s="17">
        <v>8</v>
      </c>
      <c r="E16" s="17">
        <v>9266</v>
      </c>
      <c r="F16" s="17">
        <v>2</v>
      </c>
      <c r="G16" s="17">
        <v>252</v>
      </c>
      <c r="H16" s="17">
        <v>3</v>
      </c>
      <c r="I16" s="20">
        <v>165</v>
      </c>
    </row>
    <row r="17" spans="1:9" ht="13.5" thickBot="1">
      <c r="A17" s="13" t="s">
        <v>15</v>
      </c>
      <c r="B17" s="17">
        <v>1</v>
      </c>
      <c r="C17" s="17">
        <v>521</v>
      </c>
      <c r="D17" s="17">
        <v>1</v>
      </c>
      <c r="E17" s="17">
        <v>521</v>
      </c>
      <c r="F17" s="17">
        <v>0</v>
      </c>
      <c r="G17" s="17">
        <v>0</v>
      </c>
      <c r="H17" s="17">
        <v>1</v>
      </c>
      <c r="I17" s="20">
        <v>521</v>
      </c>
    </row>
    <row r="18" spans="1:9" ht="13.5" thickBot="1">
      <c r="A18" s="21" t="s">
        <v>16</v>
      </c>
      <c r="B18" s="22">
        <v>16</v>
      </c>
      <c r="C18" s="22">
        <v>6591</v>
      </c>
      <c r="D18" s="22">
        <v>11</v>
      </c>
      <c r="E18" s="22">
        <v>12344</v>
      </c>
      <c r="F18" s="22">
        <v>4</v>
      </c>
      <c r="G18" s="22">
        <v>2809</v>
      </c>
      <c r="H18" s="22">
        <v>4</v>
      </c>
      <c r="I18" s="23">
        <v>686</v>
      </c>
    </row>
    <row r="19" spans="1:9" ht="18" customHeight="1" thickBot="1">
      <c r="A19" s="24" t="s">
        <v>18</v>
      </c>
      <c r="B19" s="25">
        <v>70</v>
      </c>
      <c r="C19" s="25">
        <v>46302</v>
      </c>
      <c r="D19" s="25">
        <v>55</v>
      </c>
      <c r="E19" s="25">
        <v>41325</v>
      </c>
      <c r="F19" s="25">
        <v>12</v>
      </c>
      <c r="G19" s="25">
        <v>5063</v>
      </c>
      <c r="H19" s="25">
        <v>27</v>
      </c>
      <c r="I19" s="26">
        <v>13682</v>
      </c>
    </row>
    <row r="20" spans="1:10" ht="18" customHeight="1" thickTop="1">
      <c r="A20" s="27" t="s">
        <v>19</v>
      </c>
      <c r="B20" s="28"/>
      <c r="C20" s="28"/>
      <c r="D20" s="28"/>
      <c r="E20" s="28"/>
      <c r="F20" s="28"/>
      <c r="G20" s="28"/>
      <c r="H20" s="28"/>
      <c r="I20" s="29" t="s">
        <v>20</v>
      </c>
      <c r="J20" s="2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0.625" style="0" customWidth="1"/>
    <col min="3" max="3" width="10.75390625" style="0" customWidth="1"/>
    <col min="4" max="4" width="39.625" style="0" customWidth="1"/>
    <col min="5" max="5" width="6.625" style="0" customWidth="1"/>
    <col min="6" max="7" width="15.75390625" style="0" customWidth="1"/>
    <col min="8" max="8" width="18.75390625" style="0" customWidth="1"/>
    <col min="10" max="10" width="9.875" style="0" bestFit="1" customWidth="1"/>
  </cols>
  <sheetData>
    <row r="1" spans="1:8" ht="12.75">
      <c r="A1" t="s">
        <v>55</v>
      </c>
      <c r="H1" s="34" t="s">
        <v>71</v>
      </c>
    </row>
    <row r="2" ht="12.75">
      <c r="H2" s="34"/>
    </row>
    <row r="3" spans="1:8" ht="16.5">
      <c r="A3" s="35" t="s">
        <v>22</v>
      </c>
      <c r="B3" s="36"/>
      <c r="C3" s="36"/>
      <c r="D3" s="36"/>
      <c r="E3" s="36"/>
      <c r="F3" s="36"/>
      <c r="G3" s="36"/>
      <c r="H3" s="36"/>
    </row>
    <row r="4" spans="1:8" ht="12.75">
      <c r="A4" s="37"/>
      <c r="B4" s="36"/>
      <c r="C4" s="36"/>
      <c r="D4" s="36"/>
      <c r="E4" s="36"/>
      <c r="F4" s="36"/>
      <c r="G4" s="36"/>
      <c r="H4" s="36"/>
    </row>
    <row r="5" ht="13.5" thickBot="1">
      <c r="A5" t="s">
        <v>0</v>
      </c>
    </row>
    <row r="6" spans="1:8" ht="18" customHeight="1" thickTop="1">
      <c r="A6" s="38"/>
      <c r="B6" s="39"/>
      <c r="C6" s="39"/>
      <c r="D6" s="39"/>
      <c r="E6" s="40"/>
      <c r="F6" s="41" t="s">
        <v>25</v>
      </c>
      <c r="G6" s="42"/>
      <c r="H6" s="43" t="s">
        <v>49</v>
      </c>
    </row>
    <row r="7" spans="1:8" ht="18" customHeight="1">
      <c r="A7" s="44" t="s">
        <v>23</v>
      </c>
      <c r="B7" s="45"/>
      <c r="C7" s="45"/>
      <c r="D7" s="45"/>
      <c r="E7" s="46" t="s">
        <v>24</v>
      </c>
      <c r="F7" s="47" t="s">
        <v>53</v>
      </c>
      <c r="G7" s="48"/>
      <c r="H7" s="49" t="s">
        <v>63</v>
      </c>
    </row>
    <row r="8" spans="1:8" ht="18" customHeight="1">
      <c r="A8" s="50"/>
      <c r="B8" s="51"/>
      <c r="C8" s="51"/>
      <c r="D8" s="51"/>
      <c r="E8" s="46" t="s">
        <v>26</v>
      </c>
      <c r="F8" s="52" t="s">
        <v>27</v>
      </c>
      <c r="G8" s="52" t="s">
        <v>48</v>
      </c>
      <c r="H8" s="49" t="s">
        <v>50</v>
      </c>
    </row>
    <row r="9" spans="1:8" ht="18" customHeight="1" thickBot="1">
      <c r="A9" s="53" t="s">
        <v>28</v>
      </c>
      <c r="B9" s="54"/>
      <c r="C9" s="54"/>
      <c r="D9" s="54"/>
      <c r="E9" s="55" t="s">
        <v>29</v>
      </c>
      <c r="F9" s="56">
        <v>1</v>
      </c>
      <c r="G9" s="55">
        <v>2</v>
      </c>
      <c r="H9" s="57">
        <v>3</v>
      </c>
    </row>
    <row r="10" spans="1:10" ht="18" customHeight="1" thickBot="1" thickTop="1">
      <c r="A10" s="58" t="s">
        <v>73</v>
      </c>
      <c r="B10" s="33"/>
      <c r="C10" s="33"/>
      <c r="D10" s="33"/>
      <c r="E10" s="59">
        <v>1</v>
      </c>
      <c r="F10" s="60" t="s">
        <v>30</v>
      </c>
      <c r="G10" s="61">
        <f>'[2]spolu_MP'!G10+'[2]spolu_MO'!G10+'[2]spolu_škol'!G10</f>
        <v>1209701</v>
      </c>
      <c r="H10" s="62">
        <f>'[2]spolu_MP'!H10+'[2]spolu_MO'!H10+'[2]spolu_škol'!H10</f>
        <v>1207445</v>
      </c>
      <c r="J10" s="2">
        <f>G11+G14</f>
        <v>1209701</v>
      </c>
    </row>
    <row r="11" spans="1:10" ht="18" customHeight="1" thickBot="1">
      <c r="A11" s="63"/>
      <c r="B11" s="64" t="s">
        <v>74</v>
      </c>
      <c r="C11" s="65"/>
      <c r="D11" s="65"/>
      <c r="E11" s="66">
        <v>2</v>
      </c>
      <c r="F11" s="67" t="s">
        <v>30</v>
      </c>
      <c r="G11" s="68">
        <f>'[2]spolu_MP'!G11+'[2]spolu_MO'!G11+'[2]spolu_škol'!G11</f>
        <v>849974</v>
      </c>
      <c r="H11" s="69">
        <f>'[2]spolu_MP'!H11+'[2]spolu_MO'!H11+'[2]spolu_škol'!H11</f>
        <v>849788</v>
      </c>
      <c r="J11" s="2">
        <f>G12+G13</f>
        <v>849974</v>
      </c>
    </row>
    <row r="12" spans="1:8" ht="18" customHeight="1">
      <c r="A12" s="70"/>
      <c r="B12" s="66" t="s">
        <v>31</v>
      </c>
      <c r="C12" s="71" t="s">
        <v>32</v>
      </c>
      <c r="D12" s="72"/>
      <c r="E12" s="73">
        <v>3</v>
      </c>
      <c r="F12" s="74" t="s">
        <v>30</v>
      </c>
      <c r="G12" s="75">
        <f>'[2]spolu_MP'!G12+'[2]spolu_MO'!G12+'[2]spolu_škol'!G12</f>
        <v>834673</v>
      </c>
      <c r="H12" s="76">
        <f>'[2]spolu_MP'!H12+'[2]spolu_MO'!H12+'[2]spolu_škol'!H12</f>
        <v>835862</v>
      </c>
    </row>
    <row r="13" spans="1:8" ht="18" customHeight="1" thickBot="1">
      <c r="A13" s="70"/>
      <c r="B13" s="59" t="s">
        <v>33</v>
      </c>
      <c r="C13" s="77" t="s">
        <v>34</v>
      </c>
      <c r="D13" s="33"/>
      <c r="E13" s="59">
        <v>4</v>
      </c>
      <c r="F13" s="60" t="s">
        <v>30</v>
      </c>
      <c r="G13" s="61">
        <f>'[2]spolu_MP'!G13+'[2]spolu_MO'!G13+'[2]spolu_škol'!G13</f>
        <v>15301</v>
      </c>
      <c r="H13" s="78">
        <f>'[2]spolu_MP'!H13+'[2]spolu_MO'!H13+'[2]spolu_škol'!H13</f>
        <v>13926</v>
      </c>
    </row>
    <row r="14" spans="1:10" ht="18" customHeight="1" thickBot="1">
      <c r="A14" s="70"/>
      <c r="B14" s="64" t="s">
        <v>75</v>
      </c>
      <c r="C14" s="65"/>
      <c r="D14" s="65"/>
      <c r="E14" s="66">
        <v>5</v>
      </c>
      <c r="F14" s="68">
        <f>'[2]spolu_MP'!F14+'[2]spolu_MO'!F14+'[2]spolu_škol'!F14</f>
        <v>46357</v>
      </c>
      <c r="G14" s="68">
        <f>'[2]spolu_MP'!G14+'[2]spolu_MO'!G14+'[2]spolu_škol'!G14</f>
        <v>359727</v>
      </c>
      <c r="H14" s="69">
        <f>'[2]spolu_MP'!H14+'[2]spolu_MO'!H14+'[2]spolu_škol'!H14</f>
        <v>357657</v>
      </c>
      <c r="I14" s="2"/>
      <c r="J14" s="2">
        <f>G16+G18+G25</f>
        <v>359727</v>
      </c>
    </row>
    <row r="15" spans="1:8" ht="18" customHeight="1">
      <c r="A15" s="70"/>
      <c r="B15" s="79"/>
      <c r="C15" s="79" t="s">
        <v>35</v>
      </c>
      <c r="D15" s="65"/>
      <c r="E15" s="66"/>
      <c r="F15" s="80" t="s">
        <v>30</v>
      </c>
      <c r="G15" s="80" t="s">
        <v>30</v>
      </c>
      <c r="H15" s="81" t="s">
        <v>30</v>
      </c>
    </row>
    <row r="16" spans="1:8" ht="18" customHeight="1" thickBot="1">
      <c r="A16" s="82" t="s">
        <v>36</v>
      </c>
      <c r="B16" s="77"/>
      <c r="C16" s="77" t="s">
        <v>51</v>
      </c>
      <c r="D16" s="83"/>
      <c r="E16" s="84">
        <v>6</v>
      </c>
      <c r="F16" s="85">
        <f>'[2]spolu_MP'!F16+'[2]spolu_MO'!F16+'[2]spolu_škol'!F16</f>
        <v>2326</v>
      </c>
      <c r="G16" s="85">
        <f>'[2]spolu_MP'!G16+'[2]spolu_MO'!G16+'[2]spolu_škol'!G16</f>
        <v>50184</v>
      </c>
      <c r="H16" s="86">
        <f>'[2]spolu_MP'!H16+'[2]spolu_MO'!H16+'[2]spolu_škol'!H16</f>
        <v>50099</v>
      </c>
    </row>
    <row r="17" spans="1:8" ht="18" customHeight="1">
      <c r="A17" s="70"/>
      <c r="B17" s="59" t="s">
        <v>36</v>
      </c>
      <c r="C17" s="79" t="s">
        <v>43</v>
      </c>
      <c r="D17" s="65"/>
      <c r="E17" s="66"/>
      <c r="F17" s="60" t="s">
        <v>30</v>
      </c>
      <c r="G17" s="60" t="s">
        <v>30</v>
      </c>
      <c r="H17" s="87" t="s">
        <v>30</v>
      </c>
    </row>
    <row r="18" spans="1:10" ht="18" customHeight="1">
      <c r="A18" s="82" t="s">
        <v>38</v>
      </c>
      <c r="B18" s="59"/>
      <c r="C18" s="77" t="s">
        <v>76</v>
      </c>
      <c r="D18" s="83"/>
      <c r="E18" s="84">
        <v>7</v>
      </c>
      <c r="F18" s="88">
        <f>'[2]spolu_MP'!F18+'[2]spolu_MO'!F18+'[2]spolu_škol'!F18</f>
        <v>44031</v>
      </c>
      <c r="G18" s="88">
        <f>'[2]spolu_MP'!G18+'[2]spolu_MO'!G18+'[2]spolu_škol'!G18</f>
        <v>144416</v>
      </c>
      <c r="H18" s="89">
        <f>'[2]spolu_MP'!H18+'[2]spolu_MO'!H18+'[2]spolu_škol'!H18</f>
        <v>144321</v>
      </c>
      <c r="J18" s="2">
        <f>G19+G20+G21+G22+G23</f>
        <v>144416</v>
      </c>
    </row>
    <row r="19" spans="1:8" ht="18" customHeight="1">
      <c r="A19" s="82"/>
      <c r="B19" s="59" t="s">
        <v>38</v>
      </c>
      <c r="C19" s="90"/>
      <c r="D19" s="91" t="s">
        <v>45</v>
      </c>
      <c r="E19" s="84">
        <v>8</v>
      </c>
      <c r="F19" s="92">
        <f>'[2]spolu_MP'!F19+'[2]spolu_MO'!F19+'[2]spolu_škol'!F19</f>
        <v>42724</v>
      </c>
      <c r="G19" s="92">
        <f>'[2]spolu_MP'!G19+'[2]spolu_MO'!G19+'[2]spolu_škol'!G19</f>
        <v>97223</v>
      </c>
      <c r="H19" s="93">
        <f>'[2]spolu_MP'!H19+'[2]spolu_MO'!H19+'[2]spolu_škol'!H19</f>
        <v>97223</v>
      </c>
    </row>
    <row r="20" spans="1:8" ht="18" customHeight="1">
      <c r="A20" s="82" t="s">
        <v>41</v>
      </c>
      <c r="B20" s="59"/>
      <c r="C20" s="59" t="s">
        <v>36</v>
      </c>
      <c r="D20" s="91" t="s">
        <v>37</v>
      </c>
      <c r="E20" s="84">
        <v>9</v>
      </c>
      <c r="F20" s="92">
        <f>'[2]spolu_MP'!F20+'[2]spolu_MO'!F20+'[2]spolu_škol'!F20</f>
        <v>808</v>
      </c>
      <c r="G20" s="92">
        <f>'[2]spolu_MP'!G20+'[2]spolu_MO'!G20+'[2]spolu_škol'!G20</f>
        <v>34547</v>
      </c>
      <c r="H20" s="93">
        <f>'[2]spolu_MP'!H20+'[2]spolu_MO'!H20+'[2]spolu_škol'!H20</f>
        <v>34486</v>
      </c>
    </row>
    <row r="21" spans="1:8" ht="18" customHeight="1">
      <c r="A21" s="70"/>
      <c r="B21" s="59" t="s">
        <v>44</v>
      </c>
      <c r="C21" s="59" t="s">
        <v>38</v>
      </c>
      <c r="D21" s="91" t="s">
        <v>39</v>
      </c>
      <c r="E21" s="84">
        <v>10</v>
      </c>
      <c r="F21" s="92">
        <f>'[2]spolu_MP'!F21+'[2]spolu_MO'!F21+'[2]spolu_škol'!F21</f>
        <v>69</v>
      </c>
      <c r="G21" s="92">
        <f>'[2]spolu_MP'!G21+'[2]spolu_MO'!G21+'[2]spolu_škol'!G21</f>
        <v>2621</v>
      </c>
      <c r="H21" s="93">
        <f>'[2]spolu_MP'!H21+'[2]spolu_MO'!H21+'[2]spolu_škol'!H21</f>
        <v>2598</v>
      </c>
    </row>
    <row r="22" spans="1:8" ht="18" customHeight="1">
      <c r="A22" s="70"/>
      <c r="B22" s="77"/>
      <c r="C22" s="59" t="s">
        <v>52</v>
      </c>
      <c r="D22" s="91" t="s">
        <v>40</v>
      </c>
      <c r="E22" s="84">
        <v>11</v>
      </c>
      <c r="F22" s="92">
        <f>'[2]spolu_MP'!F22+'[2]spolu_MO'!F22+'[2]spolu_škol'!F22</f>
        <v>428</v>
      </c>
      <c r="G22" s="92">
        <f>'[2]spolu_MP'!G22+'[2]spolu_MO'!G22+'[2]spolu_škol'!G22</f>
        <v>9936</v>
      </c>
      <c r="H22" s="93">
        <f>'[2]spolu_MP'!H22+'[2]spolu_MO'!H22+'[2]spolu_škol'!H22</f>
        <v>9934</v>
      </c>
    </row>
    <row r="23" spans="1:8" ht="18" customHeight="1" thickBot="1">
      <c r="A23" s="70"/>
      <c r="B23" s="77"/>
      <c r="C23" s="77"/>
      <c r="D23" s="77" t="s">
        <v>42</v>
      </c>
      <c r="E23" s="59">
        <v>12</v>
      </c>
      <c r="F23" s="94">
        <f>'[2]spolu_MP'!F23+'[2]spolu_MO'!F23+'[2]spolu_škol'!F23</f>
        <v>2</v>
      </c>
      <c r="G23" s="94">
        <f>'[2]spolu_MP'!G23+'[2]spolu_MO'!G23+'[2]spolu_škol'!G23</f>
        <v>89</v>
      </c>
      <c r="H23" s="95">
        <f>'[2]spolu_MP'!H23+'[2]spolu_MO'!H23+'[2]spolu_škol'!H23</f>
        <v>80</v>
      </c>
    </row>
    <row r="24" spans="1:8" ht="18" customHeight="1">
      <c r="A24" s="70"/>
      <c r="B24" s="77"/>
      <c r="C24" s="79" t="s">
        <v>46</v>
      </c>
      <c r="D24" s="65"/>
      <c r="E24" s="66"/>
      <c r="F24" s="60" t="s">
        <v>30</v>
      </c>
      <c r="G24" s="60" t="s">
        <v>30</v>
      </c>
      <c r="H24" s="87" t="s">
        <v>30</v>
      </c>
    </row>
    <row r="25" spans="1:8" ht="18" customHeight="1" thickBot="1">
      <c r="A25" s="96"/>
      <c r="B25" s="97"/>
      <c r="C25" s="97" t="s">
        <v>47</v>
      </c>
      <c r="D25" s="98"/>
      <c r="E25" s="99">
        <v>13</v>
      </c>
      <c r="F25" s="100" t="s">
        <v>30</v>
      </c>
      <c r="G25" s="101">
        <f>'[2]spolu_MP'!G25+'[2]spolu_MO'!G25+'[2]spolu_škol'!G25</f>
        <v>165127</v>
      </c>
      <c r="H25" s="102">
        <f>'[2]spolu_MP'!H25+'[2]spolu_MO'!H25+'[2]spolu_škol'!H25</f>
        <v>163237</v>
      </c>
    </row>
    <row r="26" spans="1:8" ht="13.5" thickTop="1">
      <c r="A26" s="103" t="s">
        <v>19</v>
      </c>
      <c r="H26" s="34" t="s">
        <v>62</v>
      </c>
    </row>
  </sheetData>
  <mergeCells count="2">
    <mergeCell ref="F6:G6"/>
    <mergeCell ref="F7:G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0.625" style="0" customWidth="1"/>
    <col min="3" max="3" width="10.75390625" style="0" customWidth="1"/>
    <col min="4" max="4" width="39.625" style="0" customWidth="1"/>
    <col min="5" max="5" width="6.625" style="0" customWidth="1"/>
    <col min="6" max="12" width="15.75390625" style="0" customWidth="1"/>
    <col min="13" max="14" width="10.375" style="0" bestFit="1" customWidth="1"/>
  </cols>
  <sheetData>
    <row r="1" spans="1:12" ht="12.75">
      <c r="A1" t="s">
        <v>55</v>
      </c>
      <c r="L1" s="34" t="s">
        <v>70</v>
      </c>
    </row>
    <row r="3" spans="1:12" ht="16.5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3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ht="13.5" thickBot="1">
      <c r="A5" t="s">
        <v>0</v>
      </c>
    </row>
    <row r="6" spans="1:12" ht="18" customHeight="1" thickTop="1">
      <c r="A6" s="104"/>
      <c r="B6" s="105"/>
      <c r="C6" s="105"/>
      <c r="D6" s="105"/>
      <c r="E6" s="40"/>
      <c r="F6" s="41" t="s">
        <v>64</v>
      </c>
      <c r="G6" s="106"/>
      <c r="H6" s="106"/>
      <c r="I6" s="106"/>
      <c r="J6" s="106"/>
      <c r="K6" s="106"/>
      <c r="L6" s="107"/>
    </row>
    <row r="7" spans="1:12" ht="18" customHeight="1">
      <c r="A7" s="44" t="s">
        <v>23</v>
      </c>
      <c r="B7" s="45"/>
      <c r="C7" s="45"/>
      <c r="D7" s="45"/>
      <c r="E7" s="46" t="s">
        <v>24</v>
      </c>
      <c r="F7" s="108" t="s">
        <v>56</v>
      </c>
      <c r="G7" s="108"/>
      <c r="H7" s="108" t="s">
        <v>57</v>
      </c>
      <c r="I7" s="108"/>
      <c r="J7" s="108" t="s">
        <v>54</v>
      </c>
      <c r="K7" s="108"/>
      <c r="L7" s="109" t="s">
        <v>61</v>
      </c>
    </row>
    <row r="8" spans="1:12" ht="18" customHeight="1" thickBot="1">
      <c r="A8" s="110"/>
      <c r="B8" s="111"/>
      <c r="C8" s="111"/>
      <c r="D8" s="111"/>
      <c r="E8" s="112" t="s">
        <v>26</v>
      </c>
      <c r="F8" s="112" t="s">
        <v>60</v>
      </c>
      <c r="G8" s="112" t="s">
        <v>58</v>
      </c>
      <c r="H8" s="113" t="s">
        <v>60</v>
      </c>
      <c r="I8" s="114" t="s">
        <v>58</v>
      </c>
      <c r="J8" s="113" t="s">
        <v>60</v>
      </c>
      <c r="K8" s="114" t="s">
        <v>58</v>
      </c>
      <c r="L8" s="115" t="s">
        <v>60</v>
      </c>
    </row>
    <row r="9" spans="1:15" ht="18" customHeight="1" thickBot="1" thickTop="1">
      <c r="A9" s="58" t="s">
        <v>73</v>
      </c>
      <c r="B9" s="33"/>
      <c r="C9" s="33"/>
      <c r="D9" s="33"/>
      <c r="E9" s="116">
        <v>1</v>
      </c>
      <c r="F9" s="117">
        <v>1118272</v>
      </c>
      <c r="G9" s="118">
        <f>F9*100/L9</f>
        <v>92.44201666362184</v>
      </c>
      <c r="H9" s="119">
        <v>75636</v>
      </c>
      <c r="I9" s="118">
        <f>H9*100/L9</f>
        <v>6.2524541188277105</v>
      </c>
      <c r="J9" s="119">
        <v>15793</v>
      </c>
      <c r="K9" s="118">
        <f>J9*100/L9</f>
        <v>1.3055292175504525</v>
      </c>
      <c r="L9" s="120">
        <v>1209701</v>
      </c>
      <c r="M9" s="2"/>
      <c r="N9" s="2">
        <f>F9+H9+J9</f>
        <v>1209701</v>
      </c>
      <c r="O9" s="121">
        <f>G9+I9+K9</f>
        <v>100.00000000000001</v>
      </c>
    </row>
    <row r="10" spans="1:15" ht="18" customHeight="1">
      <c r="A10" s="63"/>
      <c r="B10" s="64" t="s">
        <v>74</v>
      </c>
      <c r="C10" s="65"/>
      <c r="D10" s="65"/>
      <c r="E10" s="122">
        <v>2</v>
      </c>
      <c r="F10" s="123">
        <v>762003</v>
      </c>
      <c r="G10" s="124">
        <f>F10*100/L10</f>
        <v>89.65015400471073</v>
      </c>
      <c r="H10" s="125">
        <v>74184</v>
      </c>
      <c r="I10" s="124">
        <f>H10*100/L10</f>
        <v>8.727796379653967</v>
      </c>
      <c r="J10" s="125">
        <v>13787</v>
      </c>
      <c r="K10" s="124">
        <f>J10*100/L10</f>
        <v>1.6220496156353017</v>
      </c>
      <c r="L10" s="78">
        <v>849974</v>
      </c>
      <c r="M10" s="2"/>
      <c r="N10" s="2">
        <f>F10+H10+J10</f>
        <v>849974</v>
      </c>
      <c r="O10" s="121">
        <f>G10+I10+K10</f>
        <v>100</v>
      </c>
    </row>
    <row r="11" spans="1:15" ht="18" customHeight="1" thickBot="1">
      <c r="A11" s="70"/>
      <c r="B11" s="126"/>
      <c r="C11" s="33"/>
      <c r="D11" s="127"/>
      <c r="E11" s="116" t="s">
        <v>59</v>
      </c>
      <c r="F11" s="128">
        <f>F10*100/F9</f>
        <v>68.14111414754193</v>
      </c>
      <c r="G11" s="128" t="s">
        <v>30</v>
      </c>
      <c r="H11" s="128">
        <f>H10*100/H9</f>
        <v>98.08027923211169</v>
      </c>
      <c r="I11" s="128" t="s">
        <v>30</v>
      </c>
      <c r="J11" s="128">
        <f>J10*100/J9</f>
        <v>87.29817007534984</v>
      </c>
      <c r="K11" s="128" t="s">
        <v>30</v>
      </c>
      <c r="L11" s="129">
        <f>L10*100/L9</f>
        <v>70.26314767037475</v>
      </c>
      <c r="M11" s="2"/>
      <c r="N11" s="2"/>
      <c r="O11" s="121"/>
    </row>
    <row r="12" spans="1:15" ht="18" customHeight="1">
      <c r="A12" s="70"/>
      <c r="B12" s="66" t="s">
        <v>31</v>
      </c>
      <c r="C12" s="79" t="s">
        <v>32</v>
      </c>
      <c r="D12" s="65"/>
      <c r="E12" s="130">
        <v>3</v>
      </c>
      <c r="F12" s="123">
        <v>749056</v>
      </c>
      <c r="G12" s="124">
        <f>F12*100/L12</f>
        <v>89.74245003732</v>
      </c>
      <c r="H12" s="125">
        <v>72277</v>
      </c>
      <c r="I12" s="124">
        <f>H12*100/L12</f>
        <v>8.65931927832816</v>
      </c>
      <c r="J12" s="125">
        <v>13340</v>
      </c>
      <c r="K12" s="124">
        <f>J12*100/L12</f>
        <v>1.598230684351836</v>
      </c>
      <c r="L12" s="131">
        <v>834673</v>
      </c>
      <c r="N12" s="2">
        <f>F12+H12+J12</f>
        <v>834673</v>
      </c>
      <c r="O12" s="121">
        <f>G12+I12+K12</f>
        <v>99.99999999999999</v>
      </c>
    </row>
    <row r="13" spans="1:15" ht="18" customHeight="1">
      <c r="A13" s="70"/>
      <c r="B13" s="59"/>
      <c r="C13" s="91"/>
      <c r="D13" s="83"/>
      <c r="E13" s="84" t="s">
        <v>59</v>
      </c>
      <c r="F13" s="132">
        <f>F12*100/F10</f>
        <v>98.30092532444098</v>
      </c>
      <c r="G13" s="132" t="s">
        <v>30</v>
      </c>
      <c r="H13" s="132">
        <f>H12*100/H10</f>
        <v>97.42936482260326</v>
      </c>
      <c r="I13" s="132" t="s">
        <v>30</v>
      </c>
      <c r="J13" s="132">
        <f>J12*100/J10</f>
        <v>96.75781533328498</v>
      </c>
      <c r="K13" s="132" t="s">
        <v>30</v>
      </c>
      <c r="L13" s="133">
        <f>L12*100/L10</f>
        <v>98.19982728883471</v>
      </c>
      <c r="N13" s="2"/>
      <c r="O13" s="121"/>
    </row>
    <row r="14" spans="1:15" ht="18" customHeight="1">
      <c r="A14" s="70"/>
      <c r="B14" s="59" t="s">
        <v>33</v>
      </c>
      <c r="C14" s="77" t="s">
        <v>34</v>
      </c>
      <c r="D14" s="33"/>
      <c r="E14" s="59">
        <v>4</v>
      </c>
      <c r="F14" s="123">
        <v>12947</v>
      </c>
      <c r="G14" s="134">
        <f>F14*100/L14</f>
        <v>84.61538461538461</v>
      </c>
      <c r="H14" s="135">
        <v>1907</v>
      </c>
      <c r="I14" s="134">
        <f>H14*100/L14</f>
        <v>12.463237696882556</v>
      </c>
      <c r="J14" s="135">
        <v>447</v>
      </c>
      <c r="K14" s="134">
        <f>J14*100/L14</f>
        <v>2.921377687732828</v>
      </c>
      <c r="L14" s="78">
        <v>15301</v>
      </c>
      <c r="N14" s="2">
        <f>F14+H14+J14</f>
        <v>15301</v>
      </c>
      <c r="O14" s="121">
        <f>G14+I14+K14</f>
        <v>100</v>
      </c>
    </row>
    <row r="15" spans="1:15" ht="18" customHeight="1" thickBot="1">
      <c r="A15" s="70"/>
      <c r="B15" s="136"/>
      <c r="C15" s="137"/>
      <c r="D15" s="127"/>
      <c r="E15" s="116" t="s">
        <v>59</v>
      </c>
      <c r="F15" s="128">
        <f>F14*100/F10</f>
        <v>1.69907467555902</v>
      </c>
      <c r="G15" s="128" t="s">
        <v>30</v>
      </c>
      <c r="H15" s="128">
        <f>H14*100/H10</f>
        <v>2.5706351773967433</v>
      </c>
      <c r="I15" s="128" t="s">
        <v>30</v>
      </c>
      <c r="J15" s="128">
        <f>J14*100/J10</f>
        <v>3.2421846667150214</v>
      </c>
      <c r="K15" s="128" t="s">
        <v>30</v>
      </c>
      <c r="L15" s="129">
        <f>L14*100/L10</f>
        <v>1.8001727111652828</v>
      </c>
      <c r="N15" s="2"/>
      <c r="O15" s="121"/>
    </row>
    <row r="16" spans="1:15" ht="18" customHeight="1">
      <c r="A16" s="70"/>
      <c r="B16" s="64" t="s">
        <v>75</v>
      </c>
      <c r="C16" s="65"/>
      <c r="D16" s="65"/>
      <c r="E16" s="130">
        <v>5</v>
      </c>
      <c r="F16" s="123">
        <v>356269</v>
      </c>
      <c r="G16" s="124">
        <f>F16*100/L16</f>
        <v>99.0387154703428</v>
      </c>
      <c r="H16" s="125">
        <v>1452</v>
      </c>
      <c r="I16" s="124">
        <f>H16*100/L16</f>
        <v>0.40363942656514523</v>
      </c>
      <c r="J16" s="125">
        <v>2006</v>
      </c>
      <c r="K16" s="124">
        <f>J16*100/L16</f>
        <v>0.557645103092067</v>
      </c>
      <c r="L16" s="131">
        <v>359727</v>
      </c>
      <c r="M16" s="2"/>
      <c r="N16" s="2">
        <f>F16+H16+J16</f>
        <v>359727</v>
      </c>
      <c r="O16" s="121">
        <f>G16+I16+K16</f>
        <v>100.00000000000001</v>
      </c>
    </row>
    <row r="17" spans="1:15" ht="18" customHeight="1" thickBot="1">
      <c r="A17" s="70"/>
      <c r="B17" s="126"/>
      <c r="C17" s="33"/>
      <c r="D17" s="33"/>
      <c r="E17" s="59" t="s">
        <v>59</v>
      </c>
      <c r="F17" s="138">
        <f>F16*100/F9</f>
        <v>31.858885852458076</v>
      </c>
      <c r="G17" s="138" t="s">
        <v>30</v>
      </c>
      <c r="H17" s="138">
        <f>H16*100/H9</f>
        <v>1.9197207678883073</v>
      </c>
      <c r="I17" s="138" t="s">
        <v>30</v>
      </c>
      <c r="J17" s="138">
        <f>J16*100/J9</f>
        <v>12.701829924650161</v>
      </c>
      <c r="K17" s="138" t="s">
        <v>30</v>
      </c>
      <c r="L17" s="139">
        <f>L16*100/L9</f>
        <v>29.736852329625254</v>
      </c>
      <c r="M17" s="2"/>
      <c r="N17" s="2"/>
      <c r="O17" s="121"/>
    </row>
    <row r="18" spans="1:15" ht="18" customHeight="1">
      <c r="A18" s="70"/>
      <c r="B18" s="79"/>
      <c r="C18" s="79" t="s">
        <v>35</v>
      </c>
      <c r="D18" s="65"/>
      <c r="E18" s="130">
        <v>6</v>
      </c>
      <c r="F18" s="125">
        <v>48835</v>
      </c>
      <c r="G18" s="124">
        <f>F18*100/L18</f>
        <v>97.31189223656942</v>
      </c>
      <c r="H18" s="125">
        <v>336</v>
      </c>
      <c r="I18" s="124">
        <f>H18*100/L18</f>
        <v>0.6695361071257772</v>
      </c>
      <c r="J18" s="125">
        <v>1013</v>
      </c>
      <c r="K18" s="124">
        <f>J18*100/L18</f>
        <v>2.018571656304798</v>
      </c>
      <c r="L18" s="131">
        <v>50184</v>
      </c>
      <c r="N18" s="2">
        <f>F18+H18+J18</f>
        <v>50184</v>
      </c>
      <c r="O18" s="121"/>
    </row>
    <row r="19" spans="1:15" ht="18" customHeight="1" thickBot="1">
      <c r="A19" s="82" t="s">
        <v>36</v>
      </c>
      <c r="B19" s="77"/>
      <c r="C19" s="77" t="s">
        <v>51</v>
      </c>
      <c r="D19" s="33"/>
      <c r="E19" s="136" t="s">
        <v>59</v>
      </c>
      <c r="F19" s="128">
        <f>F18*100/F16</f>
        <v>13.707339117352337</v>
      </c>
      <c r="G19" s="128" t="s">
        <v>30</v>
      </c>
      <c r="H19" s="128">
        <f>H18*100/H16</f>
        <v>23.140495867768596</v>
      </c>
      <c r="I19" s="128" t="s">
        <v>30</v>
      </c>
      <c r="J19" s="128">
        <f>J18*100/J16</f>
        <v>50.49850448654038</v>
      </c>
      <c r="K19" s="128" t="s">
        <v>30</v>
      </c>
      <c r="L19" s="129">
        <f>L18*100/L16</f>
        <v>13.950579189218491</v>
      </c>
      <c r="O19" s="121">
        <f>G18+I18+K18</f>
        <v>100</v>
      </c>
    </row>
    <row r="20" spans="1:15" ht="18" customHeight="1">
      <c r="A20" s="70"/>
      <c r="B20" s="59" t="s">
        <v>36</v>
      </c>
      <c r="C20" s="79" t="s">
        <v>43</v>
      </c>
      <c r="D20" s="65"/>
      <c r="E20" s="122">
        <v>7</v>
      </c>
      <c r="F20" s="123">
        <v>142825</v>
      </c>
      <c r="G20" s="124">
        <f>F20*100/L20</f>
        <v>98.89832151562153</v>
      </c>
      <c r="H20" s="125">
        <v>623</v>
      </c>
      <c r="I20" s="124">
        <f>H20*100/L20</f>
        <v>0.43139264347440726</v>
      </c>
      <c r="J20" s="125">
        <v>968</v>
      </c>
      <c r="K20" s="124">
        <f>J20*100/L20</f>
        <v>0.670285840904055</v>
      </c>
      <c r="L20" s="78">
        <v>144416</v>
      </c>
      <c r="N20" s="2">
        <f>F20+H20+J20</f>
        <v>144416</v>
      </c>
      <c r="O20" s="121"/>
    </row>
    <row r="21" spans="1:15" ht="18" customHeight="1">
      <c r="A21" s="82" t="s">
        <v>38</v>
      </c>
      <c r="B21" s="59"/>
      <c r="C21" s="77" t="s">
        <v>76</v>
      </c>
      <c r="D21" s="33"/>
      <c r="E21" s="122" t="s">
        <v>59</v>
      </c>
      <c r="F21" s="132">
        <f>F20*100/F16</f>
        <v>40.08908998537622</v>
      </c>
      <c r="G21" s="132" t="s">
        <v>30</v>
      </c>
      <c r="H21" s="132">
        <f>H20*100/H16</f>
        <v>42.90633608815427</v>
      </c>
      <c r="I21" s="132" t="s">
        <v>30</v>
      </c>
      <c r="J21" s="132">
        <f>J20*100/J16</f>
        <v>48.25523429710867</v>
      </c>
      <c r="K21" s="132" t="s">
        <v>30</v>
      </c>
      <c r="L21" s="133">
        <f>L20*100/L16</f>
        <v>40.14599960525621</v>
      </c>
      <c r="M21" s="2"/>
      <c r="O21" s="121">
        <f>G20+I20+K20</f>
        <v>100</v>
      </c>
    </row>
    <row r="22" spans="1:15" ht="18" customHeight="1">
      <c r="A22" s="82"/>
      <c r="B22" s="59" t="s">
        <v>38</v>
      </c>
      <c r="C22" s="90"/>
      <c r="D22" s="90" t="s">
        <v>45</v>
      </c>
      <c r="E22" s="140">
        <v>8</v>
      </c>
      <c r="F22" s="135">
        <v>96292</v>
      </c>
      <c r="G22" s="134">
        <f>F22*100/L22</f>
        <v>99.04240766073872</v>
      </c>
      <c r="H22" s="135">
        <v>250</v>
      </c>
      <c r="I22" s="134">
        <f>H22*100/L22</f>
        <v>0.257140800016457</v>
      </c>
      <c r="J22" s="135">
        <v>681</v>
      </c>
      <c r="K22" s="134">
        <f>J22*100/L22</f>
        <v>0.700451539244829</v>
      </c>
      <c r="L22" s="141">
        <v>97223</v>
      </c>
      <c r="N22" s="2">
        <f>F22+H22+J22</f>
        <v>97223</v>
      </c>
      <c r="O22" s="121">
        <f>G22+I22+K22</f>
        <v>100</v>
      </c>
    </row>
    <row r="23" spans="1:15" ht="18" customHeight="1">
      <c r="A23" s="82"/>
      <c r="B23" s="59"/>
      <c r="C23" s="77"/>
      <c r="D23" s="91"/>
      <c r="E23" s="142" t="s">
        <v>59</v>
      </c>
      <c r="F23" s="132">
        <f>F22*100/F20</f>
        <v>67.4195694031157</v>
      </c>
      <c r="G23" s="132" t="s">
        <v>30</v>
      </c>
      <c r="H23" s="132">
        <f>H22*100/H20</f>
        <v>40.12841091492777</v>
      </c>
      <c r="I23" s="132" t="s">
        <v>30</v>
      </c>
      <c r="J23" s="132">
        <f>J22*100/J20</f>
        <v>70.35123966942149</v>
      </c>
      <c r="K23" s="132" t="s">
        <v>30</v>
      </c>
      <c r="L23" s="133">
        <f>L22*100/L20</f>
        <v>67.32148792377576</v>
      </c>
      <c r="N23" s="2"/>
      <c r="O23" s="121"/>
    </row>
    <row r="24" spans="1:15" ht="18" customHeight="1">
      <c r="A24" s="82" t="s">
        <v>41</v>
      </c>
      <c r="B24" s="59"/>
      <c r="C24" s="59" t="s">
        <v>36</v>
      </c>
      <c r="D24" s="90" t="s">
        <v>37</v>
      </c>
      <c r="E24" s="140">
        <v>9</v>
      </c>
      <c r="F24" s="135">
        <v>34165</v>
      </c>
      <c r="G24" s="134">
        <f>F24*100/L24</f>
        <v>98.89425999363186</v>
      </c>
      <c r="H24" s="135">
        <v>111</v>
      </c>
      <c r="I24" s="134">
        <f>H24*100/L24</f>
        <v>0.32130141546299246</v>
      </c>
      <c r="J24" s="135">
        <v>271</v>
      </c>
      <c r="K24" s="134">
        <f>J24*100/L24</f>
        <v>0.7844385909051437</v>
      </c>
      <c r="L24" s="141">
        <v>34547</v>
      </c>
      <c r="N24" s="2">
        <f>F24+H24+J24</f>
        <v>34547</v>
      </c>
      <c r="O24" s="121">
        <f>G24+I24+K24</f>
        <v>100</v>
      </c>
    </row>
    <row r="25" spans="1:15" ht="18" customHeight="1">
      <c r="A25" s="82"/>
      <c r="B25" s="59"/>
      <c r="C25" s="59"/>
      <c r="D25" s="91"/>
      <c r="E25" s="142" t="s">
        <v>59</v>
      </c>
      <c r="F25" s="132">
        <f>F24*100/F20</f>
        <v>23.92088219849466</v>
      </c>
      <c r="G25" s="132" t="s">
        <v>30</v>
      </c>
      <c r="H25" s="132">
        <f>H24*100/H20</f>
        <v>17.81701444622793</v>
      </c>
      <c r="I25" s="132" t="s">
        <v>30</v>
      </c>
      <c r="J25" s="132">
        <f>J24*100/J20</f>
        <v>27.99586776859504</v>
      </c>
      <c r="K25" s="132" t="s">
        <v>30</v>
      </c>
      <c r="L25" s="133">
        <f>L24*100/L20</f>
        <v>23.921864613339242</v>
      </c>
      <c r="N25" s="2"/>
      <c r="O25" s="121"/>
    </row>
    <row r="26" spans="1:15" ht="18" customHeight="1">
      <c r="A26" s="70"/>
      <c r="B26" s="59" t="s">
        <v>44</v>
      </c>
      <c r="C26" s="59" t="s">
        <v>38</v>
      </c>
      <c r="D26" s="90" t="s">
        <v>39</v>
      </c>
      <c r="E26" s="140">
        <v>10</v>
      </c>
      <c r="F26" s="135">
        <v>2397</v>
      </c>
      <c r="G26" s="134">
        <f>F26*100/L26</f>
        <v>91.4536436474628</v>
      </c>
      <c r="H26" s="135">
        <v>208</v>
      </c>
      <c r="I26" s="134">
        <f>H26*100/L26</f>
        <v>7.935902327355971</v>
      </c>
      <c r="J26" s="135">
        <v>16</v>
      </c>
      <c r="K26" s="134">
        <f>J26*100/L26</f>
        <v>0.6104540251812285</v>
      </c>
      <c r="L26" s="141">
        <v>2621</v>
      </c>
      <c r="N26" s="2">
        <f>F26+H26+J26</f>
        <v>2621</v>
      </c>
      <c r="O26" s="121">
        <f>G26+I26+K26</f>
        <v>100</v>
      </c>
    </row>
    <row r="27" spans="1:15" ht="18" customHeight="1">
      <c r="A27" s="70"/>
      <c r="B27" s="59"/>
      <c r="C27" s="59"/>
      <c r="D27" s="91"/>
      <c r="E27" s="142" t="s">
        <v>59</v>
      </c>
      <c r="F27" s="132">
        <f>F26*100/F20</f>
        <v>1.678277612462804</v>
      </c>
      <c r="G27" s="132" t="s">
        <v>30</v>
      </c>
      <c r="H27" s="132">
        <f>H26*100/H20</f>
        <v>33.386837881219904</v>
      </c>
      <c r="I27" s="132" t="s">
        <v>30</v>
      </c>
      <c r="J27" s="132">
        <f>J26*100/J20</f>
        <v>1.6528925619834711</v>
      </c>
      <c r="K27" s="132" t="s">
        <v>30</v>
      </c>
      <c r="L27" s="133">
        <f>L26*100/L20</f>
        <v>1.8148958564148017</v>
      </c>
      <c r="N27" s="2"/>
      <c r="O27" s="121"/>
    </row>
    <row r="28" spans="1:15" ht="18" customHeight="1">
      <c r="A28" s="70"/>
      <c r="B28" s="77"/>
      <c r="C28" s="59" t="s">
        <v>52</v>
      </c>
      <c r="D28" s="90" t="s">
        <v>40</v>
      </c>
      <c r="E28" s="140">
        <v>11</v>
      </c>
      <c r="F28" s="135">
        <v>9882</v>
      </c>
      <c r="G28" s="134">
        <f>F28*100/L28</f>
        <v>99.45652173913044</v>
      </c>
      <c r="H28" s="135">
        <v>54</v>
      </c>
      <c r="I28" s="134">
        <f>H28*100/L28</f>
        <v>0.5434782608695652</v>
      </c>
      <c r="J28" s="135">
        <v>0</v>
      </c>
      <c r="K28" s="134">
        <f>J28*100/L28</f>
        <v>0</v>
      </c>
      <c r="L28" s="141">
        <v>9936</v>
      </c>
      <c r="N28" s="2">
        <f>F28+H28+J28</f>
        <v>9936</v>
      </c>
      <c r="O28" s="121">
        <f>G28+I28+K28</f>
        <v>100</v>
      </c>
    </row>
    <row r="29" spans="1:15" ht="18" customHeight="1">
      <c r="A29" s="70"/>
      <c r="B29" s="77"/>
      <c r="C29" s="59"/>
      <c r="D29" s="77"/>
      <c r="E29" s="122" t="s">
        <v>59</v>
      </c>
      <c r="F29" s="138">
        <f>F28*100/F20</f>
        <v>6.918956765272187</v>
      </c>
      <c r="G29" s="138" t="s">
        <v>30</v>
      </c>
      <c r="H29" s="138">
        <f>H28*100/H20</f>
        <v>8.667736757624398</v>
      </c>
      <c r="I29" s="138" t="s">
        <v>30</v>
      </c>
      <c r="J29" s="138">
        <f>J28*100/J20</f>
        <v>0</v>
      </c>
      <c r="K29" s="138" t="s">
        <v>30</v>
      </c>
      <c r="L29" s="139">
        <f>L28*100/L20</f>
        <v>6.880124085973853</v>
      </c>
      <c r="N29" s="2"/>
      <c r="O29" s="121"/>
    </row>
    <row r="30" spans="1:15" ht="18" customHeight="1">
      <c r="A30" s="70"/>
      <c r="B30" s="77"/>
      <c r="C30" s="77"/>
      <c r="D30" s="90" t="s">
        <v>42</v>
      </c>
      <c r="E30" s="140">
        <v>12</v>
      </c>
      <c r="F30" s="135">
        <v>89</v>
      </c>
      <c r="G30" s="134">
        <f>F30*100/L30</f>
        <v>100</v>
      </c>
      <c r="H30" s="135">
        <v>0</v>
      </c>
      <c r="I30" s="134">
        <f>H30*100/L30</f>
        <v>0</v>
      </c>
      <c r="J30" s="135">
        <v>0</v>
      </c>
      <c r="K30" s="134">
        <f>J30*100/L30</f>
        <v>0</v>
      </c>
      <c r="L30" s="141">
        <v>89</v>
      </c>
      <c r="N30" s="2">
        <f>F30+H30+J30</f>
        <v>89</v>
      </c>
      <c r="O30" s="121">
        <f>G30+I30+K30</f>
        <v>100</v>
      </c>
    </row>
    <row r="31" spans="1:15" ht="18" customHeight="1" thickBot="1">
      <c r="A31" s="70"/>
      <c r="B31" s="77"/>
      <c r="C31" s="143"/>
      <c r="D31" s="33"/>
      <c r="E31" s="122" t="s">
        <v>59</v>
      </c>
      <c r="F31" s="138">
        <f>F30*100/F20</f>
        <v>0.06231402065464729</v>
      </c>
      <c r="G31" s="138" t="s">
        <v>30</v>
      </c>
      <c r="H31" s="138">
        <f>H30*100/H20</f>
        <v>0</v>
      </c>
      <c r="I31" s="138" t="s">
        <v>30</v>
      </c>
      <c r="J31" s="138">
        <f>J30*100/J20</f>
        <v>0</v>
      </c>
      <c r="K31" s="138" t="s">
        <v>30</v>
      </c>
      <c r="L31" s="139">
        <f>L30*100/L20</f>
        <v>0.061627520496343895</v>
      </c>
      <c r="N31" s="2"/>
      <c r="O31" s="121"/>
    </row>
    <row r="32" spans="1:15" ht="18" customHeight="1">
      <c r="A32" s="70"/>
      <c r="B32" s="77"/>
      <c r="C32" s="79" t="s">
        <v>46</v>
      </c>
      <c r="D32" s="65"/>
      <c r="E32" s="130">
        <v>13</v>
      </c>
      <c r="F32" s="125">
        <v>164609</v>
      </c>
      <c r="G32" s="124">
        <f>F32*100/L32</f>
        <v>99.68630205841565</v>
      </c>
      <c r="H32" s="125">
        <v>493</v>
      </c>
      <c r="I32" s="124">
        <f>H32*100/L32</f>
        <v>0.2985580795387792</v>
      </c>
      <c r="J32" s="125">
        <v>25</v>
      </c>
      <c r="K32" s="124">
        <f>J32*100/L32</f>
        <v>0.01513986204557704</v>
      </c>
      <c r="L32" s="131">
        <v>165127</v>
      </c>
      <c r="N32" s="2"/>
      <c r="O32" s="121"/>
    </row>
    <row r="33" spans="1:15" ht="18" customHeight="1" thickBot="1">
      <c r="A33" s="96"/>
      <c r="B33" s="97"/>
      <c r="C33" s="97" t="s">
        <v>47</v>
      </c>
      <c r="D33" s="98"/>
      <c r="E33" s="144" t="s">
        <v>59</v>
      </c>
      <c r="F33" s="145">
        <f>F32*100/F16</f>
        <v>46.20357089727144</v>
      </c>
      <c r="G33" s="145" t="s">
        <v>30</v>
      </c>
      <c r="H33" s="145">
        <f>H32*100/H16</f>
        <v>33.95316804407714</v>
      </c>
      <c r="I33" s="145" t="s">
        <v>30</v>
      </c>
      <c r="J33" s="145">
        <f>J32*100/J16</f>
        <v>1.2462612163509472</v>
      </c>
      <c r="K33" s="145" t="s">
        <v>30</v>
      </c>
      <c r="L33" s="146">
        <f>L32*100/L16</f>
        <v>45.9034212055253</v>
      </c>
      <c r="N33" s="2">
        <f>F32+H32+J32</f>
        <v>165127</v>
      </c>
      <c r="O33" s="121">
        <f>G32+I32+K32</f>
        <v>100</v>
      </c>
    </row>
    <row r="34" spans="1:12" ht="13.5" thickTop="1">
      <c r="A34" s="103" t="s">
        <v>19</v>
      </c>
      <c r="L34" s="34" t="s">
        <v>62</v>
      </c>
    </row>
    <row r="35" ht="12.75">
      <c r="G35" s="147"/>
    </row>
  </sheetData>
  <mergeCells count="4">
    <mergeCell ref="F6:L6"/>
    <mergeCell ref="F7:G7"/>
    <mergeCell ref="H7:I7"/>
    <mergeCell ref="J7:K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33" sqref="F33"/>
    </sheetView>
  </sheetViews>
  <sheetFormatPr defaultColWidth="9.00390625" defaultRowHeight="12.75"/>
  <sheetData>
    <row r="1" ht="12.75">
      <c r="A1" t="s">
        <v>125</v>
      </c>
    </row>
    <row r="2" spans="1:3" ht="12.75">
      <c r="A2" t="s">
        <v>113</v>
      </c>
      <c r="B2" t="s">
        <v>133</v>
      </c>
      <c r="C2" t="s">
        <v>122</v>
      </c>
    </row>
    <row r="3" spans="1:3" ht="12.75">
      <c r="A3">
        <v>1992</v>
      </c>
      <c r="B3">
        <v>44646</v>
      </c>
      <c r="C3">
        <v>2768</v>
      </c>
    </row>
    <row r="4" spans="1:3" ht="12.75">
      <c r="A4">
        <v>1993</v>
      </c>
      <c r="B4">
        <v>56732</v>
      </c>
      <c r="C4">
        <v>6152</v>
      </c>
    </row>
    <row r="5" spans="1:3" ht="12.75">
      <c r="A5">
        <v>1994</v>
      </c>
      <c r="B5">
        <v>62621</v>
      </c>
      <c r="C5">
        <v>12130</v>
      </c>
    </row>
    <row r="6" spans="1:3" ht="12.75">
      <c r="A6">
        <v>1995</v>
      </c>
      <c r="B6">
        <v>69510</v>
      </c>
      <c r="C6">
        <v>13869</v>
      </c>
    </row>
    <row r="7" spans="1:3" ht="12.75">
      <c r="A7">
        <v>1996</v>
      </c>
      <c r="B7">
        <v>78340</v>
      </c>
      <c r="C7">
        <v>37325</v>
      </c>
    </row>
    <row r="8" spans="1:3" ht="12.75">
      <c r="A8">
        <v>1997</v>
      </c>
      <c r="B8">
        <v>80808</v>
      </c>
      <c r="C8">
        <v>35203</v>
      </c>
    </row>
    <row r="9" spans="1:3" ht="12.75">
      <c r="A9" s="34">
        <v>1998</v>
      </c>
      <c r="B9">
        <v>86724</v>
      </c>
      <c r="C9">
        <v>40300</v>
      </c>
    </row>
    <row r="10" spans="1:3" ht="12.75">
      <c r="A10" s="34">
        <v>1999</v>
      </c>
      <c r="B10" s="2">
        <v>89897</v>
      </c>
      <c r="C10" s="2">
        <v>45589</v>
      </c>
    </row>
    <row r="11" spans="1:3" ht="12.75">
      <c r="A11">
        <v>2000</v>
      </c>
      <c r="B11">
        <v>92978</v>
      </c>
      <c r="C11">
        <v>47924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16384"/>
    </sheetView>
  </sheetViews>
  <sheetFormatPr defaultColWidth="9.00390625" defaultRowHeight="12.75"/>
  <sheetData>
    <row r="1" spans="1:4" ht="12.75">
      <c r="A1" t="s">
        <v>126</v>
      </c>
      <c r="D1" s="151"/>
    </row>
    <row r="2" spans="1:4" ht="12.75">
      <c r="A2" t="s">
        <v>113</v>
      </c>
      <c r="B2" t="s">
        <v>123</v>
      </c>
      <c r="C2" t="s">
        <v>122</v>
      </c>
      <c r="D2" s="151"/>
    </row>
    <row r="3" spans="1:4" ht="12.75">
      <c r="A3">
        <v>1992</v>
      </c>
      <c r="B3">
        <v>596196</v>
      </c>
      <c r="C3">
        <v>313695</v>
      </c>
      <c r="D3" s="151"/>
    </row>
    <row r="4" spans="1:4" ht="12.75">
      <c r="A4">
        <v>1993</v>
      </c>
      <c r="B4">
        <v>788633</v>
      </c>
      <c r="C4">
        <v>547045</v>
      </c>
      <c r="D4" s="151"/>
    </row>
    <row r="5" spans="1:4" ht="12.75">
      <c r="A5">
        <v>1994</v>
      </c>
      <c r="B5">
        <v>884587</v>
      </c>
      <c r="C5">
        <v>658455</v>
      </c>
      <c r="D5" s="151"/>
    </row>
    <row r="6" spans="1:4" ht="12.75">
      <c r="A6">
        <v>1995</v>
      </c>
      <c r="B6">
        <v>934594</v>
      </c>
      <c r="C6">
        <v>725545</v>
      </c>
      <c r="D6" s="151"/>
    </row>
    <row r="7" spans="1:4" ht="12.75">
      <c r="A7">
        <v>1996</v>
      </c>
      <c r="B7">
        <v>939846</v>
      </c>
      <c r="C7">
        <v>782556</v>
      </c>
      <c r="D7" s="151"/>
    </row>
    <row r="8" spans="1:4" ht="12.75">
      <c r="A8">
        <v>1997</v>
      </c>
      <c r="B8">
        <v>956031</v>
      </c>
      <c r="C8">
        <v>793238</v>
      </c>
      <c r="D8" s="151"/>
    </row>
    <row r="9" spans="1:3" ht="12.75">
      <c r="A9" s="34">
        <v>1998</v>
      </c>
      <c r="B9">
        <v>976877</v>
      </c>
      <c r="C9">
        <v>805552</v>
      </c>
    </row>
    <row r="10" spans="1:3" ht="12.75">
      <c r="A10" s="34">
        <v>1999</v>
      </c>
      <c r="B10" s="2">
        <v>976699</v>
      </c>
      <c r="C10" s="2">
        <v>824359</v>
      </c>
    </row>
    <row r="11" spans="1:3" ht="12.75">
      <c r="A11">
        <v>2000</v>
      </c>
      <c r="B11">
        <v>979570</v>
      </c>
      <c r="C11">
        <v>830788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00390625" defaultRowHeight="12.75"/>
  <cols>
    <col min="1" max="1" width="39.375" style="0" customWidth="1"/>
  </cols>
  <sheetData>
    <row r="1" ht="12.75">
      <c r="A1" t="s">
        <v>132</v>
      </c>
    </row>
    <row r="3" ht="12.75">
      <c r="A3" t="s">
        <v>124</v>
      </c>
    </row>
    <row r="4" spans="1:2" ht="12.75">
      <c r="A4" t="s">
        <v>131</v>
      </c>
      <c r="B4">
        <v>120198</v>
      </c>
    </row>
    <row r="5" spans="1:2" ht="12.75">
      <c r="A5" t="s">
        <v>129</v>
      </c>
      <c r="B5">
        <v>453789</v>
      </c>
    </row>
    <row r="6" spans="1:2" ht="12.75">
      <c r="A6" t="s">
        <v>130</v>
      </c>
      <c r="B6">
        <v>198583</v>
      </c>
    </row>
    <row r="7" spans="1:2" ht="12.75">
      <c r="A7" t="s">
        <v>127</v>
      </c>
      <c r="B7">
        <v>57400</v>
      </c>
    </row>
    <row r="8" spans="1:2" ht="12.75">
      <c r="A8" t="s">
        <v>128</v>
      </c>
      <c r="B8">
        <v>818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9.25390625" style="0" customWidth="1"/>
    <col min="3" max="3" width="9.25390625" style="0" bestFit="1" customWidth="1"/>
  </cols>
  <sheetData>
    <row r="1" ht="12.75">
      <c r="A1" s="30" t="s">
        <v>72</v>
      </c>
    </row>
    <row r="2" ht="12.75">
      <c r="A2" s="30"/>
    </row>
    <row r="3" spans="1:3" ht="12.75">
      <c r="A3" s="31" t="s">
        <v>65</v>
      </c>
      <c r="B3">
        <v>834673</v>
      </c>
      <c r="C3" s="32">
        <f>B3/1209701</f>
        <v>0.689982896600069</v>
      </c>
    </row>
    <row r="4" spans="1:3" ht="12.75">
      <c r="A4" s="31" t="s">
        <v>66</v>
      </c>
      <c r="B4">
        <v>15301</v>
      </c>
      <c r="C4" s="32">
        <f>B4/1209701</f>
        <v>0.012648580103678512</v>
      </c>
    </row>
    <row r="5" spans="1:3" ht="12.75">
      <c r="A5" s="33" t="s">
        <v>67</v>
      </c>
      <c r="B5">
        <v>50184</v>
      </c>
      <c r="C5" s="32">
        <f>B5/1209701</f>
        <v>0.041484631326253345</v>
      </c>
    </row>
    <row r="6" spans="1:3" ht="12.75">
      <c r="A6" s="33" t="s">
        <v>68</v>
      </c>
      <c r="B6">
        <v>144416</v>
      </c>
      <c r="C6" s="32">
        <f>B6/1209701</f>
        <v>0.11938156618866977</v>
      </c>
    </row>
    <row r="7" spans="1:3" ht="12.75">
      <c r="A7" s="33" t="s">
        <v>69</v>
      </c>
      <c r="B7">
        <v>165127</v>
      </c>
      <c r="C7" s="32">
        <f>B7/1209701</f>
        <v>0.13650232578132943</v>
      </c>
    </row>
    <row r="8" spans="1:3" ht="12.75">
      <c r="A8" s="30"/>
      <c r="B8">
        <f>SUM(B3:B7)</f>
        <v>1209701</v>
      </c>
      <c r="C8" s="32">
        <f>SUM(C3:C7)</f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László</dc:creator>
  <cp:keywords/>
  <dc:description/>
  <cp:lastModifiedBy>Pavol László</cp:lastModifiedBy>
  <cp:lastPrinted>2001-05-25T09:07:35Z</cp:lastPrinted>
  <dcterms:created xsi:type="dcterms:W3CDTF">2001-05-25T08:33:09Z</dcterms:created>
  <dcterms:modified xsi:type="dcterms:W3CDTF">2001-05-25T09:20:16Z</dcterms:modified>
  <cp:category/>
  <cp:version/>
  <cp:contentType/>
  <cp:contentStatus/>
</cp:coreProperties>
</file>