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<sst xmlns="http://schemas.openxmlformats.org/spreadsheetml/2006/main" count="73" uniqueCount="64">
  <si>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</si>
  <si>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</si>
  <si>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</si>
  <si>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</si>
  <si>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</si>
  <si>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</si>
  <si>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</si>
  <si>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</si>
  <si>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</si>
  <si>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</si>
  <si>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</si>
  <si>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Záväzky voči bankám </t>
  </si>
  <si>
    <t>z toho:</t>
  </si>
  <si>
    <t>Záväzky z cenných papierov</t>
  </si>
  <si>
    <t xml:space="preserve">- fond na financovanie vývozných úverov </t>
  </si>
  <si>
    <t xml:space="preserve">- fond na krytie komerčných rizík KD vývozných úverov </t>
  </si>
  <si>
    <t xml:space="preserve">- ostatné účelové finančné fondy </t>
  </si>
  <si>
    <t>Rezervy</t>
  </si>
  <si>
    <t>Fondy tvorené zo zisku a ostatné fondy</t>
  </si>
  <si>
    <t xml:space="preserve">Ostatné pasíva </t>
  </si>
  <si>
    <t>11.</t>
  </si>
  <si>
    <t>12.</t>
  </si>
  <si>
    <t>PASÍVA CELKOM</t>
  </si>
  <si>
    <t xml:space="preserve">Záväzky z iných hodnôt </t>
  </si>
  <si>
    <t>13.</t>
  </si>
  <si>
    <t>14.</t>
  </si>
  <si>
    <t>15.</t>
  </si>
  <si>
    <t>PASÍVA (v tis.Sk)</t>
  </si>
  <si>
    <t xml:space="preserve">- záväzky zo štátnych pokl. poukážok </t>
  </si>
  <si>
    <t xml:space="preserve">- fond na poistenie KD vývoz.úv.proti polit.rizikám a SD a DD vývoz.úv.proti polit. a komerč. rizikám </t>
  </si>
  <si>
    <t xml:space="preserve">- z poisťovacích činností </t>
  </si>
  <si>
    <t>Rozpočet</t>
  </si>
  <si>
    <t>Základné imanie a kapitálové fondy</t>
  </si>
  <si>
    <t>- základné imanie</t>
  </si>
  <si>
    <t>- ostatné kapitálové fondy</t>
  </si>
  <si>
    <t>- zákonný rezervný fond</t>
  </si>
  <si>
    <t xml:space="preserve">- z bankových činností </t>
  </si>
  <si>
    <t>Prijaté úvery od bánk</t>
  </si>
  <si>
    <t>Ostatné záväzky voči klientom</t>
  </si>
  <si>
    <t xml:space="preserve">Účelové fondy tvorené zo zverených zdrojov financovania </t>
  </si>
  <si>
    <t>- fond na vyrovnávanie ekon.rozdielov z operácií na fin. trhoch</t>
  </si>
  <si>
    <t>Účelové fondy tvorené z vlastných zdrojov financovania</t>
  </si>
  <si>
    <t>- fond na záruky</t>
  </si>
  <si>
    <t>16.</t>
  </si>
  <si>
    <t>Skutočnosť</t>
  </si>
  <si>
    <t>- z úverov prijatých od NBS</t>
  </si>
  <si>
    <t>- z prijatých úverov od bánk</t>
  </si>
  <si>
    <t xml:space="preserve">Záväzky z poistenia a zaistenia vývozných úverov </t>
  </si>
  <si>
    <t>Dlhodobé cenné papiere vydané EXIMBANKOU SR</t>
  </si>
  <si>
    <t xml:space="preserve">Výsledok hospodárenia minulých rokov </t>
  </si>
  <si>
    <t>Výsledok hospodárenia bežného roka *</t>
  </si>
  <si>
    <t>- ostatné rezervy</t>
  </si>
  <si>
    <t>k 31.12.2004</t>
  </si>
  <si>
    <t>- fond na poistenie SD a DD výv.úverov proti polit. a komerč. rizikám</t>
  </si>
  <si>
    <t>- fond na vyrovnávanie úrok.rozdielov z operácií na fin. trhoch</t>
  </si>
  <si>
    <t>Rozdiel</t>
  </si>
  <si>
    <t>Príloha č. 2</t>
  </si>
  <si>
    <t>k 31.12.2003</t>
  </si>
  <si>
    <t>k 30.6.2004</t>
  </si>
  <si>
    <t>VI. 2004 - VI. 2003</t>
  </si>
  <si>
    <t>VI. 2004 - XII. 2003</t>
  </si>
  <si>
    <t>VI. 2004 - rozpočet</t>
  </si>
  <si>
    <t>Plnenie rozpočtu pasív k 30.6.2004</t>
  </si>
  <si>
    <t>* Výsledok hospodárenia k 30.6.2004 pred zdanením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</si>
</sst>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6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49" fontId="2" fillId="2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3" fontId="4" fillId="0" borderId="0" xfId="0" applyFont="1" applyAlignment="1">
      <alignment/>
    </xf>
    <xf numFmtId="165" fontId="2" fillId="0" borderId="9" xfId="16" applyNumberFormat="1" applyFont="1" applyBorder="1" applyAlignment="1">
      <alignment horizontal="center" vertical="center" wrapText="1"/>
    </xf>
    <xf numFmtId="165" fontId="1" fillId="0" borderId="10" xfId="16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3" fontId="2" fillId="2" borderId="5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49" fontId="3" fillId="3" borderId="11" xfId="0" applyNumberFormat="1" applyFont="1" applyFill="1" applyBorder="1" applyAlignment="1">
      <alignment horizontal="centerContinuous" vertical="center" wrapText="1"/>
    </xf>
    <xf numFmtId="3" fontId="1" fillId="3" borderId="9" xfId="0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2" fillId="3" borderId="6" xfId="0" applyFont="1" applyFill="1" applyBorder="1" applyAlignment="1">
      <alignment horizontal="center"/>
    </xf>
    <xf numFmtId="3" fontId="2" fillId="3" borderId="1" xfId="0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/>
    </xf>
    <xf numFmtId="3" fontId="5" fillId="0" borderId="0" xfId="0" applyFont="1" applyAlignment="1">
      <alignment/>
    </xf>
    <xf numFmtId="3" fontId="1" fillId="0" borderId="8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3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">
      <selection activeCell="F49" sqref="F49"/>
    </sheetView>
  </sheetViews>
  <sheetFormatPr defaultColWidth="9.00390625" defaultRowHeight="12.75"/>
  <cols>
    <col min="1" max="1" width="4.125" style="0" customWidth="1"/>
    <col min="2" max="2" width="47.75390625" style="0" customWidth="1"/>
    <col min="3" max="3" width="11.75390625" style="0" customWidth="1"/>
    <col min="4" max="4" width="11.875" style="0" customWidth="1"/>
    <col min="5" max="5" width="11.125" style="0" bestFit="1" customWidth="1"/>
    <col min="6" max="8" width="10.75390625" style="0" customWidth="1"/>
  </cols>
  <sheetData>
    <row r="1" ht="21" customHeight="1">
      <c r="H1" s="48" t="s">
        <v>56</v>
      </c>
    </row>
    <row r="2" ht="21.75" customHeight="1">
      <c r="A2" s="10" t="s">
        <v>62</v>
      </c>
    </row>
    <row r="3" ht="22.5" customHeight="1" thickBot="1"/>
    <row r="4" spans="1:8" ht="18.75" customHeight="1">
      <c r="A4" s="22"/>
      <c r="B4" s="24"/>
      <c r="C4" s="43" t="s">
        <v>44</v>
      </c>
      <c r="D4" s="43" t="s">
        <v>31</v>
      </c>
      <c r="E4" s="43" t="s">
        <v>44</v>
      </c>
      <c r="F4" s="43" t="s">
        <v>55</v>
      </c>
      <c r="G4" s="43" t="s">
        <v>55</v>
      </c>
      <c r="H4" s="43" t="s">
        <v>55</v>
      </c>
    </row>
    <row r="5" spans="1:8" ht="27.75" customHeight="1" thickBot="1">
      <c r="A5" s="42" t="s">
        <v>0</v>
      </c>
      <c r="B5" s="23" t="s">
        <v>27</v>
      </c>
      <c r="C5" s="44" t="s">
        <v>57</v>
      </c>
      <c r="D5" s="44" t="s">
        <v>52</v>
      </c>
      <c r="E5" s="44" t="s">
        <v>58</v>
      </c>
      <c r="F5" s="47" t="s">
        <v>59</v>
      </c>
      <c r="G5" s="47" t="s">
        <v>60</v>
      </c>
      <c r="H5" s="47" t="s">
        <v>61</v>
      </c>
    </row>
    <row r="6" spans="1:8" ht="16.5" customHeight="1">
      <c r="A6" s="11" t="s">
        <v>1</v>
      </c>
      <c r="B6" s="1" t="s">
        <v>11</v>
      </c>
      <c r="C6" s="25">
        <f>C8+C9</f>
        <v>424123</v>
      </c>
      <c r="D6" s="25">
        <f>D8+D9</f>
        <v>0</v>
      </c>
      <c r="E6" s="25">
        <f>E8+E9</f>
        <v>270425</v>
      </c>
      <c r="F6" s="25">
        <f>F8+F9</f>
        <v>-117226</v>
      </c>
      <c r="G6" s="25">
        <f>E6-C6</f>
        <v>-153698</v>
      </c>
      <c r="H6" s="25">
        <f>E6-D6</f>
        <v>270425</v>
      </c>
    </row>
    <row r="7" spans="1:8" ht="16.5" customHeight="1">
      <c r="A7" s="12"/>
      <c r="B7" s="2" t="s">
        <v>12</v>
      </c>
      <c r="C7" s="34"/>
      <c r="D7" s="34"/>
      <c r="E7" s="34"/>
      <c r="F7" s="34"/>
      <c r="G7" s="34"/>
      <c r="H7" s="34"/>
    </row>
    <row r="8" spans="1:8" ht="16.5" customHeight="1">
      <c r="A8" s="13"/>
      <c r="B8" s="8" t="s">
        <v>45</v>
      </c>
      <c r="C8" s="35">
        <v>0</v>
      </c>
      <c r="D8" s="35">
        <v>0</v>
      </c>
      <c r="E8" s="35">
        <v>0</v>
      </c>
      <c r="F8" s="35">
        <v>0</v>
      </c>
      <c r="G8" s="35">
        <f>E8-C8</f>
        <v>0</v>
      </c>
      <c r="H8" s="35">
        <f>E8-D8</f>
        <v>0</v>
      </c>
    </row>
    <row r="9" spans="1:8" ht="16.5" customHeight="1" thickBot="1">
      <c r="A9" s="14"/>
      <c r="B9" s="4" t="s">
        <v>46</v>
      </c>
      <c r="C9" s="36">
        <v>424123</v>
      </c>
      <c r="D9" s="36">
        <v>0</v>
      </c>
      <c r="E9" s="36">
        <v>270425</v>
      </c>
      <c r="F9" s="36">
        <f>-117226</f>
        <v>-117226</v>
      </c>
      <c r="G9" s="36">
        <f>E9-C9</f>
        <v>-153698</v>
      </c>
      <c r="H9" s="36">
        <f>E9-D9</f>
        <v>270425</v>
      </c>
    </row>
    <row r="10" spans="1:8" s="45" customFormat="1" ht="16.5" customHeight="1" thickBot="1">
      <c r="A10" s="15" t="s">
        <v>2</v>
      </c>
      <c r="B10" s="5" t="s">
        <v>23</v>
      </c>
      <c r="C10" s="37">
        <v>0</v>
      </c>
      <c r="D10" s="37">
        <v>0</v>
      </c>
      <c r="E10" s="37">
        <v>0</v>
      </c>
      <c r="F10" s="37">
        <v>0</v>
      </c>
      <c r="G10" s="37">
        <f>E10-C10</f>
        <v>0</v>
      </c>
      <c r="H10" s="37">
        <f>E10-D10</f>
        <v>0</v>
      </c>
    </row>
    <row r="11" spans="1:8" ht="16.5" customHeight="1">
      <c r="A11" s="16" t="s">
        <v>3</v>
      </c>
      <c r="B11" s="1" t="s">
        <v>13</v>
      </c>
      <c r="C11" s="38">
        <v>0</v>
      </c>
      <c r="D11" s="38">
        <v>0</v>
      </c>
      <c r="E11" s="38">
        <v>0</v>
      </c>
      <c r="F11" s="38">
        <v>0</v>
      </c>
      <c r="G11" s="38">
        <f>E11-C11</f>
        <v>0</v>
      </c>
      <c r="H11" s="38">
        <f>E11-D11</f>
        <v>0</v>
      </c>
    </row>
    <row r="12" spans="1:8" ht="16.5" customHeight="1">
      <c r="A12" s="17"/>
      <c r="B12" s="2" t="s">
        <v>12</v>
      </c>
      <c r="C12" s="34"/>
      <c r="D12" s="34"/>
      <c r="E12" s="34"/>
      <c r="F12" s="34"/>
      <c r="G12" s="34"/>
      <c r="H12" s="34"/>
    </row>
    <row r="13" spans="1:8" ht="16.5" customHeight="1" thickBot="1">
      <c r="A13" s="18"/>
      <c r="B13" s="27" t="s">
        <v>28</v>
      </c>
      <c r="C13" s="36">
        <v>0</v>
      </c>
      <c r="D13" s="36">
        <v>0</v>
      </c>
      <c r="E13" s="36">
        <v>0</v>
      </c>
      <c r="F13" s="36">
        <v>0</v>
      </c>
      <c r="G13" s="36">
        <f>E13-C13</f>
        <v>0</v>
      </c>
      <c r="H13" s="36">
        <f>E13-D13</f>
        <v>0</v>
      </c>
    </row>
    <row r="14" spans="1:8" ht="16.5" customHeight="1" thickBot="1">
      <c r="A14" s="15" t="s">
        <v>4</v>
      </c>
      <c r="B14" s="5" t="s">
        <v>38</v>
      </c>
      <c r="C14" s="39">
        <v>0</v>
      </c>
      <c r="D14" s="39">
        <v>0</v>
      </c>
      <c r="E14" s="39">
        <v>0</v>
      </c>
      <c r="F14" s="39">
        <v>0</v>
      </c>
      <c r="G14" s="39">
        <f>E14-C14</f>
        <v>0</v>
      </c>
      <c r="H14" s="39">
        <f>E14-D14</f>
        <v>0</v>
      </c>
    </row>
    <row r="15" spans="1:8" ht="16.5" customHeight="1" thickBot="1">
      <c r="A15" s="33" t="s">
        <v>5</v>
      </c>
      <c r="B15" s="28" t="s">
        <v>47</v>
      </c>
      <c r="C15" s="37">
        <v>9371</v>
      </c>
      <c r="D15" s="37">
        <v>7500</v>
      </c>
      <c r="E15" s="37">
        <v>10161</v>
      </c>
      <c r="F15" s="37">
        <v>664</v>
      </c>
      <c r="G15" s="37">
        <f>E15-C15</f>
        <v>790</v>
      </c>
      <c r="H15" s="37">
        <f>E15-D15</f>
        <v>2661</v>
      </c>
    </row>
    <row r="16" spans="1:8" ht="26.25" customHeight="1">
      <c r="A16" s="19" t="s">
        <v>6</v>
      </c>
      <c r="B16" s="1" t="s">
        <v>39</v>
      </c>
      <c r="C16" s="25">
        <f>C18+C19+C20</f>
        <v>1694236</v>
      </c>
      <c r="D16" s="25">
        <f>D18+D19+D20</f>
        <v>1694236</v>
      </c>
      <c r="E16" s="25">
        <f>E18+E19+E20</f>
        <v>1694236</v>
      </c>
      <c r="F16" s="25">
        <f>F18+F19+F20</f>
        <v>-73207</v>
      </c>
      <c r="G16" s="25">
        <f>E16-C16</f>
        <v>0</v>
      </c>
      <c r="H16" s="25">
        <f>E16-D16</f>
        <v>0</v>
      </c>
    </row>
    <row r="17" spans="1:8" ht="15" customHeight="1">
      <c r="A17" s="13"/>
      <c r="B17" s="2" t="s">
        <v>12</v>
      </c>
      <c r="C17" s="34"/>
      <c r="D17" s="34"/>
      <c r="E17" s="34"/>
      <c r="F17" s="34"/>
      <c r="G17" s="34"/>
      <c r="H17" s="34"/>
    </row>
    <row r="18" spans="1:8" ht="18.75" customHeight="1">
      <c r="A18" s="13"/>
      <c r="B18" s="8" t="s">
        <v>14</v>
      </c>
      <c r="C18" s="35">
        <v>500000</v>
      </c>
      <c r="D18" s="35">
        <v>500000</v>
      </c>
      <c r="E18" s="35">
        <v>500000</v>
      </c>
      <c r="F18" s="35">
        <v>0</v>
      </c>
      <c r="G18" s="35">
        <f>E18-C18</f>
        <v>0</v>
      </c>
      <c r="H18" s="35">
        <f>E18-D18</f>
        <v>0</v>
      </c>
    </row>
    <row r="19" spans="1:8" ht="26.25" customHeight="1">
      <c r="A19" s="13"/>
      <c r="B19" s="3" t="s">
        <v>40</v>
      </c>
      <c r="C19" s="40">
        <v>0</v>
      </c>
      <c r="D19" s="40">
        <v>0</v>
      </c>
      <c r="E19" s="40">
        <v>0</v>
      </c>
      <c r="F19" s="40">
        <f>-73207</f>
        <v>-73207</v>
      </c>
      <c r="G19" s="40">
        <f>E19-C19</f>
        <v>0</v>
      </c>
      <c r="H19" s="40">
        <f>E19-D19</f>
        <v>0</v>
      </c>
    </row>
    <row r="20" spans="1:8" ht="27" customHeight="1" thickBot="1">
      <c r="A20" s="13"/>
      <c r="B20" s="3" t="s">
        <v>29</v>
      </c>
      <c r="C20" s="40">
        <v>1194236</v>
      </c>
      <c r="D20" s="40">
        <v>1194236</v>
      </c>
      <c r="E20" s="40">
        <v>1194236</v>
      </c>
      <c r="F20" s="40">
        <v>0</v>
      </c>
      <c r="G20" s="40">
        <f>E20-C20</f>
        <v>0</v>
      </c>
      <c r="H20" s="40">
        <f>E20-D20</f>
        <v>0</v>
      </c>
    </row>
    <row r="21" spans="1:8" ht="26.25" customHeight="1">
      <c r="A21" s="19" t="s">
        <v>7</v>
      </c>
      <c r="B21" s="1" t="s">
        <v>41</v>
      </c>
      <c r="C21" s="25">
        <f>C23+C24+C25+C26+C27</f>
        <v>875280</v>
      </c>
      <c r="D21" s="25">
        <f>D23+D24+D25+D26+D27</f>
        <v>852807</v>
      </c>
      <c r="E21" s="25">
        <f>E23+E24+E25+E26+E27</f>
        <v>854015</v>
      </c>
      <c r="F21" s="25">
        <f>F23+F24+F25+F26+F27</f>
        <v>25172</v>
      </c>
      <c r="G21" s="25">
        <f>E21-C21</f>
        <v>-21265</v>
      </c>
      <c r="H21" s="25">
        <f>E21-D21</f>
        <v>1208</v>
      </c>
    </row>
    <row r="22" spans="1:8" ht="15" customHeight="1">
      <c r="A22" s="13"/>
      <c r="B22" s="2" t="s">
        <v>12</v>
      </c>
      <c r="C22" s="34"/>
      <c r="D22" s="34"/>
      <c r="E22" s="34"/>
      <c r="F22" s="34"/>
      <c r="G22" s="34"/>
      <c r="H22" s="34"/>
    </row>
    <row r="23" spans="1:8" ht="16.5" customHeight="1">
      <c r="A23" s="13"/>
      <c r="B23" s="8" t="s">
        <v>42</v>
      </c>
      <c r="C23" s="35">
        <v>587736</v>
      </c>
      <c r="D23" s="35">
        <v>587700</v>
      </c>
      <c r="E23" s="35">
        <v>587736</v>
      </c>
      <c r="F23" s="35">
        <v>0</v>
      </c>
      <c r="G23" s="35">
        <f>E23-C23</f>
        <v>0</v>
      </c>
      <c r="H23" s="35">
        <f>E23-D23</f>
        <v>36</v>
      </c>
    </row>
    <row r="24" spans="1:8" ht="16.5" customHeight="1">
      <c r="A24" s="13"/>
      <c r="B24" s="3" t="s">
        <v>15</v>
      </c>
      <c r="C24" s="40">
        <v>241107</v>
      </c>
      <c r="D24" s="40">
        <v>241107</v>
      </c>
      <c r="E24" s="40">
        <v>254301</v>
      </c>
      <c r="F24" s="40">
        <v>13194</v>
      </c>
      <c r="G24" s="40">
        <f>E24-C24</f>
        <v>13194</v>
      </c>
      <c r="H24" s="40">
        <f>E24-D24</f>
        <v>13194</v>
      </c>
    </row>
    <row r="25" spans="1:8" ht="25.5">
      <c r="A25" s="13"/>
      <c r="B25" s="9" t="s">
        <v>53</v>
      </c>
      <c r="C25" s="46">
        <v>0</v>
      </c>
      <c r="D25" s="46">
        <v>0</v>
      </c>
      <c r="E25" s="46">
        <v>0</v>
      </c>
      <c r="F25" s="46">
        <v>0</v>
      </c>
      <c r="G25" s="46">
        <f>E25-C25</f>
        <v>0</v>
      </c>
      <c r="H25" s="46">
        <f>E25-D25</f>
        <v>0</v>
      </c>
    </row>
    <row r="26" spans="1:8" ht="25.5">
      <c r="A26" s="13"/>
      <c r="B26" s="9" t="s">
        <v>54</v>
      </c>
      <c r="C26" s="46">
        <v>46437</v>
      </c>
      <c r="D26" s="46">
        <v>24000</v>
      </c>
      <c r="E26" s="46">
        <v>11978</v>
      </c>
      <c r="F26" s="46">
        <v>11978</v>
      </c>
      <c r="G26" s="46">
        <f>E26-C26</f>
        <v>-34459</v>
      </c>
      <c r="H26" s="46">
        <f>E26-D26</f>
        <v>-12022</v>
      </c>
    </row>
    <row r="27" spans="1:8" ht="16.5" customHeight="1" thickBot="1">
      <c r="A27" s="14"/>
      <c r="B27" s="4" t="s">
        <v>16</v>
      </c>
      <c r="C27" s="41">
        <v>0</v>
      </c>
      <c r="D27" s="41">
        <v>0</v>
      </c>
      <c r="E27" s="41">
        <v>0</v>
      </c>
      <c r="F27" s="41">
        <v>0</v>
      </c>
      <c r="G27" s="41">
        <f>E27-C27</f>
        <v>0</v>
      </c>
      <c r="H27" s="41">
        <f>E27-D27</f>
        <v>0</v>
      </c>
    </row>
    <row r="28" spans="1:8" ht="16.5" customHeight="1" thickBot="1">
      <c r="A28" s="30" t="s">
        <v>8</v>
      </c>
      <c r="B28" s="5" t="s">
        <v>48</v>
      </c>
      <c r="C28" s="39">
        <v>0</v>
      </c>
      <c r="D28" s="39">
        <v>0</v>
      </c>
      <c r="E28" s="39">
        <v>0</v>
      </c>
      <c r="F28" s="39">
        <v>0</v>
      </c>
      <c r="G28" s="39">
        <f>E28-C28</f>
        <v>0</v>
      </c>
      <c r="H28" s="39">
        <f>E28-D28</f>
        <v>0</v>
      </c>
    </row>
    <row r="29" spans="1:8" ht="16.5" customHeight="1">
      <c r="A29" s="29" t="s">
        <v>9</v>
      </c>
      <c r="B29" s="28" t="s">
        <v>32</v>
      </c>
      <c r="C29" s="26">
        <f>C31+C32</f>
        <v>3013194</v>
      </c>
      <c r="D29" s="26">
        <f>D31+D32</f>
        <v>3013194</v>
      </c>
      <c r="E29" s="26">
        <f>E31+E32</f>
        <v>3000000</v>
      </c>
      <c r="F29" s="26">
        <f>F31+F32</f>
        <v>-13194</v>
      </c>
      <c r="G29" s="26">
        <f>E29-C29</f>
        <v>-13194</v>
      </c>
      <c r="H29" s="26">
        <f>E29-D29</f>
        <v>-13194</v>
      </c>
    </row>
    <row r="30" spans="1:8" ht="16.5" customHeight="1">
      <c r="A30" s="13"/>
      <c r="B30" s="2" t="s">
        <v>12</v>
      </c>
      <c r="C30" s="34"/>
      <c r="D30" s="34"/>
      <c r="E30" s="34"/>
      <c r="F30" s="34"/>
      <c r="G30" s="34"/>
      <c r="H30" s="34"/>
    </row>
    <row r="31" spans="1:8" ht="16.5" customHeight="1">
      <c r="A31" s="13"/>
      <c r="B31" s="8" t="s">
        <v>33</v>
      </c>
      <c r="C31" s="35">
        <v>3000000</v>
      </c>
      <c r="D31" s="35">
        <v>3000000</v>
      </c>
      <c r="E31" s="35">
        <v>3000000</v>
      </c>
      <c r="F31" s="35">
        <v>0</v>
      </c>
      <c r="G31" s="35">
        <f>E31-C31</f>
        <v>0</v>
      </c>
      <c r="H31" s="35">
        <f>E31-D31</f>
        <v>0</v>
      </c>
    </row>
    <row r="32" spans="1:8" ht="16.5" customHeight="1" thickBot="1">
      <c r="A32" s="14"/>
      <c r="B32" s="27" t="s">
        <v>34</v>
      </c>
      <c r="C32" s="36">
        <v>13194</v>
      </c>
      <c r="D32" s="36">
        <v>13194</v>
      </c>
      <c r="E32" s="36">
        <v>0</v>
      </c>
      <c r="F32" s="36">
        <f>-13194</f>
        <v>-13194</v>
      </c>
      <c r="G32" s="36">
        <f>E32-C32</f>
        <v>-13194</v>
      </c>
      <c r="H32" s="36">
        <f>E32-D32</f>
        <v>-13194</v>
      </c>
    </row>
    <row r="33" spans="1:8" ht="16.5" customHeight="1">
      <c r="A33" s="29" t="s">
        <v>10</v>
      </c>
      <c r="B33" s="28" t="s">
        <v>18</v>
      </c>
      <c r="C33" s="37">
        <v>542352</v>
      </c>
      <c r="D33" s="37">
        <v>547500</v>
      </c>
      <c r="E33" s="37">
        <f>540910+1121</f>
        <v>542031</v>
      </c>
      <c r="F33" s="37">
        <v>7901</v>
      </c>
      <c r="G33" s="37">
        <f>E33-C33</f>
        <v>-321</v>
      </c>
      <c r="H33" s="37">
        <f>E33-D33</f>
        <v>-5469</v>
      </c>
    </row>
    <row r="34" spans="1:8" ht="16.5" customHeight="1">
      <c r="A34" s="13"/>
      <c r="B34" s="2" t="s">
        <v>12</v>
      </c>
      <c r="C34" s="34"/>
      <c r="D34" s="34"/>
      <c r="E34" s="34"/>
      <c r="F34" s="34"/>
      <c r="G34" s="34"/>
      <c r="H34" s="34"/>
    </row>
    <row r="35" spans="1:8" ht="16.5" customHeight="1" thickBot="1">
      <c r="A35" s="13"/>
      <c r="B35" s="2" t="s">
        <v>35</v>
      </c>
      <c r="C35" s="34">
        <v>540910</v>
      </c>
      <c r="D35" s="34">
        <v>546000</v>
      </c>
      <c r="E35" s="34">
        <v>540910</v>
      </c>
      <c r="F35" s="34">
        <v>6910</v>
      </c>
      <c r="G35" s="34">
        <f>E35-C35</f>
        <v>0</v>
      </c>
      <c r="H35" s="34">
        <f>E35-D35</f>
        <v>-5090</v>
      </c>
    </row>
    <row r="36" spans="1:8" ht="16.5" customHeight="1">
      <c r="A36" s="19" t="s">
        <v>20</v>
      </c>
      <c r="B36" s="1" t="s">
        <v>17</v>
      </c>
      <c r="C36" s="25">
        <f>C38+C39+C40</f>
        <v>287336</v>
      </c>
      <c r="D36" s="25">
        <f>D38+D39+D40</f>
        <v>677050</v>
      </c>
      <c r="E36" s="25">
        <f>E38+E39+E40</f>
        <v>262065</v>
      </c>
      <c r="F36" s="25">
        <f>F38+F39+F40</f>
        <v>38504</v>
      </c>
      <c r="G36" s="25">
        <f>E36-C36</f>
        <v>-25271</v>
      </c>
      <c r="H36" s="25">
        <f>E36-D36</f>
        <v>-414985</v>
      </c>
    </row>
    <row r="37" spans="1:8" ht="16.5" customHeight="1">
      <c r="A37" s="13"/>
      <c r="B37" s="2" t="s">
        <v>12</v>
      </c>
      <c r="C37" s="34"/>
      <c r="D37" s="34"/>
      <c r="E37" s="34"/>
      <c r="F37" s="34"/>
      <c r="G37" s="34"/>
      <c r="H37" s="34"/>
    </row>
    <row r="38" spans="1:8" ht="16.5" customHeight="1">
      <c r="A38" s="13"/>
      <c r="B38" s="8" t="s">
        <v>36</v>
      </c>
      <c r="C38" s="35">
        <v>25227</v>
      </c>
      <c r="D38" s="35">
        <v>149930</v>
      </c>
      <c r="E38" s="35">
        <v>23902</v>
      </c>
      <c r="F38" s="35">
        <f>-21028</f>
        <v>-21028</v>
      </c>
      <c r="G38" s="35">
        <f>E38-C38</f>
        <v>-1325</v>
      </c>
      <c r="H38" s="35">
        <f>E38-D38</f>
        <v>-126028</v>
      </c>
    </row>
    <row r="39" spans="1:8" ht="16.5" customHeight="1">
      <c r="A39" s="13"/>
      <c r="B39" s="3" t="s">
        <v>30</v>
      </c>
      <c r="C39" s="40">
        <v>207994</v>
      </c>
      <c r="D39" s="40">
        <v>427120</v>
      </c>
      <c r="E39" s="40">
        <v>184048</v>
      </c>
      <c r="F39" s="40">
        <v>19436</v>
      </c>
      <c r="G39" s="40">
        <f>E39-C39</f>
        <v>-23946</v>
      </c>
      <c r="H39" s="40">
        <f>E39-D39</f>
        <v>-243072</v>
      </c>
    </row>
    <row r="40" spans="1:8" ht="16.5" customHeight="1" thickBot="1">
      <c r="A40" s="14"/>
      <c r="B40" s="27" t="s">
        <v>51</v>
      </c>
      <c r="C40" s="36">
        <v>54115</v>
      </c>
      <c r="D40" s="36">
        <v>100000</v>
      </c>
      <c r="E40" s="36">
        <v>54115</v>
      </c>
      <c r="F40" s="36">
        <v>40096</v>
      </c>
      <c r="G40" s="36">
        <f>E40-C40</f>
        <v>0</v>
      </c>
      <c r="H40" s="36">
        <f>E40-D40</f>
        <v>-45885</v>
      </c>
    </row>
    <row r="41" spans="1:8" ht="16.5" customHeight="1" thickBot="1">
      <c r="A41" s="29" t="s">
        <v>21</v>
      </c>
      <c r="B41" s="28" t="s">
        <v>37</v>
      </c>
      <c r="C41" s="37">
        <v>0</v>
      </c>
      <c r="D41" s="37">
        <v>0</v>
      </c>
      <c r="E41" s="37">
        <v>0</v>
      </c>
      <c r="F41" s="37">
        <v>0</v>
      </c>
      <c r="G41" s="37">
        <f>E41-C41</f>
        <v>0</v>
      </c>
      <c r="H41" s="37">
        <f>E41-D41</f>
        <v>0</v>
      </c>
    </row>
    <row r="42" spans="1:8" ht="16.5" customHeight="1" thickBot="1">
      <c r="A42" s="15" t="s">
        <v>24</v>
      </c>
      <c r="B42" s="5" t="s">
        <v>19</v>
      </c>
      <c r="C42" s="39">
        <v>171548</v>
      </c>
      <c r="D42" s="39">
        <v>61652</v>
      </c>
      <c r="E42" s="39">
        <f>307382+1734</f>
        <v>309116</v>
      </c>
      <c r="F42" s="39">
        <v>140322</v>
      </c>
      <c r="G42" s="39">
        <f>E42-C42</f>
        <v>137568</v>
      </c>
      <c r="H42" s="39">
        <f>E42-D42</f>
        <v>247464</v>
      </c>
    </row>
    <row r="43" spans="1:8" ht="16.5" customHeight="1" thickBot="1">
      <c r="A43" s="15" t="s">
        <v>25</v>
      </c>
      <c r="B43" s="5" t="s">
        <v>49</v>
      </c>
      <c r="C43" s="39">
        <v>74238</v>
      </c>
      <c r="D43" s="39">
        <v>67711</v>
      </c>
      <c r="E43" s="39">
        <v>169979</v>
      </c>
      <c r="F43" s="39">
        <v>31802</v>
      </c>
      <c r="G43" s="39">
        <f>E43-C43</f>
        <v>95741</v>
      </c>
      <c r="H43" s="39">
        <f>E43-D43</f>
        <v>102268</v>
      </c>
    </row>
    <row r="44" spans="1:8" ht="16.5" customHeight="1" thickBot="1">
      <c r="A44" s="15" t="s">
        <v>26</v>
      </c>
      <c r="B44" s="5" t="s">
        <v>50</v>
      </c>
      <c r="C44" s="39">
        <v>95741</v>
      </c>
      <c r="D44" s="39">
        <v>38350</v>
      </c>
      <c r="E44" s="39">
        <v>175233</v>
      </c>
      <c r="F44" s="39">
        <f>-13326</f>
        <v>-13326</v>
      </c>
      <c r="G44" s="39">
        <f>E44-C44</f>
        <v>79492</v>
      </c>
      <c r="H44" s="39">
        <f>E44-D44</f>
        <v>136883</v>
      </c>
    </row>
    <row r="45" spans="1:8" ht="25.5" customHeight="1" thickBot="1">
      <c r="A45" s="20" t="s">
        <v>43</v>
      </c>
      <c r="B45" s="7" t="s">
        <v>22</v>
      </c>
      <c r="C45" s="21">
        <f>C6+C10+C11+C14+C15+C16+C21+C28+C29+C33+C36+C41+C42+C43+C44</f>
        <v>7187419</v>
      </c>
      <c r="D45" s="21">
        <f>D6+D10+D11+D14+D15+D16+D21+D28+D29+D33+D36+D41+D42+D43+D44</f>
        <v>6960000</v>
      </c>
      <c r="E45" s="21">
        <f>E6+E10+E11+E14+E15+E16+E21+E28+E29+E33+E36+E41+E42+E43+E44</f>
        <v>7287261</v>
      </c>
      <c r="F45" s="21">
        <f>F6+F10+F11+F14+F15+F16+F21+F28+F29+F33+F36+F41+F42+F43+F44</f>
        <v>27412</v>
      </c>
      <c r="G45" s="21">
        <f>E45-C45</f>
        <v>99842</v>
      </c>
      <c r="H45" s="21">
        <f>E45-D45</f>
        <v>327261</v>
      </c>
    </row>
    <row r="46" spans="1:2" ht="12.75">
      <c r="A46" s="31"/>
      <c r="B46" s="32"/>
    </row>
    <row r="47" ht="12.75">
      <c r="A47" s="6" t="s">
        <v>63</v>
      </c>
    </row>
  </sheetData>
  <printOptions horizontalCentered="1"/>
  <pageMargins left="0.3937007874015748" right="0" top="0.5905511811023623" bottom="0.3937007874015748" header="0.3937007874015748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2004-08-03T08:51:37Z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