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590" activeTab="0"/>
  </bookViews>
  <sheets>
    <sheet name="Koeficienty-školy" sheetId="1" r:id="rId1"/>
    <sheet name="Koeficienty-školské-zar" sheetId="2" r:id="rId2"/>
  </sheets>
  <definedNames>
    <definedName name="kensk1">'Koeficienty-školy'!$J$3</definedName>
    <definedName name="kensk10">'Koeficienty-školy'!$J$12</definedName>
    <definedName name="kensk2">'Koeficienty-školy'!$J$4</definedName>
    <definedName name="kensk3">'Koeficienty-školy'!$J$5</definedName>
    <definedName name="kensk4">'Koeficienty-školy'!$J$6</definedName>
    <definedName name="kensk5">'Koeficienty-školy'!$J$7</definedName>
    <definedName name="kensk6">'Koeficienty-školy'!$J$8</definedName>
    <definedName name="kensk7">'Koeficienty-školy'!$J$10</definedName>
    <definedName name="kensk8">'Koeficienty-školy'!$J$11</definedName>
    <definedName name="kensk9">'Koeficienty-školy'!$J$13</definedName>
    <definedName name="kpnsk1">'Koeficienty-školy'!$I$3</definedName>
    <definedName name="kpnsk10">'Koeficienty-školy'!$I$12</definedName>
    <definedName name="kpnsk2">'Koeficienty-školy'!$I$4</definedName>
    <definedName name="kpnsk3">'Koeficienty-školy'!$I$5</definedName>
    <definedName name="kpnsk4">'Koeficienty-školy'!$I$6</definedName>
    <definedName name="kpnsk5">'Koeficienty-školy'!$I$7</definedName>
    <definedName name="kpnsk6">'Koeficienty-školy'!$I$8</definedName>
    <definedName name="kpnsk7">'Koeficienty-školy'!$I$10</definedName>
    <definedName name="kpnsk8">'Koeficienty-školy'!$I$11</definedName>
    <definedName name="kpnsk9">'Koeficienty-školy'!$I$13</definedName>
    <definedName name="kpnskí">'Koeficienty-školy'!$I$13</definedName>
    <definedName name="kprnsk1">'Koeficienty-školy'!$F$26</definedName>
    <definedName name="kprnsk2">'Koeficienty-školy'!$F$27</definedName>
    <definedName name="kprnsk3">'Koeficienty-školy'!$F$28</definedName>
    <definedName name="ktnsk1">'Koeficienty-školy'!$F$21</definedName>
    <definedName name="ktnsk2">'Koeficienty-školy'!$F$22</definedName>
    <definedName name="ktnsk3">'Koeficienty-školy'!$F$23</definedName>
    <definedName name="_xlnm.Print_Area" localSheetId="0">'Koeficienty-školy'!$A$1:$K$28</definedName>
  </definedNames>
  <calcPr fullCalcOnLoad="1"/>
</workbook>
</file>

<file path=xl/sharedStrings.xml><?xml version="1.0" encoding="utf-8"?>
<sst xmlns="http://schemas.openxmlformats.org/spreadsheetml/2006/main" count="79" uniqueCount="57">
  <si>
    <t>Kategória zariadení s jednotným mzdovým normatívom a s jednotným normatívom na vzdelávací proces</t>
  </si>
  <si>
    <t>Kategória zariadení s jednotným normatívom na teplo</t>
  </si>
  <si>
    <t>Kategória zariadení s jednotným normatívom na prevádzku okrem tepla</t>
  </si>
  <si>
    <t xml:space="preserve">Zariadenia s vykurovacím obdobím 6 mesiacov </t>
  </si>
  <si>
    <t xml:space="preserve">Zariadenia s vykurovacím obdobím 7 mesiacov </t>
  </si>
  <si>
    <t xml:space="preserve">Zariadenia s vykurovacím obdobím 8 mesiacov </t>
  </si>
  <si>
    <t>Zariadenia so štandardnou prevádzkovou náročnosťou</t>
  </si>
  <si>
    <t>Zariadenia so zvýšenou prevádzkovou náročnosťou</t>
  </si>
  <si>
    <t>Zariadenia s vysokou prevádzkovou náročnosťou</t>
  </si>
  <si>
    <t>gymnáziá</t>
  </si>
  <si>
    <t>športové gymnáziá</t>
  </si>
  <si>
    <t>stredné odborné školy</t>
  </si>
  <si>
    <t>konzervatóriá</t>
  </si>
  <si>
    <t>stredné odborné učilištia a učilištia</t>
  </si>
  <si>
    <t>špeciálne stredné školy</t>
  </si>
  <si>
    <t>špeciálne základné školy</t>
  </si>
  <si>
    <t>strediská praktického vyučovania</t>
  </si>
  <si>
    <t>základné umelecké školy</t>
  </si>
  <si>
    <t>materské školy</t>
  </si>
  <si>
    <t>domovy mládeže</t>
  </si>
  <si>
    <t xml:space="preserve">Školy s vykurovacím obdobím 6 mesiacov </t>
  </si>
  <si>
    <t xml:space="preserve">Školy s vykurovacím obdobím 7 mesiacov </t>
  </si>
  <si>
    <t xml:space="preserve">Školy s vykurovacím obdobím 8 mesiacov </t>
  </si>
  <si>
    <t>Kategória škôl s jednotným normatívom na teplo</t>
  </si>
  <si>
    <t>Školy so štandardnou prevádzkovou náročnosťou</t>
  </si>
  <si>
    <t>Školy so zvýšenou prevádzkovou náročnosťou</t>
  </si>
  <si>
    <t>Školy s vysokou prevádzkovou náročnosťou</t>
  </si>
  <si>
    <t>Kategória škôl s jednotným normatívom na prevádzku okrem tepla</t>
  </si>
  <si>
    <t>Kategória škôl s jednotným mzdovým normatívom a s jednotným normatívom na vzdelávací proces</t>
  </si>
  <si>
    <t>Číslo kategórie</t>
  </si>
  <si>
    <t>Koeficient prevádzkovej náročnosti (KPRN)</t>
  </si>
  <si>
    <t>Koeficient personálnej náročnosti (KPN)</t>
  </si>
  <si>
    <t>A</t>
  </si>
  <si>
    <t>B</t>
  </si>
  <si>
    <t>C=1/A</t>
  </si>
  <si>
    <t>D=B/A</t>
  </si>
  <si>
    <t>E=K*D</t>
  </si>
  <si>
    <t>F=C+E</t>
  </si>
  <si>
    <t>G = normalizácia na najmenšiu hodnotu v stĺpci F</t>
  </si>
  <si>
    <t>H = 0,5*(G+1)</t>
  </si>
  <si>
    <t>Centrálna administratíva do 1500 študentov</t>
  </si>
  <si>
    <t>Centrálna administratíva nad 1500 študentov</t>
  </si>
  <si>
    <t>stredné odborné školy umeleckého zamerania</t>
  </si>
  <si>
    <t>Koeficient tepelnej náročnosti  (KTN)</t>
  </si>
  <si>
    <t>Koeficient tepelnej náročnosti (KTN)</t>
  </si>
  <si>
    <t>Počet žiakov na pedagogického zamestnanca</t>
  </si>
  <si>
    <t>Počet nepedagogických zamestnancov  na pedagogického zamestnanca</t>
  </si>
  <si>
    <t>Časť platu pedagogického zamestnanca pripadajúca na jedného žiaka</t>
  </si>
  <si>
    <t>Časť platu nepedagogického zamestnanca pripadajúca na jedného žiaka</t>
  </si>
  <si>
    <t>Prepočet platu nepedagogického zamestnanca  na pedagogického zamestnanca</t>
  </si>
  <si>
    <t>Príspevok na mzdy pripadajúci na jedného žiaka vyjadrený ako časť platu pedagogického zamestnanca</t>
  </si>
  <si>
    <t>Pomer priemerného platu nepadagogických zamestnancov ku priemernému platu pedagogických zamestnancov (K)</t>
  </si>
  <si>
    <t>Koeficient ekonomickej náročnosti výchovno- vzdelávacieho procesu (KENVP)</t>
  </si>
  <si>
    <t>Koeficient ekonomickej náročnosti výchovno-vzdelávacieho procesu (KENVP)</t>
  </si>
  <si>
    <t>základné školy len s ročníkmi 1. - 4. so spojenými ročníkmi v triede a základné školy s ročníkmi 1. – 9., s počtom žiakov do 150, ak je to v obci jediná základná škola zriaďovateľa s daným vyučovacím jazykom</t>
  </si>
  <si>
    <t>základné školy len s ročníkmi 1. - 4. bez spojených ročníkov v triedea základné školy s ročníkmi 1. – 9., s počtom žiakov od 151 do 200, ak je to v obci jediná základná škola zriaďovateľa s daným vyučovacím jazykom</t>
  </si>
  <si>
    <t>základné školy s ročníkmi 1. - 9. okrem základných škôl zaradených v kategóriách 1 a 2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</si>
</sst>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[$-41B]d\.\ mmmm\ yyyy"/>
    <numFmt numFmtId="167" formatCode="000\ 00"/>
    <numFmt numFmtId="168" formatCode="0.0000"/>
    <numFmt numFmtId="169" formatCode="0.000"/>
    <numFmt numFmtId="170" formatCode="#,##0.000"/>
    <numFmt numFmtId="171" formatCode="#,##0.0000"/>
    <numFmt numFmtId="172" formatCode="#,##0\ &quot;Sk&quot;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0000"/>
  </numFmts>
  <fonts count="9">
    <font>
      <sz val="10"/>
      <name val="Arial"/>
      <family val="0"/>
    </font>
    <font>
      <sz val="12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169" fontId="5" fillId="0" borderId="2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168" fontId="6" fillId="2" borderId="2" xfId="0" applyNumberFormat="1" applyFont="1" applyFill="1" applyBorder="1" applyAlignment="1">
      <alignment vertical="center"/>
    </xf>
    <xf numFmtId="169" fontId="6" fillId="2" borderId="2" xfId="0" applyNumberFormat="1" applyFont="1" applyFill="1" applyBorder="1" applyAlignment="1">
      <alignment vertical="center"/>
    </xf>
    <xf numFmtId="169" fontId="6" fillId="2" borderId="4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169" fontId="6" fillId="2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8" fontId="6" fillId="0" borderId="0" xfId="0" applyNumberFormat="1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left" vertical="center" indent="2"/>
    </xf>
    <xf numFmtId="169" fontId="6" fillId="0" borderId="6" xfId="0" applyNumberFormat="1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9" fontId="6" fillId="0" borderId="13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169" fontId="7" fillId="0" borderId="16" xfId="0" applyNumberFormat="1" applyFont="1" applyBorder="1" applyAlignment="1">
      <alignment horizontal="center" vertical="center" wrapText="1"/>
    </xf>
    <xf numFmtId="169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6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ratislav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60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0.28125" style="25" customWidth="1"/>
    <col min="2" max="2" width="30.57421875" style="35" customWidth="1"/>
    <col min="3" max="3" width="15.8515625" style="27" customWidth="1"/>
    <col min="4" max="4" width="16.7109375" style="28" customWidth="1"/>
    <col min="5" max="5" width="14.7109375" style="27" customWidth="1"/>
    <col min="6" max="6" width="16.8515625" style="29" customWidth="1"/>
    <col min="7" max="7" width="17.421875" style="27" customWidth="1"/>
    <col min="8" max="8" width="21.140625" style="27" customWidth="1"/>
    <col min="9" max="11" width="14.7109375" style="30" customWidth="1"/>
    <col min="12" max="16384" width="9.140625" style="27" customWidth="1"/>
  </cols>
  <sheetData>
    <row r="1" spans="1:13" s="42" customFormat="1" ht="108" customHeight="1" thickBot="1">
      <c r="A1" s="64" t="s">
        <v>29</v>
      </c>
      <c r="B1" s="65" t="s">
        <v>28</v>
      </c>
      <c r="C1" s="66" t="s">
        <v>45</v>
      </c>
      <c r="D1" s="67" t="s">
        <v>46</v>
      </c>
      <c r="E1" s="66" t="s">
        <v>47</v>
      </c>
      <c r="F1" s="68" t="s">
        <v>48</v>
      </c>
      <c r="G1" s="66" t="s">
        <v>49</v>
      </c>
      <c r="H1" s="66" t="s">
        <v>50</v>
      </c>
      <c r="I1" s="69" t="s">
        <v>31</v>
      </c>
      <c r="J1" s="69" t="s">
        <v>52</v>
      </c>
      <c r="K1" s="70" t="s">
        <v>30</v>
      </c>
      <c r="M1" s="78"/>
    </row>
    <row r="2" spans="1:11" s="41" customFormat="1" ht="78.75">
      <c r="A2" s="58"/>
      <c r="B2" s="59"/>
      <c r="C2" s="59" t="s">
        <v>32</v>
      </c>
      <c r="D2" s="60" t="s">
        <v>33</v>
      </c>
      <c r="E2" s="59" t="s">
        <v>34</v>
      </c>
      <c r="F2" s="61" t="s">
        <v>35</v>
      </c>
      <c r="G2" s="59" t="s">
        <v>36</v>
      </c>
      <c r="H2" s="59" t="s">
        <v>37</v>
      </c>
      <c r="I2" s="62" t="s">
        <v>38</v>
      </c>
      <c r="J2" s="62" t="s">
        <v>39</v>
      </c>
      <c r="K2" s="63"/>
    </row>
    <row r="3" spans="1:11" ht="110.25">
      <c r="A3" s="3">
        <v>1</v>
      </c>
      <c r="B3" s="4" t="s">
        <v>54</v>
      </c>
      <c r="C3" s="5">
        <v>11.5</v>
      </c>
      <c r="D3" s="6">
        <v>0.5</v>
      </c>
      <c r="E3" s="7">
        <f aca="true" t="shared" si="0" ref="E3:E11">1/C3</f>
        <v>0.08695652173913043</v>
      </c>
      <c r="F3" s="7">
        <f aca="true" t="shared" si="1" ref="F3:F11">D3/C3</f>
        <v>0.043478260869565216</v>
      </c>
      <c r="G3" s="7">
        <f aca="true" t="shared" si="2" ref="G3:G14">$H$15*F3</f>
        <v>0.02898550724637681</v>
      </c>
      <c r="H3" s="7">
        <f aca="true" t="shared" si="3" ref="H3:H11">E3+G3</f>
        <v>0.11594202898550723</v>
      </c>
      <c r="I3" s="8">
        <f aca="true" t="shared" si="4" ref="I3:I14">H3/$H$12</f>
        <v>2.0372670807453415</v>
      </c>
      <c r="J3" s="8">
        <f aca="true" t="shared" si="5" ref="J3:J11">0.5*(I3+1)</f>
        <v>1.5186335403726707</v>
      </c>
      <c r="K3" s="53">
        <f>+kprnsk2</f>
        <v>1.5</v>
      </c>
    </row>
    <row r="4" spans="1:11" ht="110.25">
      <c r="A4" s="3">
        <v>2</v>
      </c>
      <c r="B4" s="4" t="s">
        <v>55</v>
      </c>
      <c r="C4" s="5">
        <v>13.5</v>
      </c>
      <c r="D4" s="6">
        <v>0.4</v>
      </c>
      <c r="E4" s="7">
        <f t="shared" si="0"/>
        <v>0.07407407407407407</v>
      </c>
      <c r="F4" s="7">
        <f t="shared" si="1"/>
        <v>0.02962962962962963</v>
      </c>
      <c r="G4" s="7">
        <f t="shared" si="2"/>
        <v>0.019753086419753086</v>
      </c>
      <c r="H4" s="7">
        <f t="shared" si="3"/>
        <v>0.09382716049382715</v>
      </c>
      <c r="I4" s="8">
        <f t="shared" si="4"/>
        <v>1.6486772486772485</v>
      </c>
      <c r="J4" s="8">
        <f t="shared" si="5"/>
        <v>1.3243386243386244</v>
      </c>
      <c r="K4" s="53">
        <f aca="true" t="shared" si="6" ref="K4:K12">+kprnsk1</f>
        <v>1</v>
      </c>
    </row>
    <row r="5" spans="1:11" ht="47.25">
      <c r="A5" s="3">
        <v>3</v>
      </c>
      <c r="B5" s="4" t="s">
        <v>56</v>
      </c>
      <c r="C5" s="5">
        <v>15.5</v>
      </c>
      <c r="D5" s="6">
        <v>0.25</v>
      </c>
      <c r="E5" s="7">
        <f t="shared" si="0"/>
        <v>0.06451612903225806</v>
      </c>
      <c r="F5" s="7">
        <f t="shared" si="1"/>
        <v>0.016129032258064516</v>
      </c>
      <c r="G5" s="7">
        <f t="shared" si="2"/>
        <v>0.01075268817204301</v>
      </c>
      <c r="H5" s="7">
        <f t="shared" si="3"/>
        <v>0.07526881720430108</v>
      </c>
      <c r="I5" s="8">
        <f t="shared" si="4"/>
        <v>1.3225806451612903</v>
      </c>
      <c r="J5" s="8">
        <f t="shared" si="5"/>
        <v>1.161290322580645</v>
      </c>
      <c r="K5" s="53">
        <f t="shared" si="6"/>
        <v>1</v>
      </c>
    </row>
    <row r="6" spans="1:11" ht="15.75">
      <c r="A6" s="3">
        <v>4</v>
      </c>
      <c r="B6" s="4" t="s">
        <v>9</v>
      </c>
      <c r="C6" s="5">
        <v>13</v>
      </c>
      <c r="D6" s="6">
        <v>0.26</v>
      </c>
      <c r="E6" s="7">
        <f t="shared" si="0"/>
        <v>0.07692307692307693</v>
      </c>
      <c r="F6" s="7">
        <f t="shared" si="1"/>
        <v>0.02</v>
      </c>
      <c r="G6" s="7">
        <f t="shared" si="2"/>
        <v>0.013333333333333332</v>
      </c>
      <c r="H6" s="7">
        <f t="shared" si="3"/>
        <v>0.09025641025641026</v>
      </c>
      <c r="I6" s="8">
        <f t="shared" si="4"/>
        <v>1.585934065934066</v>
      </c>
      <c r="J6" s="8">
        <f t="shared" si="5"/>
        <v>1.292967032967033</v>
      </c>
      <c r="K6" s="53">
        <f t="shared" si="6"/>
        <v>1</v>
      </c>
    </row>
    <row r="7" spans="1:11" ht="15.75">
      <c r="A7" s="3">
        <v>5</v>
      </c>
      <c r="B7" s="4" t="s">
        <v>10</v>
      </c>
      <c r="C7" s="5">
        <v>8</v>
      </c>
      <c r="D7" s="6">
        <v>0.2</v>
      </c>
      <c r="E7" s="7">
        <f t="shared" si="0"/>
        <v>0.125</v>
      </c>
      <c r="F7" s="7">
        <f t="shared" si="1"/>
        <v>0.025</v>
      </c>
      <c r="G7" s="7">
        <f t="shared" si="2"/>
        <v>0.016666666666666666</v>
      </c>
      <c r="H7" s="7">
        <f t="shared" si="3"/>
        <v>0.14166666666666666</v>
      </c>
      <c r="I7" s="8">
        <f t="shared" si="4"/>
        <v>2.489285714285714</v>
      </c>
      <c r="J7" s="8">
        <f t="shared" si="5"/>
        <v>1.744642857142857</v>
      </c>
      <c r="K7" s="53">
        <f t="shared" si="6"/>
        <v>1</v>
      </c>
    </row>
    <row r="8" spans="1:11" ht="15.75">
      <c r="A8" s="3">
        <v>6</v>
      </c>
      <c r="B8" s="4" t="s">
        <v>11</v>
      </c>
      <c r="C8" s="5">
        <v>9.5</v>
      </c>
      <c r="D8" s="6">
        <v>0.29</v>
      </c>
      <c r="E8" s="7">
        <f t="shared" si="0"/>
        <v>0.10526315789473684</v>
      </c>
      <c r="F8" s="7">
        <f t="shared" si="1"/>
        <v>0.030526315789473683</v>
      </c>
      <c r="G8" s="7">
        <f t="shared" si="2"/>
        <v>0.020350877192982453</v>
      </c>
      <c r="H8" s="7">
        <f t="shared" si="3"/>
        <v>0.1256140350877193</v>
      </c>
      <c r="I8" s="8">
        <f t="shared" si="4"/>
        <v>2.2072180451127816</v>
      </c>
      <c r="J8" s="8">
        <f t="shared" si="5"/>
        <v>1.6036090225563908</v>
      </c>
      <c r="K8" s="53">
        <f t="shared" si="6"/>
        <v>1</v>
      </c>
    </row>
    <row r="9" spans="1:11" ht="31.5">
      <c r="A9" s="3">
        <v>7</v>
      </c>
      <c r="B9" s="4" t="s">
        <v>42</v>
      </c>
      <c r="C9" s="5">
        <v>8</v>
      </c>
      <c r="D9" s="6">
        <v>0.25</v>
      </c>
      <c r="E9" s="7">
        <f t="shared" si="0"/>
        <v>0.125</v>
      </c>
      <c r="F9" s="7">
        <f t="shared" si="1"/>
        <v>0.03125</v>
      </c>
      <c r="G9" s="7">
        <f t="shared" si="2"/>
        <v>0.020833333333333332</v>
      </c>
      <c r="H9" s="7">
        <f t="shared" si="3"/>
        <v>0.14583333333333334</v>
      </c>
      <c r="I9" s="8">
        <f t="shared" si="4"/>
        <v>2.5625</v>
      </c>
      <c r="J9" s="8">
        <f t="shared" si="5"/>
        <v>1.78125</v>
      </c>
      <c r="K9" s="53">
        <v>1</v>
      </c>
    </row>
    <row r="10" spans="1:11" ht="15.75">
      <c r="A10" s="3">
        <v>8</v>
      </c>
      <c r="B10" s="4" t="s">
        <v>12</v>
      </c>
      <c r="C10" s="5">
        <v>3.5</v>
      </c>
      <c r="D10" s="6">
        <v>0.15</v>
      </c>
      <c r="E10" s="7">
        <f t="shared" si="0"/>
        <v>0.2857142857142857</v>
      </c>
      <c r="F10" s="7">
        <f t="shared" si="1"/>
        <v>0.04285714285714286</v>
      </c>
      <c r="G10" s="7">
        <f t="shared" si="2"/>
        <v>0.02857142857142857</v>
      </c>
      <c r="H10" s="7">
        <f t="shared" si="3"/>
        <v>0.3142857142857143</v>
      </c>
      <c r="I10" s="8">
        <f t="shared" si="4"/>
        <v>5.522448979591836</v>
      </c>
      <c r="J10" s="8">
        <f t="shared" si="5"/>
        <v>3.261224489795918</v>
      </c>
      <c r="K10" s="53">
        <f t="shared" si="6"/>
        <v>1</v>
      </c>
    </row>
    <row r="11" spans="1:11" ht="31.5">
      <c r="A11" s="3">
        <v>9</v>
      </c>
      <c r="B11" s="4" t="s">
        <v>13</v>
      </c>
      <c r="C11" s="5">
        <v>9.8</v>
      </c>
      <c r="D11" s="6">
        <v>0.52</v>
      </c>
      <c r="E11" s="7">
        <f t="shared" si="0"/>
        <v>0.1020408163265306</v>
      </c>
      <c r="F11" s="7">
        <f t="shared" si="1"/>
        <v>0.053061224489795916</v>
      </c>
      <c r="G11" s="7">
        <f t="shared" si="2"/>
        <v>0.03537414965986394</v>
      </c>
      <c r="H11" s="7">
        <f t="shared" si="3"/>
        <v>0.13741496598639455</v>
      </c>
      <c r="I11" s="8">
        <f t="shared" si="4"/>
        <v>2.414577259475218</v>
      </c>
      <c r="J11" s="8">
        <f t="shared" si="5"/>
        <v>1.707288629737609</v>
      </c>
      <c r="K11" s="53">
        <v>1.5</v>
      </c>
    </row>
    <row r="12" spans="1:11" ht="15.75">
      <c r="A12" s="3">
        <v>10</v>
      </c>
      <c r="B12" s="4" t="s">
        <v>16</v>
      </c>
      <c r="C12" s="5">
        <v>20.5</v>
      </c>
      <c r="D12" s="6">
        <v>0.25</v>
      </c>
      <c r="E12" s="7">
        <f>1/C12</f>
        <v>0.04878048780487805</v>
      </c>
      <c r="F12" s="7">
        <f>D12/C12</f>
        <v>0.012195121951219513</v>
      </c>
      <c r="G12" s="7">
        <f t="shared" si="2"/>
        <v>0.008130081300813007</v>
      </c>
      <c r="H12" s="7">
        <f>E12+G12</f>
        <v>0.05691056910569106</v>
      </c>
      <c r="I12" s="8">
        <f t="shared" si="4"/>
        <v>1</v>
      </c>
      <c r="J12" s="8">
        <f>0.5*(I12+1)</f>
        <v>1</v>
      </c>
      <c r="K12" s="53">
        <f t="shared" si="6"/>
        <v>1</v>
      </c>
    </row>
    <row r="13" spans="1:11" ht="15.75">
      <c r="A13" s="3">
        <v>11</v>
      </c>
      <c r="B13" s="4" t="s">
        <v>15</v>
      </c>
      <c r="C13" s="5">
        <v>4</v>
      </c>
      <c r="D13" s="6">
        <v>0.3</v>
      </c>
      <c r="E13" s="7">
        <f>1/C13</f>
        <v>0.25</v>
      </c>
      <c r="F13" s="7">
        <f>D13/C13</f>
        <v>0.075</v>
      </c>
      <c r="G13" s="7">
        <f t="shared" si="2"/>
        <v>0.049999999999999996</v>
      </c>
      <c r="H13" s="7">
        <f>E13+G13</f>
        <v>0.3</v>
      </c>
      <c r="I13" s="8">
        <f t="shared" si="4"/>
        <v>5.2714285714285705</v>
      </c>
      <c r="J13" s="8">
        <f>0.5*(I13+1)</f>
        <v>3.1357142857142852</v>
      </c>
      <c r="K13" s="53">
        <f>+kprnsk3</f>
        <v>2</v>
      </c>
    </row>
    <row r="14" spans="1:11" ht="15.75">
      <c r="A14" s="3">
        <v>12</v>
      </c>
      <c r="B14" s="4" t="s">
        <v>14</v>
      </c>
      <c r="C14" s="5">
        <v>6</v>
      </c>
      <c r="D14" s="6">
        <v>0.25</v>
      </c>
      <c r="E14" s="7">
        <f>1/C14</f>
        <v>0.16666666666666666</v>
      </c>
      <c r="F14" s="7">
        <f>D14/C14</f>
        <v>0.041666666666666664</v>
      </c>
      <c r="G14" s="7">
        <f t="shared" si="2"/>
        <v>0.027777777777777776</v>
      </c>
      <c r="H14" s="7">
        <f>E14+G14</f>
        <v>0.19444444444444442</v>
      </c>
      <c r="I14" s="8">
        <f t="shared" si="4"/>
        <v>3.416666666666666</v>
      </c>
      <c r="J14" s="8">
        <f>0.5*(I14+1)</f>
        <v>2.208333333333333</v>
      </c>
      <c r="K14" s="53">
        <v>2</v>
      </c>
    </row>
    <row r="15" spans="1:11" ht="16.5" thickBot="1">
      <c r="A15" s="54"/>
      <c r="B15" s="83" t="s">
        <v>51</v>
      </c>
      <c r="C15" s="83"/>
      <c r="D15" s="83"/>
      <c r="E15" s="83"/>
      <c r="F15" s="83"/>
      <c r="G15" s="83"/>
      <c r="H15" s="55">
        <f>1/1.5</f>
        <v>0.6666666666666666</v>
      </c>
      <c r="I15" s="56"/>
      <c r="J15" s="56"/>
      <c r="K15" s="57"/>
    </row>
    <row r="16" ht="15.75" hidden="1"/>
    <row r="17" spans="1:12" s="49" customFormat="1" ht="31.5" hidden="1">
      <c r="A17" s="43"/>
      <c r="B17" s="44" t="s">
        <v>40</v>
      </c>
      <c r="C17" s="45">
        <v>50</v>
      </c>
      <c r="D17" s="46">
        <v>1</v>
      </c>
      <c r="E17" s="45"/>
      <c r="F17" s="47">
        <f>+D17/C17</f>
        <v>0.02</v>
      </c>
      <c r="G17" s="47">
        <f>$H$15*F17</f>
        <v>0.013333333333333332</v>
      </c>
      <c r="H17" s="47">
        <f>E17+G17</f>
        <v>0.013333333333333332</v>
      </c>
      <c r="I17" s="48">
        <f>H17/$H$12</f>
        <v>0.23428571428571426</v>
      </c>
      <c r="J17" s="48"/>
      <c r="K17" s="48"/>
      <c r="L17" s="16"/>
    </row>
    <row r="18" spans="1:11" s="49" customFormat="1" ht="31.5" hidden="1">
      <c r="A18" s="43"/>
      <c r="B18" s="44" t="s">
        <v>41</v>
      </c>
      <c r="C18" s="45">
        <v>60</v>
      </c>
      <c r="D18" s="46">
        <v>1</v>
      </c>
      <c r="E18" s="45"/>
      <c r="F18" s="47">
        <f>+D18/C18</f>
        <v>0.016666666666666666</v>
      </c>
      <c r="G18" s="47">
        <f>$H$15*F18</f>
        <v>0.01111111111111111</v>
      </c>
      <c r="H18" s="47">
        <f>E18+G18</f>
        <v>0.01111111111111111</v>
      </c>
      <c r="I18" s="48">
        <f>H18/$H$12</f>
        <v>0.1952380952380952</v>
      </c>
      <c r="J18" s="48"/>
      <c r="K18" s="48"/>
    </row>
    <row r="19" ht="16.5" thickBot="1">
      <c r="B19" s="26"/>
    </row>
    <row r="20" spans="1:8" ht="15.75">
      <c r="A20" s="51"/>
      <c r="B20" s="85" t="s">
        <v>23</v>
      </c>
      <c r="C20" s="85"/>
      <c r="D20" s="85"/>
      <c r="E20" s="85"/>
      <c r="F20" s="87" t="s">
        <v>44</v>
      </c>
      <c r="G20" s="87"/>
      <c r="H20" s="88"/>
    </row>
    <row r="21" spans="1:8" ht="15.75">
      <c r="A21" s="3">
        <v>1</v>
      </c>
      <c r="B21" s="86" t="s">
        <v>20</v>
      </c>
      <c r="C21" s="86"/>
      <c r="D21" s="86"/>
      <c r="E21" s="86"/>
      <c r="F21" s="89">
        <v>1</v>
      </c>
      <c r="G21" s="89"/>
      <c r="H21" s="90"/>
    </row>
    <row r="22" spans="1:8" ht="15.75">
      <c r="A22" s="3">
        <v>2</v>
      </c>
      <c r="B22" s="86" t="s">
        <v>21</v>
      </c>
      <c r="C22" s="86"/>
      <c r="D22" s="86"/>
      <c r="E22" s="86"/>
      <c r="F22" s="89">
        <f>7/6</f>
        <v>1.1666666666666667</v>
      </c>
      <c r="G22" s="89"/>
      <c r="H22" s="90"/>
    </row>
    <row r="23" spans="1:8" ht="16.5" thickBot="1">
      <c r="A23" s="52">
        <v>3</v>
      </c>
      <c r="B23" s="84" t="s">
        <v>22</v>
      </c>
      <c r="C23" s="84"/>
      <c r="D23" s="84"/>
      <c r="E23" s="84"/>
      <c r="F23" s="91">
        <f>8/6</f>
        <v>1.3333333333333333</v>
      </c>
      <c r="G23" s="91"/>
      <c r="H23" s="92"/>
    </row>
    <row r="24" ht="16.5" thickBot="1"/>
    <row r="25" spans="1:8" ht="15.75">
      <c r="A25" s="51"/>
      <c r="B25" s="85" t="s">
        <v>27</v>
      </c>
      <c r="C25" s="85"/>
      <c r="D25" s="85"/>
      <c r="E25" s="85"/>
      <c r="F25" s="87" t="s">
        <v>30</v>
      </c>
      <c r="G25" s="87"/>
      <c r="H25" s="88"/>
    </row>
    <row r="26" spans="1:8" ht="15.75">
      <c r="A26" s="3">
        <v>1</v>
      </c>
      <c r="B26" s="86" t="s">
        <v>24</v>
      </c>
      <c r="C26" s="86"/>
      <c r="D26" s="86"/>
      <c r="E26" s="86"/>
      <c r="F26" s="93">
        <v>1</v>
      </c>
      <c r="G26" s="93"/>
      <c r="H26" s="94"/>
    </row>
    <row r="27" spans="1:8" ht="15.75">
      <c r="A27" s="3">
        <v>2</v>
      </c>
      <c r="B27" s="86" t="s">
        <v>25</v>
      </c>
      <c r="C27" s="86"/>
      <c r="D27" s="86"/>
      <c r="E27" s="86"/>
      <c r="F27" s="93">
        <v>1.5</v>
      </c>
      <c r="G27" s="93"/>
      <c r="H27" s="94"/>
    </row>
    <row r="28" spans="1:8" ht="16.5" thickBot="1">
      <c r="A28" s="52">
        <v>3</v>
      </c>
      <c r="B28" s="84" t="s">
        <v>26</v>
      </c>
      <c r="C28" s="84"/>
      <c r="D28" s="84"/>
      <c r="E28" s="84"/>
      <c r="F28" s="95">
        <v>2</v>
      </c>
      <c r="G28" s="95"/>
      <c r="H28" s="96"/>
    </row>
    <row r="29" spans="3:6" ht="15.75">
      <c r="C29" s="35"/>
      <c r="D29" s="50"/>
      <c r="E29" s="35"/>
      <c r="F29" s="36"/>
    </row>
    <row r="30" spans="3:6" ht="15.75">
      <c r="C30" s="35"/>
      <c r="D30" s="50"/>
      <c r="E30" s="35"/>
      <c r="F30" s="36"/>
    </row>
    <row r="31" spans="3:6" ht="15.75">
      <c r="C31" s="35"/>
      <c r="D31" s="50"/>
      <c r="E31" s="35"/>
      <c r="F31" s="36"/>
    </row>
    <row r="32" spans="2:6" ht="15.75">
      <c r="B32" s="26"/>
      <c r="C32" s="35"/>
      <c r="D32" s="50"/>
      <c r="E32" s="35"/>
      <c r="F32" s="36"/>
    </row>
    <row r="33" spans="2:6" ht="15.75">
      <c r="B33" s="26"/>
      <c r="C33" s="35"/>
      <c r="D33" s="50"/>
      <c r="E33" s="35"/>
      <c r="F33" s="36"/>
    </row>
    <row r="34" spans="2:6" ht="15.75">
      <c r="B34" s="26"/>
      <c r="C34" s="35"/>
      <c r="D34" s="50"/>
      <c r="E34" s="35"/>
      <c r="F34" s="36"/>
    </row>
    <row r="35" spans="2:6" ht="15.75">
      <c r="B35" s="26"/>
      <c r="C35" s="35"/>
      <c r="D35" s="50"/>
      <c r="E35" s="35"/>
      <c r="F35" s="36"/>
    </row>
    <row r="36" spans="2:6" ht="15.75">
      <c r="B36" s="26"/>
      <c r="C36" s="35"/>
      <c r="D36" s="50"/>
      <c r="E36" s="35"/>
      <c r="F36" s="36"/>
    </row>
    <row r="37" spans="2:6" ht="15.75">
      <c r="B37" s="26"/>
      <c r="C37" s="35"/>
      <c r="D37" s="50"/>
      <c r="E37" s="35"/>
      <c r="F37" s="36"/>
    </row>
    <row r="38" spans="2:6" ht="15.75">
      <c r="B38" s="26"/>
      <c r="C38" s="35"/>
      <c r="D38" s="50"/>
      <c r="E38" s="35"/>
      <c r="F38" s="36"/>
    </row>
    <row r="39" spans="2:6" ht="15.75">
      <c r="B39" s="26"/>
      <c r="C39" s="35"/>
      <c r="D39" s="50"/>
      <c r="E39" s="35"/>
      <c r="F39" s="36"/>
    </row>
    <row r="40" ht="15.75">
      <c r="B40" s="26"/>
    </row>
    <row r="41" ht="15.75">
      <c r="B41" s="26"/>
    </row>
    <row r="42" ht="15.75">
      <c r="B42" s="26"/>
    </row>
    <row r="43" ht="15.75">
      <c r="B43" s="26"/>
    </row>
    <row r="44" ht="15.75">
      <c r="B44" s="26"/>
    </row>
    <row r="45" ht="15.75">
      <c r="B45" s="26"/>
    </row>
    <row r="46" ht="15.75">
      <c r="B46" s="26"/>
    </row>
    <row r="47" ht="15.75">
      <c r="B47" s="26"/>
    </row>
    <row r="48" ht="15.75">
      <c r="B48" s="26"/>
    </row>
    <row r="49" ht="15.75">
      <c r="B49" s="26"/>
    </row>
    <row r="50" ht="15.75">
      <c r="B50" s="26"/>
    </row>
    <row r="51" ht="15.75">
      <c r="B51" s="26"/>
    </row>
    <row r="52" ht="15.75">
      <c r="B52" s="26"/>
    </row>
    <row r="53" ht="15.75">
      <c r="B53" s="26"/>
    </row>
    <row r="54" ht="15.75">
      <c r="B54" s="26"/>
    </row>
    <row r="55" ht="15.75">
      <c r="B55" s="26"/>
    </row>
    <row r="56" ht="15.75">
      <c r="B56" s="26"/>
    </row>
    <row r="57" ht="15.75">
      <c r="B57" s="26"/>
    </row>
    <row r="58" ht="15.75">
      <c r="B58" s="26"/>
    </row>
    <row r="59" ht="15.75">
      <c r="B59" s="26"/>
    </row>
    <row r="60" ht="15.75">
      <c r="B60" s="26"/>
    </row>
  </sheetData>
  <mergeCells count="17">
    <mergeCell ref="F27:H27"/>
    <mergeCell ref="F28:H28"/>
    <mergeCell ref="B27:E27"/>
    <mergeCell ref="B21:E21"/>
    <mergeCell ref="B22:E22"/>
    <mergeCell ref="B28:E28"/>
    <mergeCell ref="B25:E25"/>
    <mergeCell ref="B15:G15"/>
    <mergeCell ref="B23:E23"/>
    <mergeCell ref="B20:E20"/>
    <mergeCell ref="B26:E26"/>
    <mergeCell ref="F20:H20"/>
    <mergeCell ref="F25:H25"/>
    <mergeCell ref="F21:H21"/>
    <mergeCell ref="F22:H22"/>
    <mergeCell ref="F23:H23"/>
    <mergeCell ref="F26:H26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  <headerFooter alignWithMargins="0">
    <oddHeader>&amp;C&amp;"Times New Roman,Tučné"&amp;18Príloha č.1 k nariadeniu vlády SR č. ... /2003
Koeficienty personálnej, ekonomickej, tepelnej a prevádzkovej náročnosti pre kategórie škôl</oddHeader>
    <oddFooter>&amp;L&amp;D &amp;T
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49"/>
  <sheetViews>
    <sheetView workbookViewId="0" topLeftCell="B1">
      <selection activeCell="J2" sqref="J2"/>
    </sheetView>
  </sheetViews>
  <sheetFormatPr defaultColWidth="9.140625" defaultRowHeight="12.75"/>
  <cols>
    <col min="1" max="1" width="7.00390625" style="31" customWidth="1"/>
    <col min="2" max="2" width="26.00390625" style="33" customWidth="1"/>
    <col min="3" max="3" width="14.7109375" style="1" customWidth="1"/>
    <col min="4" max="4" width="17.140625" style="32" customWidth="1"/>
    <col min="5" max="5" width="14.7109375" style="1" customWidth="1"/>
    <col min="6" max="6" width="14.7109375" style="40" customWidth="1"/>
    <col min="7" max="7" width="17.28125" style="1" customWidth="1"/>
    <col min="8" max="8" width="21.421875" style="1" customWidth="1"/>
    <col min="9" max="11" width="14.7109375" style="39" customWidth="1"/>
    <col min="12" max="16384" width="9.140625" style="1" customWidth="1"/>
  </cols>
  <sheetData>
    <row r="1" spans="1:13" s="42" customFormat="1" ht="108" customHeight="1" thickBot="1">
      <c r="A1" s="64" t="s">
        <v>29</v>
      </c>
      <c r="B1" s="65" t="s">
        <v>0</v>
      </c>
      <c r="C1" s="66" t="s">
        <v>45</v>
      </c>
      <c r="D1" s="67" t="s">
        <v>46</v>
      </c>
      <c r="E1" s="66" t="s">
        <v>47</v>
      </c>
      <c r="F1" s="68" t="s">
        <v>48</v>
      </c>
      <c r="G1" s="66" t="s">
        <v>49</v>
      </c>
      <c r="H1" s="66" t="s">
        <v>50</v>
      </c>
      <c r="I1" s="69" t="s">
        <v>31</v>
      </c>
      <c r="J1" s="69" t="s">
        <v>53</v>
      </c>
      <c r="K1" s="70" t="s">
        <v>30</v>
      </c>
      <c r="M1" s="78"/>
    </row>
    <row r="2" spans="1:11" s="2" customFormat="1" ht="78.75">
      <c r="A2" s="58"/>
      <c r="B2" s="59"/>
      <c r="C2" s="79" t="s">
        <v>32</v>
      </c>
      <c r="D2" s="80" t="s">
        <v>33</v>
      </c>
      <c r="E2" s="59" t="s">
        <v>34</v>
      </c>
      <c r="F2" s="61" t="s">
        <v>35</v>
      </c>
      <c r="G2" s="59" t="s">
        <v>36</v>
      </c>
      <c r="H2" s="59" t="s">
        <v>37</v>
      </c>
      <c r="I2" s="62" t="s">
        <v>38</v>
      </c>
      <c r="J2" s="62" t="s">
        <v>39</v>
      </c>
      <c r="K2" s="63"/>
    </row>
    <row r="3" spans="1:11" ht="15.75">
      <c r="A3" s="3">
        <v>1</v>
      </c>
      <c r="B3" s="4" t="s">
        <v>17</v>
      </c>
      <c r="C3" s="81">
        <v>25</v>
      </c>
      <c r="D3" s="82">
        <v>0.11</v>
      </c>
      <c r="E3" s="7">
        <f>1/C3</f>
        <v>0.04</v>
      </c>
      <c r="F3" s="7">
        <f>D3/C3</f>
        <v>0.0044</v>
      </c>
      <c r="G3" s="7">
        <f>$H$6*F3</f>
        <v>0.0029333333333333334</v>
      </c>
      <c r="H3" s="7">
        <f>E3+G3</f>
        <v>0.04293333333333334</v>
      </c>
      <c r="I3" s="8">
        <f>H3/$H$3</f>
        <v>1</v>
      </c>
      <c r="J3" s="8">
        <f>0.5*(I3+1)</f>
        <v>1</v>
      </c>
      <c r="K3" s="53">
        <v>1</v>
      </c>
    </row>
    <row r="4" spans="1:11" ht="15.75">
      <c r="A4" s="3">
        <v>2</v>
      </c>
      <c r="B4" s="4" t="s">
        <v>18</v>
      </c>
      <c r="C4" s="81">
        <v>10</v>
      </c>
      <c r="D4" s="82">
        <v>0.36</v>
      </c>
      <c r="E4" s="7">
        <f>1/C4</f>
        <v>0.1</v>
      </c>
      <c r="F4" s="7">
        <f>D4/C4</f>
        <v>0.036</v>
      </c>
      <c r="G4" s="7">
        <f>$H$6*F4</f>
        <v>0.023999999999999997</v>
      </c>
      <c r="H4" s="7">
        <f>E4+G4</f>
        <v>0.124</v>
      </c>
      <c r="I4" s="8">
        <f>H4/$H$3</f>
        <v>2.8881987577639747</v>
      </c>
      <c r="J4" s="8">
        <f>0.5*(I4+1)</f>
        <v>1.9440993788819874</v>
      </c>
      <c r="K4" s="53">
        <v>1.5</v>
      </c>
    </row>
    <row r="5" spans="1:11" ht="15.75">
      <c r="A5" s="3">
        <v>3</v>
      </c>
      <c r="B5" s="4" t="s">
        <v>19</v>
      </c>
      <c r="C5" s="81">
        <v>20</v>
      </c>
      <c r="D5" s="82">
        <v>2.5</v>
      </c>
      <c r="E5" s="7">
        <f>1/C5</f>
        <v>0.05</v>
      </c>
      <c r="F5" s="7">
        <f>D5/C5</f>
        <v>0.125</v>
      </c>
      <c r="G5" s="7">
        <f>$H$6*F5</f>
        <v>0.08333333333333333</v>
      </c>
      <c r="H5" s="7">
        <f>E5+G5</f>
        <v>0.13333333333333333</v>
      </c>
      <c r="I5" s="8">
        <f>H5/$H$3</f>
        <v>3.105590062111801</v>
      </c>
      <c r="J5" s="8">
        <f>0.5*(I5+1)</f>
        <v>2.0527950310559007</v>
      </c>
      <c r="K5" s="53">
        <v>2</v>
      </c>
    </row>
    <row r="6" spans="1:11" ht="16.5" thickBot="1">
      <c r="A6" s="54"/>
      <c r="B6" s="83" t="s">
        <v>51</v>
      </c>
      <c r="C6" s="83"/>
      <c r="D6" s="83"/>
      <c r="E6" s="83"/>
      <c r="F6" s="83"/>
      <c r="G6" s="83"/>
      <c r="H6" s="55">
        <f>1/1.5</f>
        <v>0.6666666666666666</v>
      </c>
      <c r="I6" s="56"/>
      <c r="J6" s="56"/>
      <c r="K6" s="57"/>
    </row>
    <row r="7" spans="1:11" ht="15.75" hidden="1">
      <c r="A7" s="71"/>
      <c r="B7" s="72"/>
      <c r="C7" s="73"/>
      <c r="D7" s="74"/>
      <c r="E7" s="73"/>
      <c r="F7" s="75"/>
      <c r="G7" s="73"/>
      <c r="H7" s="73"/>
      <c r="I7" s="76"/>
      <c r="J7" s="77"/>
      <c r="K7" s="76"/>
    </row>
    <row r="8" spans="1:12" s="17" customFormat="1" ht="31.5" hidden="1">
      <c r="A8" s="9"/>
      <c r="B8" s="10" t="s">
        <v>40</v>
      </c>
      <c r="C8" s="11">
        <v>50</v>
      </c>
      <c r="D8" s="12">
        <v>1</v>
      </c>
      <c r="E8" s="11"/>
      <c r="F8" s="13">
        <f>+D8/C8</f>
        <v>0.02</v>
      </c>
      <c r="G8" s="13">
        <f>$H$6*F8</f>
        <v>0.013333333333333332</v>
      </c>
      <c r="H8" s="13">
        <f>E8+G8</f>
        <v>0.013333333333333332</v>
      </c>
      <c r="I8" s="14" t="e">
        <f>H8/#REF!</f>
        <v>#REF!</v>
      </c>
      <c r="J8" s="15"/>
      <c r="K8" s="14"/>
      <c r="L8" s="16"/>
    </row>
    <row r="9" spans="1:11" s="17" customFormat="1" ht="32.25" hidden="1" thickBot="1">
      <c r="A9" s="18"/>
      <c r="B9" s="19" t="s">
        <v>41</v>
      </c>
      <c r="C9" s="20">
        <v>60</v>
      </c>
      <c r="D9" s="21">
        <v>1</v>
      </c>
      <c r="E9" s="20"/>
      <c r="F9" s="22">
        <f>+D9/C9</f>
        <v>0.016666666666666666</v>
      </c>
      <c r="G9" s="22">
        <f>$H$6*F9</f>
        <v>0.01111111111111111</v>
      </c>
      <c r="H9" s="22">
        <f>E9+G9</f>
        <v>0.01111111111111111</v>
      </c>
      <c r="I9" s="23" t="e">
        <f>H9/#REF!</f>
        <v>#REF!</v>
      </c>
      <c r="J9" s="24"/>
      <c r="K9" s="14"/>
    </row>
    <row r="10" spans="1:11" s="27" customFormat="1" ht="16.5" thickBot="1">
      <c r="A10" s="25"/>
      <c r="B10" s="26"/>
      <c r="D10" s="28"/>
      <c r="F10" s="29"/>
      <c r="I10" s="30"/>
      <c r="J10" s="30"/>
      <c r="K10" s="30"/>
    </row>
    <row r="11" spans="1:11" s="27" customFormat="1" ht="15.75">
      <c r="A11" s="51"/>
      <c r="B11" s="85" t="s">
        <v>1</v>
      </c>
      <c r="C11" s="85"/>
      <c r="D11" s="85"/>
      <c r="E11" s="85"/>
      <c r="F11" s="87" t="s">
        <v>43</v>
      </c>
      <c r="G11" s="87"/>
      <c r="H11" s="88"/>
      <c r="I11" s="30"/>
      <c r="J11" s="30"/>
      <c r="K11" s="30"/>
    </row>
    <row r="12" spans="1:11" s="27" customFormat="1" ht="15.75">
      <c r="A12" s="3">
        <v>1</v>
      </c>
      <c r="B12" s="86" t="s">
        <v>3</v>
      </c>
      <c r="C12" s="86"/>
      <c r="D12" s="86"/>
      <c r="E12" s="86"/>
      <c r="F12" s="89">
        <v>1</v>
      </c>
      <c r="G12" s="89"/>
      <c r="H12" s="90"/>
      <c r="I12" s="30"/>
      <c r="J12" s="30"/>
      <c r="K12" s="30"/>
    </row>
    <row r="13" spans="1:11" s="27" customFormat="1" ht="15.75">
      <c r="A13" s="3">
        <v>2</v>
      </c>
      <c r="B13" s="86" t="s">
        <v>4</v>
      </c>
      <c r="C13" s="86"/>
      <c r="D13" s="86"/>
      <c r="E13" s="86"/>
      <c r="F13" s="89">
        <f>7/6</f>
        <v>1.1666666666666667</v>
      </c>
      <c r="G13" s="89"/>
      <c r="H13" s="90"/>
      <c r="I13" s="30"/>
      <c r="J13" s="30"/>
      <c r="K13" s="30"/>
    </row>
    <row r="14" spans="1:11" s="27" customFormat="1" ht="16.5" thickBot="1">
      <c r="A14" s="52">
        <v>3</v>
      </c>
      <c r="B14" s="84" t="s">
        <v>5</v>
      </c>
      <c r="C14" s="84"/>
      <c r="D14" s="84"/>
      <c r="E14" s="84"/>
      <c r="F14" s="91">
        <f>8/6</f>
        <v>1.3333333333333333</v>
      </c>
      <c r="G14" s="91"/>
      <c r="H14" s="92"/>
      <c r="I14" s="30"/>
      <c r="J14" s="30"/>
      <c r="K14" s="30"/>
    </row>
    <row r="15" spans="1:11" s="27" customFormat="1" ht="16.5" thickBot="1">
      <c r="A15" s="25"/>
      <c r="B15" s="35"/>
      <c r="D15" s="28"/>
      <c r="F15" s="29"/>
      <c r="I15" s="30"/>
      <c r="J15" s="30"/>
      <c r="K15" s="30"/>
    </row>
    <row r="16" spans="1:11" s="27" customFormat="1" ht="15.75">
      <c r="A16" s="51"/>
      <c r="B16" s="85" t="s">
        <v>2</v>
      </c>
      <c r="C16" s="85"/>
      <c r="D16" s="85"/>
      <c r="E16" s="85"/>
      <c r="F16" s="87" t="s">
        <v>30</v>
      </c>
      <c r="G16" s="87"/>
      <c r="H16" s="88"/>
      <c r="I16" s="30"/>
      <c r="J16" s="30"/>
      <c r="K16" s="30"/>
    </row>
    <row r="17" spans="1:11" s="27" customFormat="1" ht="15.75">
      <c r="A17" s="3">
        <v>1</v>
      </c>
      <c r="B17" s="86" t="s">
        <v>6</v>
      </c>
      <c r="C17" s="86"/>
      <c r="D17" s="86"/>
      <c r="E17" s="86"/>
      <c r="F17" s="93">
        <v>1</v>
      </c>
      <c r="G17" s="93"/>
      <c r="H17" s="94"/>
      <c r="I17" s="30"/>
      <c r="J17" s="30"/>
      <c r="K17" s="30"/>
    </row>
    <row r="18" spans="1:11" s="27" customFormat="1" ht="15.75">
      <c r="A18" s="3">
        <v>2</v>
      </c>
      <c r="B18" s="86" t="s">
        <v>7</v>
      </c>
      <c r="C18" s="86"/>
      <c r="D18" s="86"/>
      <c r="E18" s="86"/>
      <c r="F18" s="93">
        <v>1.5</v>
      </c>
      <c r="G18" s="93"/>
      <c r="H18" s="94"/>
      <c r="I18" s="30"/>
      <c r="J18" s="30"/>
      <c r="K18" s="30"/>
    </row>
    <row r="19" spans="1:11" s="27" customFormat="1" ht="16.5" thickBot="1">
      <c r="A19" s="52">
        <v>3</v>
      </c>
      <c r="B19" s="84" t="s">
        <v>8</v>
      </c>
      <c r="C19" s="84"/>
      <c r="D19" s="84"/>
      <c r="E19" s="84"/>
      <c r="F19" s="95">
        <v>2</v>
      </c>
      <c r="G19" s="95"/>
      <c r="H19" s="96"/>
      <c r="I19" s="30"/>
      <c r="J19" s="30"/>
      <c r="K19" s="30"/>
    </row>
    <row r="20" spans="3:11" ht="15.75">
      <c r="C20" s="33"/>
      <c r="D20" s="34"/>
      <c r="E20" s="35"/>
      <c r="F20" s="36"/>
      <c r="G20" s="27"/>
      <c r="H20" s="27"/>
      <c r="I20" s="30"/>
      <c r="J20" s="30"/>
      <c r="K20" s="30"/>
    </row>
    <row r="21" spans="2:11" ht="15.75">
      <c r="B21" s="37"/>
      <c r="C21" s="33"/>
      <c r="D21" s="34"/>
      <c r="E21" s="35"/>
      <c r="F21" s="36"/>
      <c r="G21" s="27"/>
      <c r="H21" s="27"/>
      <c r="I21" s="30"/>
      <c r="J21" s="30"/>
      <c r="K21" s="30"/>
    </row>
    <row r="22" spans="2:11" ht="15.75">
      <c r="B22" s="37"/>
      <c r="C22" s="33"/>
      <c r="D22" s="34"/>
      <c r="E22" s="35"/>
      <c r="F22" s="36"/>
      <c r="G22" s="27"/>
      <c r="H22" s="27"/>
      <c r="I22" s="30"/>
      <c r="J22" s="30"/>
      <c r="K22" s="30"/>
    </row>
    <row r="23" spans="2:11" ht="15.75">
      <c r="B23" s="37"/>
      <c r="C23" s="33"/>
      <c r="D23" s="34"/>
      <c r="E23" s="35"/>
      <c r="F23" s="36"/>
      <c r="G23" s="27"/>
      <c r="H23" s="27"/>
      <c r="I23" s="30"/>
      <c r="J23" s="30"/>
      <c r="K23" s="30"/>
    </row>
    <row r="24" spans="2:11" ht="15.75">
      <c r="B24" s="37"/>
      <c r="C24" s="33"/>
      <c r="D24" s="34"/>
      <c r="E24" s="35"/>
      <c r="F24" s="36"/>
      <c r="G24" s="27"/>
      <c r="H24" s="27"/>
      <c r="I24" s="30"/>
      <c r="J24" s="30"/>
      <c r="K24" s="30"/>
    </row>
    <row r="25" spans="2:11" ht="15.75">
      <c r="B25" s="37"/>
      <c r="C25" s="33"/>
      <c r="D25" s="34"/>
      <c r="E25" s="35"/>
      <c r="F25" s="36"/>
      <c r="G25" s="27"/>
      <c r="H25" s="27"/>
      <c r="I25" s="30"/>
      <c r="J25" s="30"/>
      <c r="K25" s="30"/>
    </row>
    <row r="26" spans="2:11" ht="15.75">
      <c r="B26" s="37"/>
      <c r="C26" s="33"/>
      <c r="D26" s="34"/>
      <c r="E26" s="35"/>
      <c r="F26" s="36"/>
      <c r="G26" s="27"/>
      <c r="H26" s="27"/>
      <c r="I26" s="30"/>
      <c r="J26" s="30"/>
      <c r="K26" s="30"/>
    </row>
    <row r="27" spans="2:6" ht="15.75">
      <c r="B27" s="37"/>
      <c r="C27" s="33"/>
      <c r="D27" s="34"/>
      <c r="E27" s="33"/>
      <c r="F27" s="38"/>
    </row>
    <row r="28" spans="2:6" ht="15.75">
      <c r="B28" s="37"/>
      <c r="C28" s="33"/>
      <c r="D28" s="34"/>
      <c r="E28" s="33"/>
      <c r="F28" s="38"/>
    </row>
    <row r="29" ht="15.75">
      <c r="B29" s="37"/>
    </row>
    <row r="30" ht="15.75">
      <c r="B30" s="37"/>
    </row>
    <row r="31" ht="15.75">
      <c r="B31" s="37"/>
    </row>
    <row r="32" ht="15.75">
      <c r="B32" s="37"/>
    </row>
    <row r="33" ht="15.75">
      <c r="B33" s="37"/>
    </row>
    <row r="34" ht="15.75">
      <c r="B34" s="37"/>
    </row>
    <row r="35" ht="15.75">
      <c r="B35" s="37"/>
    </row>
    <row r="36" ht="15.75">
      <c r="B36" s="37"/>
    </row>
    <row r="37" ht="15.75">
      <c r="B37" s="37"/>
    </row>
    <row r="38" ht="15.75">
      <c r="B38" s="37"/>
    </row>
    <row r="39" ht="15.75">
      <c r="B39" s="37"/>
    </row>
    <row r="40" ht="15.75">
      <c r="B40" s="37"/>
    </row>
    <row r="41" ht="15.75">
      <c r="B41" s="37"/>
    </row>
    <row r="42" ht="15.75">
      <c r="B42" s="37"/>
    </row>
    <row r="43" ht="15.75">
      <c r="B43" s="37"/>
    </row>
    <row r="44" ht="15.75">
      <c r="B44" s="37"/>
    </row>
    <row r="45" ht="15.75">
      <c r="B45" s="37"/>
    </row>
    <row r="46" ht="15.75">
      <c r="B46" s="37"/>
    </row>
    <row r="47" ht="15.75">
      <c r="B47" s="37"/>
    </row>
    <row r="48" ht="15.75">
      <c r="B48" s="37"/>
    </row>
    <row r="49" ht="15.75">
      <c r="B49" s="37"/>
    </row>
  </sheetData>
  <mergeCells count="17">
    <mergeCell ref="B6:G6"/>
    <mergeCell ref="B11:E11"/>
    <mergeCell ref="F11:H11"/>
    <mergeCell ref="B12:E12"/>
    <mergeCell ref="F12:H12"/>
    <mergeCell ref="B13:E13"/>
    <mergeCell ref="F13:H13"/>
    <mergeCell ref="B14:E14"/>
    <mergeCell ref="F14:H14"/>
    <mergeCell ref="B16:E16"/>
    <mergeCell ref="F16:H16"/>
    <mergeCell ref="B17:E17"/>
    <mergeCell ref="F17:H17"/>
    <mergeCell ref="B18:E18"/>
    <mergeCell ref="F18:H18"/>
    <mergeCell ref="B19:E19"/>
    <mergeCell ref="F19:H19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  <headerFooter alignWithMargins="0">
    <oddHeader>&amp;C&amp;"Times New Roman,Tučné"&amp;14Príloha č. 2 k nariadeniu vlády SR č. ... /2003
Koeficienty personálnej, ekonomickej, tepelnej a prevádzkovej náročnosti pre kategórie školských zariadení</oddHeader>
    <oddFooter>&amp;L&amp;D &amp;T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Šoltésová</dc:creator>
  <cp:keywords/>
  <dc:description/>
  <cp:lastModifiedBy>Peter Mederly</cp:lastModifiedBy>
  <cp:lastPrinted>2003-12-11T09:58:06Z</cp:lastPrinted>
  <dcterms:created xsi:type="dcterms:W3CDTF">2003-06-23T09:33:10Z</dcterms:created>
  <dcterms:modified xsi:type="dcterms:W3CDTF">2003-12-11T09:58:59Z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-630866863</vt:i4>
  </property>
  <property fmtid="{D5CDD505-2E9C-101B-9397-08002B2CF9AE}" pid="3" name="_EmailSubject">
    <vt:lpwstr>doplnene mzdy pre prenesene kompetencie</vt:lpwstr>
  </property>
  <property fmtid="{D5CDD505-2E9C-101B-9397-08002B2CF9AE}" pid="4" name="_AuthorEmail">
    <vt:lpwstr>adamcova@education.gov.sk</vt:lpwstr>
  </property>
  <property fmtid="{D5CDD505-2E9C-101B-9397-08002B2CF9AE}" pid="5" name="_AuthorEmailDisplayName">
    <vt:lpwstr>Ivana Adamcová</vt:lpwstr>
  </property>
  <property fmtid="{D5CDD505-2E9C-101B-9397-08002B2CF9AE}" pid="6" name="_ReviewingToolsShownOnce">
    <vt:lpwstr/>
  </property>
</Properties>
</file>