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Hárok1" sheetId="1" r:id="rId1"/>
  </sheets>
  <definedNames>
    <definedName name="_xlnm.Print_Titles" localSheetId="0">'Hárok1'!$1:$2</definedName>
  </definedNames>
  <calcPr fullCalcOnLoad="1"/>
</workbook>
</file>

<file path=xl/sharedStrings.xml><?xml version="1.0" encoding="utf-8"?>
<sst xmlns="http://schemas.openxmlformats.org/spreadsheetml/2006/main" count="251" uniqueCount="143">
  <si>
    <t>Ročné náklady na lôžkovú časť</t>
  </si>
  <si>
    <t>Ročné náklady na ambulantnú časť</t>
  </si>
  <si>
    <t>Ročné náklady na SVaLZ</t>
  </si>
  <si>
    <t>ostatné ročné náklady</t>
  </si>
  <si>
    <t>Ročné náklady zariadenia celkom</t>
  </si>
  <si>
    <t>Typ</t>
  </si>
  <si>
    <t>Zariadenie</t>
  </si>
  <si>
    <t>Sk</t>
  </si>
  <si>
    <t>% podiel</t>
  </si>
  <si>
    <t>VS</t>
  </si>
  <si>
    <t xml:space="preserve">Endokrinologický ústav Ľubochňa </t>
  </si>
  <si>
    <t xml:space="preserve">Ger.centrum sv.Lukáša Košice </t>
  </si>
  <si>
    <t xml:space="preserve">Národné rehab.centrum Kováčová </t>
  </si>
  <si>
    <t xml:space="preserve">NOÚ Bratislava </t>
  </si>
  <si>
    <t xml:space="preserve">NÚTaRCH v Pod.Biskup. Bratislava </t>
  </si>
  <si>
    <t xml:space="preserve">OLÚ det.TBCaRCH Dolný Smokovec </t>
  </si>
  <si>
    <t xml:space="preserve">OLÚ TBC a RCH Nitra-Zobor </t>
  </si>
  <si>
    <t xml:space="preserve">SÚSCCH Bratislava </t>
  </si>
  <si>
    <t xml:space="preserve">ÚPaKM Bratislava </t>
  </si>
  <si>
    <t xml:space="preserve">ÚTaRCH Poprad-Kvetnica </t>
  </si>
  <si>
    <t xml:space="preserve">ÚTPCHaHCH Vyšné Hágy </t>
  </si>
  <si>
    <t xml:space="preserve">VÚRCH Piešťany </t>
  </si>
  <si>
    <t>1a</t>
  </si>
  <si>
    <t>VS SPOLU</t>
  </si>
  <si>
    <t>FN</t>
  </si>
  <si>
    <t xml:space="preserve">Dérerova NsP Bratislava </t>
  </si>
  <si>
    <t xml:space="preserve">Detská fakultná NsP Bratislava </t>
  </si>
  <si>
    <t xml:space="preserve">Fak.nem.L.Pasteura Košice </t>
  </si>
  <si>
    <t xml:space="preserve">Fakultná nemocnica Bratislava </t>
  </si>
  <si>
    <t xml:space="preserve">Fakultná NsP Košice </t>
  </si>
  <si>
    <t xml:space="preserve">Martinská FN Martin </t>
  </si>
  <si>
    <t xml:space="preserve">NsP Ružinov Bratislava </t>
  </si>
  <si>
    <t xml:space="preserve">NsP Trnava </t>
  </si>
  <si>
    <t>FN SPOLU</t>
  </si>
  <si>
    <t>N3</t>
  </si>
  <si>
    <t xml:space="preserve">Detská nemocnica Košice </t>
  </si>
  <si>
    <t xml:space="preserve">NsP F.D.Roosewelta B.Bystrica </t>
  </si>
  <si>
    <t xml:space="preserve">NsP Nitra </t>
  </si>
  <si>
    <t xml:space="preserve">NsP Nové Zámky </t>
  </si>
  <si>
    <t xml:space="preserve">NsP Prešov </t>
  </si>
  <si>
    <t xml:space="preserve">NsP Trenčín </t>
  </si>
  <si>
    <t xml:space="preserve">NsP Žilina </t>
  </si>
  <si>
    <t xml:space="preserve">NsP-Petržalka Bratislava </t>
  </si>
  <si>
    <t>N3 SPOLU</t>
  </si>
  <si>
    <t>N2</t>
  </si>
  <si>
    <t xml:space="preserve">Gynekol.pôr.nemocnica Bratislava </t>
  </si>
  <si>
    <t xml:space="preserve">NsP Bardejov </t>
  </si>
  <si>
    <t xml:space="preserve">NsP Brezno </t>
  </si>
  <si>
    <t xml:space="preserve">NsP Čadca </t>
  </si>
  <si>
    <t xml:space="preserve">NsP Dr.L.N.Jégé Dolný Kubín </t>
  </si>
  <si>
    <t xml:space="preserve">NsP Dunajská Streda </t>
  </si>
  <si>
    <t xml:space="preserve">NsP Galanta </t>
  </si>
  <si>
    <t xml:space="preserve">NsP Humenné </t>
  </si>
  <si>
    <t xml:space="preserve">NsP Komárno </t>
  </si>
  <si>
    <t xml:space="preserve">NsP Levice </t>
  </si>
  <si>
    <t xml:space="preserve">NsP Levoča </t>
  </si>
  <si>
    <t xml:space="preserve">NsP Lipt.Mikuláš </t>
  </si>
  <si>
    <t xml:space="preserve">NsP Lučenec </t>
  </si>
  <si>
    <t xml:space="preserve">NsP Malacky </t>
  </si>
  <si>
    <t xml:space="preserve">NsP Michalovce </t>
  </si>
  <si>
    <t xml:space="preserve">NsP Piešťany </t>
  </si>
  <si>
    <t xml:space="preserve">NsP Poprad </t>
  </si>
  <si>
    <t xml:space="preserve">NsP Pov.Bystrica </t>
  </si>
  <si>
    <t xml:space="preserve">NsP Prievidza Bojnice </t>
  </si>
  <si>
    <t xml:space="preserve">NsP Rim.Sobota </t>
  </si>
  <si>
    <t xml:space="preserve">NsP Ružomberok </t>
  </si>
  <si>
    <t xml:space="preserve">NsP Skalica </t>
  </si>
  <si>
    <t xml:space="preserve">NsP Spišská Nová Ves </t>
  </si>
  <si>
    <t xml:space="preserve">NsP Stará Ľubovňa </t>
  </si>
  <si>
    <t xml:space="preserve">NsP sv.Barbory Rožňava </t>
  </si>
  <si>
    <t xml:space="preserve">NsP Svidník </t>
  </si>
  <si>
    <t xml:space="preserve">NsP Šaľa </t>
  </si>
  <si>
    <t xml:space="preserve">NsP Topoľčany </t>
  </si>
  <si>
    <t xml:space="preserve">NsP Trebišov </t>
  </si>
  <si>
    <t xml:space="preserve">NsP Trstená </t>
  </si>
  <si>
    <t xml:space="preserve">NsP Veľký Krtíš </t>
  </si>
  <si>
    <t xml:space="preserve">NsP Vranov n/Topľou </t>
  </si>
  <si>
    <t xml:space="preserve">NsP Zvolen </t>
  </si>
  <si>
    <t xml:space="preserve">NsP Žiar n/Hronom </t>
  </si>
  <si>
    <t>N2 SPOLU</t>
  </si>
  <si>
    <t>N1</t>
  </si>
  <si>
    <t xml:space="preserve">NsP Ban.Štiavnica </t>
  </si>
  <si>
    <t xml:space="preserve">NsP Bánovce n/Bebravou </t>
  </si>
  <si>
    <t xml:space="preserve">NsP Gelnica </t>
  </si>
  <si>
    <t xml:space="preserve">NsP Handlová </t>
  </si>
  <si>
    <t xml:space="preserve">NsP Hlohovec </t>
  </si>
  <si>
    <t xml:space="preserve">NsP Hnúšťa </t>
  </si>
  <si>
    <t xml:space="preserve">NsP Ilava </t>
  </si>
  <si>
    <t xml:space="preserve">NsP Kráľovský Chlmec </t>
  </si>
  <si>
    <t xml:space="preserve">NsP Kremnica </t>
  </si>
  <si>
    <t xml:space="preserve">NsP Krompachy </t>
  </si>
  <si>
    <t xml:space="preserve">NsP Krupina </t>
  </si>
  <si>
    <t xml:space="preserve">NsP Medzilaborce </t>
  </si>
  <si>
    <t xml:space="preserve">NsP Modra </t>
  </si>
  <si>
    <t xml:space="preserve">NsP MUDr.V.Alexandra Kežmarok </t>
  </si>
  <si>
    <t xml:space="preserve">NsP Myjava </t>
  </si>
  <si>
    <t xml:space="preserve">NsP Nová Baňa </t>
  </si>
  <si>
    <t xml:space="preserve">NsP Nové Mesto n/V. </t>
  </si>
  <si>
    <t xml:space="preserve">NsP Partizánske </t>
  </si>
  <si>
    <t xml:space="preserve">NsP Revúca </t>
  </si>
  <si>
    <t xml:space="preserve">NsP Snina </t>
  </si>
  <si>
    <t xml:space="preserve">NsP Sobrance </t>
  </si>
  <si>
    <t xml:space="preserve">NsP Stropkov </t>
  </si>
  <si>
    <t xml:space="preserve">NsP Šahy </t>
  </si>
  <si>
    <t xml:space="preserve">NsP Zlaté Moravce </t>
  </si>
  <si>
    <t xml:space="preserve">NsP Želiezovce </t>
  </si>
  <si>
    <t>5A</t>
  </si>
  <si>
    <t>N1 SPOLU</t>
  </si>
  <si>
    <t>PL</t>
  </si>
  <si>
    <t xml:space="preserve">CPLDZ Bratislava </t>
  </si>
  <si>
    <t xml:space="preserve">Det.psych.liečebňa Hraň </t>
  </si>
  <si>
    <t xml:space="preserve">OLÚ psych. Predná Hora Muráň </t>
  </si>
  <si>
    <t xml:space="preserve">Psych.liečebňa Plešivec </t>
  </si>
  <si>
    <t xml:space="preserve">Psych.liečebňa Sokolovce </t>
  </si>
  <si>
    <t xml:space="preserve">Psych.liečebňa Sučany </t>
  </si>
  <si>
    <t xml:space="preserve">Psych.liečebňa Veľké Leváre </t>
  </si>
  <si>
    <t>PN</t>
  </si>
  <si>
    <t xml:space="preserve">Psych.nem.Philipa Pinela Pezinok </t>
  </si>
  <si>
    <t xml:space="preserve">Psych.nemocnica Michalovce </t>
  </si>
  <si>
    <t xml:space="preserve">Psych.nemocnica Veľké Zálužie </t>
  </si>
  <si>
    <t xml:space="preserve">Psychiatrická nemocnica Hronovce </t>
  </si>
  <si>
    <t xml:space="preserve">Psychiatrická nemocnica Kremnica </t>
  </si>
  <si>
    <t xml:space="preserve">Psychiatrická nemocnica Prešov </t>
  </si>
  <si>
    <t>6A</t>
  </si>
  <si>
    <t>PN a PL SPOLU</t>
  </si>
  <si>
    <t>DO</t>
  </si>
  <si>
    <t xml:space="preserve">Detská ozdravovňa Krem.Bane </t>
  </si>
  <si>
    <t xml:space="preserve">DO Železnô Partizánska Ľupča </t>
  </si>
  <si>
    <t>LDCH</t>
  </si>
  <si>
    <t xml:space="preserve">LDCH Štiavnička </t>
  </si>
  <si>
    <t xml:space="preserve">Poliklinika Detva </t>
  </si>
  <si>
    <t xml:space="preserve">Poliklinika Tornaľa </t>
  </si>
  <si>
    <t>OLÚ</t>
  </si>
  <si>
    <t xml:space="preserve">LÚ (rehab.) Šamorín </t>
  </si>
  <si>
    <t xml:space="preserve">OLÚ rehabilitačný Sobrance </t>
  </si>
  <si>
    <t xml:space="preserve">OLÚ RCH Nový Smokovec </t>
  </si>
  <si>
    <t xml:space="preserve">OLÚ RCH Tatr. Kotlina </t>
  </si>
  <si>
    <t xml:space="preserve">OLÚ TaRCH Lehnice </t>
  </si>
  <si>
    <t xml:space="preserve">ŠLÚ chron.chor. Limbach </t>
  </si>
  <si>
    <t xml:space="preserve">W.OLÚ TaRCH Tatr.Polianka </t>
  </si>
  <si>
    <t>7A</t>
  </si>
  <si>
    <t>DO, LDCH a OLU SPOLU</t>
  </si>
  <si>
    <t>Celkový súčet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</si>
</sst>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sz val="8"/>
      <color indexed="10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/>
    </xf>
    <xf numFmtId="1" fontId="6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2" fontId="6" fillId="2" borderId="1" xfId="0" applyNumberFormat="1" applyFont="1" applyFill="1" applyBorder="1" applyAlignment="1">
      <alignment/>
    </xf>
    <xf numFmtId="2" fontId="6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workbookViewId="0" topLeftCell="B1">
      <selection activeCell="D129" sqref="D129"/>
    </sheetView>
  </sheetViews>
  <sheetFormatPr defaultColWidth="9.00390625" defaultRowHeight="12.75"/>
  <cols>
    <col min="1" max="1" width="0" style="0" hidden="1" customWidth="1"/>
    <col min="2" max="2" width="3.625" style="0" customWidth="1"/>
    <col min="3" max="3" width="25.125" style="0" customWidth="1"/>
    <col min="4" max="4" width="11.75390625" style="0" bestFit="1" customWidth="1"/>
    <col min="5" max="5" width="6.25390625" style="0" customWidth="1"/>
    <col min="6" max="6" width="10.875" style="0" bestFit="1" customWidth="1"/>
    <col min="7" max="7" width="5.875" style="0" customWidth="1"/>
    <col min="8" max="8" width="10.875" style="0" bestFit="1" customWidth="1"/>
    <col min="9" max="9" width="5.25390625" style="0" customWidth="1"/>
    <col min="10" max="10" width="11.125" style="0" customWidth="1"/>
    <col min="11" max="11" width="6.25390625" style="0" customWidth="1"/>
    <col min="12" max="12" width="12.00390625" style="0" customWidth="1"/>
    <col min="13" max="13" width="0" style="0" hidden="1" customWidth="1"/>
  </cols>
  <sheetData>
    <row r="1" spans="2:12" ht="24" customHeight="1">
      <c r="B1" s="1"/>
      <c r="C1" s="1"/>
      <c r="D1" s="29" t="s">
        <v>0</v>
      </c>
      <c r="E1" s="29"/>
      <c r="F1" s="29" t="s">
        <v>1</v>
      </c>
      <c r="G1" s="29"/>
      <c r="H1" s="29" t="s">
        <v>2</v>
      </c>
      <c r="I1" s="29"/>
      <c r="J1" s="29" t="s">
        <v>3</v>
      </c>
      <c r="K1" s="29"/>
      <c r="L1" s="29" t="s">
        <v>4</v>
      </c>
    </row>
    <row r="2" spans="2:12" ht="33.75">
      <c r="B2" s="3" t="s">
        <v>5</v>
      </c>
      <c r="C2" s="4" t="s">
        <v>6</v>
      </c>
      <c r="D2" s="3" t="s">
        <v>7</v>
      </c>
      <c r="E2" s="2" t="s">
        <v>8</v>
      </c>
      <c r="F2" s="3" t="s">
        <v>7</v>
      </c>
      <c r="G2" s="2" t="s">
        <v>8</v>
      </c>
      <c r="H2" s="3" t="s">
        <v>7</v>
      </c>
      <c r="I2" s="2" t="s">
        <v>8</v>
      </c>
      <c r="J2" s="3" t="s">
        <v>7</v>
      </c>
      <c r="K2" s="2" t="s">
        <v>8</v>
      </c>
      <c r="L2" s="29"/>
    </row>
    <row r="3" spans="1:12" ht="12.75">
      <c r="A3">
        <v>1</v>
      </c>
      <c r="B3" s="5" t="s">
        <v>9</v>
      </c>
      <c r="C3" s="6" t="s">
        <v>10</v>
      </c>
      <c r="D3" s="7">
        <v>43863744.39</v>
      </c>
      <c r="E3" s="8">
        <f aca="true" t="shared" si="0" ref="E3:E66">D3/$L3*100</f>
        <v>59.52130177896894</v>
      </c>
      <c r="F3" s="7">
        <v>8453891.23</v>
      </c>
      <c r="G3" s="8">
        <f aca="true" t="shared" si="1" ref="G3:G66">F3/$L3*100</f>
        <v>11.47158360748894</v>
      </c>
      <c r="H3" s="7">
        <v>21376559.7</v>
      </c>
      <c r="I3" s="8">
        <f aca="true" t="shared" si="2" ref="I3:I66">H3/$L3*100</f>
        <v>29.00711461354213</v>
      </c>
      <c r="J3" s="7"/>
      <c r="K3" s="8">
        <f aca="true" t="shared" si="3" ref="K3:K66">J3/$L3*100</f>
        <v>0</v>
      </c>
      <c r="L3" s="9">
        <f aca="true" t="shared" si="4" ref="L3:L14">J3+H3+F3+D3</f>
        <v>73694195.32</v>
      </c>
    </row>
    <row r="4" spans="1:12" ht="12.75">
      <c r="A4">
        <v>1</v>
      </c>
      <c r="B4" s="5" t="s">
        <v>9</v>
      </c>
      <c r="C4" s="6" t="s">
        <v>11</v>
      </c>
      <c r="D4" s="7">
        <v>27207411.709999997</v>
      </c>
      <c r="E4" s="8">
        <f t="shared" si="0"/>
        <v>85.29044465594649</v>
      </c>
      <c r="F4" s="7">
        <v>1300986.97</v>
      </c>
      <c r="G4" s="8">
        <f t="shared" si="1"/>
        <v>4.078365055287816</v>
      </c>
      <c r="H4" s="7">
        <v>3391319.77</v>
      </c>
      <c r="I4" s="8">
        <f t="shared" si="2"/>
        <v>10.6311902887657</v>
      </c>
      <c r="J4" s="7"/>
      <c r="K4" s="8">
        <f t="shared" si="3"/>
        <v>0</v>
      </c>
      <c r="L4" s="9">
        <f t="shared" si="4"/>
        <v>31899718.449999996</v>
      </c>
    </row>
    <row r="5" spans="1:12" ht="12.75">
      <c r="A5">
        <v>1</v>
      </c>
      <c r="B5" s="5" t="s">
        <v>9</v>
      </c>
      <c r="C5" s="6" t="s">
        <v>12</v>
      </c>
      <c r="D5" s="7">
        <v>85598311.75</v>
      </c>
      <c r="E5" s="8">
        <f t="shared" si="0"/>
        <v>98.88518506648425</v>
      </c>
      <c r="F5" s="7"/>
      <c r="G5" s="8">
        <f t="shared" si="1"/>
        <v>0</v>
      </c>
      <c r="H5" s="7">
        <v>625272.35</v>
      </c>
      <c r="I5" s="8">
        <f t="shared" si="2"/>
        <v>0.7223293401777345</v>
      </c>
      <c r="J5" s="7">
        <v>339748.61</v>
      </c>
      <c r="K5" s="8">
        <f t="shared" si="3"/>
        <v>0.392485593338011</v>
      </c>
      <c r="L5" s="9">
        <f t="shared" si="4"/>
        <v>86563332.71</v>
      </c>
    </row>
    <row r="6" spans="1:12" ht="12.75">
      <c r="A6">
        <v>1</v>
      </c>
      <c r="B6" s="5" t="s">
        <v>9</v>
      </c>
      <c r="C6" s="6" t="s">
        <v>13</v>
      </c>
      <c r="D6" s="7">
        <v>255263974.21999997</v>
      </c>
      <c r="E6" s="8">
        <f t="shared" si="0"/>
        <v>42.099353424937114</v>
      </c>
      <c r="F6" s="7">
        <v>115889993.70999998</v>
      </c>
      <c r="G6" s="8">
        <f t="shared" si="1"/>
        <v>19.11313109701152</v>
      </c>
      <c r="H6" s="7">
        <v>216021272.08</v>
      </c>
      <c r="I6" s="8">
        <f t="shared" si="2"/>
        <v>35.62725961777288</v>
      </c>
      <c r="J6" s="7">
        <v>19161801.900000002</v>
      </c>
      <c r="K6" s="8">
        <f t="shared" si="3"/>
        <v>3.1602558602784874</v>
      </c>
      <c r="L6" s="9">
        <f t="shared" si="4"/>
        <v>606337041.91</v>
      </c>
    </row>
    <row r="7" spans="1:12" ht="12.75">
      <c r="A7">
        <v>1</v>
      </c>
      <c r="B7" s="5" t="s">
        <v>9</v>
      </c>
      <c r="C7" s="6" t="s">
        <v>14</v>
      </c>
      <c r="D7" s="7">
        <v>190368378.15999997</v>
      </c>
      <c r="E7" s="8">
        <f t="shared" si="0"/>
        <v>54.98709709495302</v>
      </c>
      <c r="F7" s="7">
        <v>48289812.19000001</v>
      </c>
      <c r="G7" s="8">
        <f t="shared" si="1"/>
        <v>13.948307052113707</v>
      </c>
      <c r="H7" s="7">
        <v>79400338.02999999</v>
      </c>
      <c r="I7" s="8">
        <f t="shared" si="2"/>
        <v>22.93445024235164</v>
      </c>
      <c r="J7" s="7">
        <v>28147014.77</v>
      </c>
      <c r="K7" s="8">
        <f t="shared" si="3"/>
        <v>8.130145610581625</v>
      </c>
      <c r="L7" s="9">
        <f t="shared" si="4"/>
        <v>346205543.15</v>
      </c>
    </row>
    <row r="8" spans="1:12" ht="12.75">
      <c r="A8">
        <v>1</v>
      </c>
      <c r="B8" s="5" t="s">
        <v>9</v>
      </c>
      <c r="C8" s="6" t="s">
        <v>15</v>
      </c>
      <c r="D8" s="7">
        <v>64022746.07</v>
      </c>
      <c r="E8" s="8">
        <f t="shared" si="0"/>
        <v>72.60948735882825</v>
      </c>
      <c r="F8" s="7">
        <v>593338.22</v>
      </c>
      <c r="G8" s="8">
        <f t="shared" si="1"/>
        <v>0.6729168401726392</v>
      </c>
      <c r="H8" s="7">
        <v>21688684.540000003</v>
      </c>
      <c r="I8" s="8">
        <f t="shared" si="2"/>
        <v>24.597574496647077</v>
      </c>
      <c r="J8" s="7">
        <v>1869309.24</v>
      </c>
      <c r="K8" s="8">
        <f t="shared" si="3"/>
        <v>2.12002130435204</v>
      </c>
      <c r="L8" s="9">
        <f t="shared" si="4"/>
        <v>88174078.07</v>
      </c>
    </row>
    <row r="9" spans="1:12" ht="12.75">
      <c r="A9">
        <v>1</v>
      </c>
      <c r="B9" s="5" t="s">
        <v>9</v>
      </c>
      <c r="C9" s="6" t="s">
        <v>16</v>
      </c>
      <c r="D9" s="7">
        <v>81779019.35</v>
      </c>
      <c r="E9" s="8">
        <f t="shared" si="0"/>
        <v>67.47629934491276</v>
      </c>
      <c r="F9" s="7">
        <v>7536602.5200000005</v>
      </c>
      <c r="G9" s="8">
        <f t="shared" si="1"/>
        <v>6.218490411418022</v>
      </c>
      <c r="H9" s="7">
        <v>26398541.449999996</v>
      </c>
      <c r="I9" s="8">
        <f t="shared" si="2"/>
        <v>21.781575510532058</v>
      </c>
      <c r="J9" s="7">
        <v>5482494.09</v>
      </c>
      <c r="K9" s="8">
        <f t="shared" si="3"/>
        <v>4.5236347331371505</v>
      </c>
      <c r="L9" s="9">
        <f t="shared" si="4"/>
        <v>121196657.41</v>
      </c>
    </row>
    <row r="10" spans="1:12" ht="12.75">
      <c r="A10">
        <v>1</v>
      </c>
      <c r="B10" s="5" t="s">
        <v>9</v>
      </c>
      <c r="C10" s="6" t="s">
        <v>17</v>
      </c>
      <c r="D10" s="7">
        <v>506434670.47</v>
      </c>
      <c r="E10" s="8">
        <f t="shared" si="0"/>
        <v>64.33878289265212</v>
      </c>
      <c r="F10" s="7">
        <v>12403618.69</v>
      </c>
      <c r="G10" s="8">
        <f t="shared" si="1"/>
        <v>1.5757881055784189</v>
      </c>
      <c r="H10" s="7">
        <v>260199980.30000004</v>
      </c>
      <c r="I10" s="8">
        <f t="shared" si="2"/>
        <v>33.056484907831276</v>
      </c>
      <c r="J10" s="7">
        <v>8099204.550000001</v>
      </c>
      <c r="K10" s="8">
        <f t="shared" si="3"/>
        <v>1.0289440939381709</v>
      </c>
      <c r="L10" s="9">
        <f t="shared" si="4"/>
        <v>787137474.0100001</v>
      </c>
    </row>
    <row r="11" spans="1:12" ht="12.75">
      <c r="A11">
        <v>1</v>
      </c>
      <c r="B11" s="5" t="s">
        <v>9</v>
      </c>
      <c r="C11" s="6" t="s">
        <v>18</v>
      </c>
      <c r="D11" s="7">
        <v>6560125.83</v>
      </c>
      <c r="E11" s="8">
        <f t="shared" si="0"/>
        <v>5.656699845729716</v>
      </c>
      <c r="F11" s="7">
        <v>15983768.11</v>
      </c>
      <c r="G11" s="8">
        <f t="shared" si="1"/>
        <v>13.78256773498757</v>
      </c>
      <c r="H11" s="7">
        <v>93427007.98</v>
      </c>
      <c r="I11" s="8">
        <f t="shared" si="2"/>
        <v>80.56073241928272</v>
      </c>
      <c r="J11" s="7"/>
      <c r="K11" s="8">
        <f t="shared" si="3"/>
        <v>0</v>
      </c>
      <c r="L11" s="9">
        <f t="shared" si="4"/>
        <v>115970901.92</v>
      </c>
    </row>
    <row r="12" spans="1:12" ht="12.75">
      <c r="A12">
        <v>1</v>
      </c>
      <c r="B12" s="5" t="s">
        <v>9</v>
      </c>
      <c r="C12" s="6" t="s">
        <v>19</v>
      </c>
      <c r="D12" s="7">
        <v>45742487.46</v>
      </c>
      <c r="E12" s="8">
        <f t="shared" si="0"/>
        <v>74.38379717423031</v>
      </c>
      <c r="F12" s="7">
        <v>227092.78</v>
      </c>
      <c r="G12" s="8">
        <f t="shared" si="1"/>
        <v>0.369285192503436</v>
      </c>
      <c r="H12" s="7">
        <v>13756952.75</v>
      </c>
      <c r="I12" s="8">
        <f t="shared" si="2"/>
        <v>22.370763810916504</v>
      </c>
      <c r="J12" s="7">
        <v>1768697.42</v>
      </c>
      <c r="K12" s="8">
        <f t="shared" si="3"/>
        <v>2.8761538223497487</v>
      </c>
      <c r="L12" s="9">
        <f t="shared" si="4"/>
        <v>61495230.41</v>
      </c>
    </row>
    <row r="13" spans="1:12" ht="12.75">
      <c r="A13">
        <v>1</v>
      </c>
      <c r="B13" s="5" t="s">
        <v>9</v>
      </c>
      <c r="C13" s="6" t="s">
        <v>20</v>
      </c>
      <c r="D13" s="7">
        <v>135297982.51</v>
      </c>
      <c r="E13" s="8">
        <f t="shared" si="0"/>
        <v>65.65459981216185</v>
      </c>
      <c r="F13" s="7">
        <v>4846189.64</v>
      </c>
      <c r="G13" s="8">
        <f t="shared" si="1"/>
        <v>2.3516584321907987</v>
      </c>
      <c r="H13" s="7">
        <v>32241919.049999997</v>
      </c>
      <c r="I13" s="8">
        <f t="shared" si="2"/>
        <v>15.64569000315589</v>
      </c>
      <c r="J13" s="7">
        <v>33689313.870000005</v>
      </c>
      <c r="K13" s="8">
        <f t="shared" si="3"/>
        <v>16.348051752491457</v>
      </c>
      <c r="L13" s="9">
        <f t="shared" si="4"/>
        <v>206075405.07</v>
      </c>
    </row>
    <row r="14" spans="1:12" ht="12.75">
      <c r="A14">
        <v>1</v>
      </c>
      <c r="B14" s="5" t="s">
        <v>9</v>
      </c>
      <c r="C14" s="6" t="s">
        <v>21</v>
      </c>
      <c r="D14" s="7">
        <v>28275028.71</v>
      </c>
      <c r="E14" s="8">
        <f t="shared" si="0"/>
        <v>37.09048042706521</v>
      </c>
      <c r="F14" s="7">
        <v>1852878.81</v>
      </c>
      <c r="G14" s="8">
        <f t="shared" si="1"/>
        <v>2.4305604051154606</v>
      </c>
      <c r="H14" s="7">
        <v>46104668.56</v>
      </c>
      <c r="I14" s="8">
        <f t="shared" si="2"/>
        <v>60.47895916781931</v>
      </c>
      <c r="J14" s="7"/>
      <c r="K14" s="8">
        <f t="shared" si="3"/>
        <v>0</v>
      </c>
      <c r="L14" s="9">
        <f t="shared" si="4"/>
        <v>76232576.08000001</v>
      </c>
    </row>
    <row r="15" spans="1:12" s="10" customFormat="1" ht="12.75">
      <c r="A15" s="10" t="s">
        <v>22</v>
      </c>
      <c r="B15" s="11"/>
      <c r="C15" s="12" t="s">
        <v>23</v>
      </c>
      <c r="D15" s="13">
        <f>SUM(D3:D14)</f>
        <v>1470413880.6299999</v>
      </c>
      <c r="E15" s="14">
        <f t="shared" si="0"/>
        <v>56.533024576134075</v>
      </c>
      <c r="F15" s="13">
        <f>SUM(F3:F14)</f>
        <v>217378172.86999997</v>
      </c>
      <c r="G15" s="14">
        <f t="shared" si="1"/>
        <v>8.357541880595944</v>
      </c>
      <c r="H15" s="13">
        <f>SUM(H3:H14)</f>
        <v>814632516.56</v>
      </c>
      <c r="I15" s="14">
        <f t="shared" si="2"/>
        <v>31.320188612115597</v>
      </c>
      <c r="J15" s="13">
        <f>SUM(J3:J14)</f>
        <v>98557584.45</v>
      </c>
      <c r="K15" s="14">
        <f>J15/$L15*100</f>
        <v>3.7892449311543737</v>
      </c>
      <c r="L15" s="13">
        <f>SUM(L3:L14)</f>
        <v>2600982154.51</v>
      </c>
    </row>
    <row r="16" spans="1:12" ht="12.75">
      <c r="A16">
        <v>2</v>
      </c>
      <c r="B16" s="5" t="s">
        <v>24</v>
      </c>
      <c r="C16" s="6" t="s">
        <v>25</v>
      </c>
      <c r="D16" s="7">
        <v>565829842.74</v>
      </c>
      <c r="E16" s="8">
        <f t="shared" si="0"/>
        <v>60.01820190376327</v>
      </c>
      <c r="F16" s="7">
        <v>40694905.23</v>
      </c>
      <c r="G16" s="8">
        <f t="shared" si="1"/>
        <v>4.316553942650486</v>
      </c>
      <c r="H16" s="7">
        <v>274607712.22</v>
      </c>
      <c r="I16" s="8">
        <f t="shared" si="2"/>
        <v>29.12794602090959</v>
      </c>
      <c r="J16" s="7">
        <v>61631276.13</v>
      </c>
      <c r="K16" s="8">
        <f t="shared" si="3"/>
        <v>6.537298132676653</v>
      </c>
      <c r="L16" s="9">
        <f aca="true" t="shared" si="5" ref="L16:L23">J16+H16+F16+D16</f>
        <v>942763736.32</v>
      </c>
    </row>
    <row r="17" spans="1:12" ht="12.75">
      <c r="A17">
        <v>2</v>
      </c>
      <c r="B17" s="5" t="s">
        <v>24</v>
      </c>
      <c r="C17" s="6" t="s">
        <v>26</v>
      </c>
      <c r="D17" s="7">
        <v>474449092.41</v>
      </c>
      <c r="E17" s="8">
        <f t="shared" si="0"/>
        <v>69.63839951561685</v>
      </c>
      <c r="F17" s="7">
        <v>41000363.150000006</v>
      </c>
      <c r="G17" s="8">
        <f t="shared" si="1"/>
        <v>6.017926295994947</v>
      </c>
      <c r="H17" s="7">
        <v>123295620.8</v>
      </c>
      <c r="I17" s="8">
        <f t="shared" si="2"/>
        <v>18.09700943083821</v>
      </c>
      <c r="J17" s="7">
        <v>42558767.08</v>
      </c>
      <c r="K17" s="8">
        <f t="shared" si="3"/>
        <v>6.246664757549984</v>
      </c>
      <c r="L17" s="9">
        <f t="shared" si="5"/>
        <v>681303843.44</v>
      </c>
    </row>
    <row r="18" spans="1:12" ht="12.75">
      <c r="A18">
        <v>2</v>
      </c>
      <c r="B18" s="5" t="s">
        <v>24</v>
      </c>
      <c r="C18" s="6" t="s">
        <v>27</v>
      </c>
      <c r="D18" s="7">
        <v>490851179.27</v>
      </c>
      <c r="E18" s="8">
        <f t="shared" si="0"/>
        <v>57.82849830200928</v>
      </c>
      <c r="F18" s="7">
        <v>114611350.50000001</v>
      </c>
      <c r="G18" s="8">
        <f t="shared" si="1"/>
        <v>13.502671619608192</v>
      </c>
      <c r="H18" s="7">
        <v>168400814.13999996</v>
      </c>
      <c r="I18" s="8">
        <f t="shared" si="2"/>
        <v>19.839753077572286</v>
      </c>
      <c r="J18" s="7">
        <v>74941646.16</v>
      </c>
      <c r="K18" s="8">
        <f t="shared" si="3"/>
        <v>8.829077000810239</v>
      </c>
      <c r="L18" s="9">
        <f t="shared" si="5"/>
        <v>848804990.0699999</v>
      </c>
    </row>
    <row r="19" spans="1:12" ht="12.75">
      <c r="A19">
        <v>2</v>
      </c>
      <c r="B19" s="5" t="s">
        <v>24</v>
      </c>
      <c r="C19" s="6" t="s">
        <v>28</v>
      </c>
      <c r="D19" s="7">
        <v>478633396.2799999</v>
      </c>
      <c r="E19" s="8">
        <f t="shared" si="0"/>
        <v>50.65762186717077</v>
      </c>
      <c r="F19" s="7">
        <v>160107638.03</v>
      </c>
      <c r="G19" s="8">
        <f t="shared" si="1"/>
        <v>16.94547904180271</v>
      </c>
      <c r="H19" s="7">
        <v>281443228.99999994</v>
      </c>
      <c r="I19" s="8">
        <f t="shared" si="2"/>
        <v>29.78740050854512</v>
      </c>
      <c r="J19" s="7">
        <v>24655582.380000003</v>
      </c>
      <c r="K19" s="8">
        <f t="shared" si="3"/>
        <v>2.609498582481401</v>
      </c>
      <c r="L19" s="9">
        <f t="shared" si="5"/>
        <v>944839845.6899998</v>
      </c>
    </row>
    <row r="20" spans="1:12" ht="12.75">
      <c r="A20">
        <v>2</v>
      </c>
      <c r="B20" s="5" t="s">
        <v>24</v>
      </c>
      <c r="C20" s="6" t="s">
        <v>29</v>
      </c>
      <c r="D20" s="7">
        <v>542853893.4</v>
      </c>
      <c r="E20" s="8">
        <f t="shared" si="0"/>
        <v>53.55711193559105</v>
      </c>
      <c r="F20" s="7">
        <v>62792604.55</v>
      </c>
      <c r="G20" s="8">
        <f t="shared" si="1"/>
        <v>6.195019675641611</v>
      </c>
      <c r="H20" s="7">
        <v>311539746.43</v>
      </c>
      <c r="I20" s="8">
        <f t="shared" si="2"/>
        <v>30.73602174506788</v>
      </c>
      <c r="J20" s="7">
        <v>96411901.19</v>
      </c>
      <c r="K20" s="8">
        <f t="shared" si="3"/>
        <v>9.511846643699458</v>
      </c>
      <c r="L20" s="9">
        <f t="shared" si="5"/>
        <v>1013598145.5699999</v>
      </c>
    </row>
    <row r="21" spans="1:12" ht="12.75">
      <c r="A21">
        <v>2</v>
      </c>
      <c r="B21" s="5" t="s">
        <v>24</v>
      </c>
      <c r="C21" s="6" t="s">
        <v>30</v>
      </c>
      <c r="D21" s="7">
        <v>420802126.38</v>
      </c>
      <c r="E21" s="8">
        <f t="shared" si="0"/>
        <v>52.30111700001271</v>
      </c>
      <c r="F21" s="7">
        <v>117039575.62999998</v>
      </c>
      <c r="G21" s="8">
        <f t="shared" si="1"/>
        <v>14.546743362053979</v>
      </c>
      <c r="H21" s="7">
        <v>176293646.20000005</v>
      </c>
      <c r="I21" s="8">
        <f t="shared" si="2"/>
        <v>21.911378384858075</v>
      </c>
      <c r="J21" s="7">
        <v>90440443.88999999</v>
      </c>
      <c r="K21" s="8">
        <f t="shared" si="3"/>
        <v>11.240761253075238</v>
      </c>
      <c r="L21" s="9">
        <f t="shared" si="5"/>
        <v>804575792.1</v>
      </c>
    </row>
    <row r="22" spans="1:12" ht="12.75">
      <c r="A22">
        <v>2</v>
      </c>
      <c r="B22" s="5" t="s">
        <v>24</v>
      </c>
      <c r="C22" s="6" t="s">
        <v>31</v>
      </c>
      <c r="D22" s="7">
        <v>421646528.68</v>
      </c>
      <c r="E22" s="8">
        <f t="shared" si="0"/>
        <v>59.912605543022465</v>
      </c>
      <c r="F22" s="7">
        <v>30787591.079999994</v>
      </c>
      <c r="G22" s="8">
        <f t="shared" si="1"/>
        <v>4.374670902119085</v>
      </c>
      <c r="H22" s="7">
        <v>191735055.84000003</v>
      </c>
      <c r="I22" s="8">
        <f t="shared" si="2"/>
        <v>27.24402073289543</v>
      </c>
      <c r="J22" s="7">
        <v>59600131.14</v>
      </c>
      <c r="K22" s="8">
        <f t="shared" si="3"/>
        <v>8.468702821963026</v>
      </c>
      <c r="L22" s="9">
        <f t="shared" si="5"/>
        <v>703769306.74</v>
      </c>
    </row>
    <row r="23" spans="1:12" ht="12.75">
      <c r="A23">
        <v>2</v>
      </c>
      <c r="B23" s="5" t="s">
        <v>24</v>
      </c>
      <c r="C23" s="6" t="s">
        <v>32</v>
      </c>
      <c r="D23" s="7">
        <v>335643535.84999996</v>
      </c>
      <c r="E23" s="8">
        <f t="shared" si="0"/>
        <v>65.07698450782652</v>
      </c>
      <c r="F23" s="7">
        <v>25055820.46</v>
      </c>
      <c r="G23" s="8">
        <f t="shared" si="1"/>
        <v>4.858002808774496</v>
      </c>
      <c r="H23" s="7">
        <v>115797152.16</v>
      </c>
      <c r="I23" s="8">
        <f t="shared" si="2"/>
        <v>22.451585304876804</v>
      </c>
      <c r="J23" s="7">
        <v>39267303.25</v>
      </c>
      <c r="K23" s="8">
        <f t="shared" si="3"/>
        <v>7.613427378522167</v>
      </c>
      <c r="L23" s="9">
        <f t="shared" si="5"/>
        <v>515763811.71999997</v>
      </c>
    </row>
    <row r="24" spans="2:13" s="10" customFormat="1" ht="12.75">
      <c r="B24" s="11"/>
      <c r="C24" s="12" t="s">
        <v>33</v>
      </c>
      <c r="D24" s="13">
        <f>SUM(D16:D23)</f>
        <v>3730709595.0099998</v>
      </c>
      <c r="E24" s="14">
        <f t="shared" si="0"/>
        <v>57.79190045502084</v>
      </c>
      <c r="F24" s="13">
        <f>SUM(F16:F23)</f>
        <v>592089848.63</v>
      </c>
      <c r="G24" s="14">
        <f t="shared" si="1"/>
        <v>9.171981018898254</v>
      </c>
      <c r="H24" s="13">
        <f>SUM(H16:H23)</f>
        <v>1643112976.7900002</v>
      </c>
      <c r="I24" s="14">
        <f t="shared" si="2"/>
        <v>25.453233271764788</v>
      </c>
      <c r="J24" s="13">
        <f>SUM(J16:J23)</f>
        <v>489507051.21999997</v>
      </c>
      <c r="K24" s="14">
        <f>J24/$L24*100</f>
        <v>7.582885254316128</v>
      </c>
      <c r="L24" s="13">
        <f>SUM(L16:L23)</f>
        <v>6455419471.65</v>
      </c>
      <c r="M24" s="15">
        <f>L24/$L24*100</f>
        <v>100</v>
      </c>
    </row>
    <row r="25" spans="1:12" ht="12.75">
      <c r="A25">
        <v>3</v>
      </c>
      <c r="B25" s="5" t="s">
        <v>34</v>
      </c>
      <c r="C25" s="6" t="s">
        <v>35</v>
      </c>
      <c r="D25" s="7">
        <v>65985521.39999999</v>
      </c>
      <c r="E25" s="8">
        <f t="shared" si="0"/>
        <v>64.48973665840298</v>
      </c>
      <c r="F25" s="7">
        <v>13308816.490000002</v>
      </c>
      <c r="G25" s="8">
        <f t="shared" si="1"/>
        <v>13.007127207077145</v>
      </c>
      <c r="H25" s="7">
        <v>22673830.92</v>
      </c>
      <c r="I25" s="8">
        <f t="shared" si="2"/>
        <v>22.159851950006036</v>
      </c>
      <c r="J25" s="7">
        <v>351246.37</v>
      </c>
      <c r="K25" s="8">
        <f t="shared" si="3"/>
        <v>0.3432841845138466</v>
      </c>
      <c r="L25" s="9">
        <f aca="true" t="shared" si="6" ref="L25:L32">J25+H25+F25+D25</f>
        <v>102319415.17999999</v>
      </c>
    </row>
    <row r="26" spans="1:12" ht="12.75">
      <c r="A26">
        <v>3</v>
      </c>
      <c r="B26" s="5" t="s">
        <v>34</v>
      </c>
      <c r="C26" s="6" t="s">
        <v>36</v>
      </c>
      <c r="D26" s="7">
        <v>864177659.4599999</v>
      </c>
      <c r="E26" s="8">
        <f t="shared" si="0"/>
        <v>57.22295897565254</v>
      </c>
      <c r="F26" s="7">
        <v>125097272.17000002</v>
      </c>
      <c r="G26" s="8">
        <f t="shared" si="1"/>
        <v>8.283523642375869</v>
      </c>
      <c r="H26" s="7">
        <v>393828503.59999996</v>
      </c>
      <c r="I26" s="8">
        <f t="shared" si="2"/>
        <v>26.07800844912787</v>
      </c>
      <c r="J26" s="7">
        <v>127090506.03</v>
      </c>
      <c r="K26" s="8">
        <f t="shared" si="3"/>
        <v>8.415508932843725</v>
      </c>
      <c r="L26" s="9">
        <f t="shared" si="6"/>
        <v>1510193941.2599998</v>
      </c>
    </row>
    <row r="27" spans="1:12" ht="12.75">
      <c r="A27">
        <v>3</v>
      </c>
      <c r="B27" s="5" t="s">
        <v>34</v>
      </c>
      <c r="C27" s="6" t="s">
        <v>37</v>
      </c>
      <c r="D27" s="7">
        <v>407583624.76999986</v>
      </c>
      <c r="E27" s="8">
        <f t="shared" si="0"/>
        <v>56.17061950735269</v>
      </c>
      <c r="F27" s="7">
        <v>86203413.68000002</v>
      </c>
      <c r="G27" s="8">
        <f t="shared" si="1"/>
        <v>11.880013954894796</v>
      </c>
      <c r="H27" s="7">
        <v>156505544.33</v>
      </c>
      <c r="I27" s="8">
        <f t="shared" si="2"/>
        <v>21.5686127878968</v>
      </c>
      <c r="J27" s="7">
        <v>75324525.14</v>
      </c>
      <c r="K27" s="8">
        <f t="shared" si="3"/>
        <v>10.38075374985572</v>
      </c>
      <c r="L27" s="9">
        <f t="shared" si="6"/>
        <v>725617107.9199998</v>
      </c>
    </row>
    <row r="28" spans="1:12" ht="12.75">
      <c r="A28">
        <v>3</v>
      </c>
      <c r="B28" s="5" t="s">
        <v>34</v>
      </c>
      <c r="C28" s="6" t="s">
        <v>38</v>
      </c>
      <c r="D28" s="7">
        <v>321122252.2100001</v>
      </c>
      <c r="E28" s="8">
        <f t="shared" si="0"/>
        <v>60.1101096131326</v>
      </c>
      <c r="F28" s="7">
        <v>25127601.64000001</v>
      </c>
      <c r="G28" s="8">
        <f t="shared" si="1"/>
        <v>4.703575907619693</v>
      </c>
      <c r="H28" s="7">
        <v>118200104.00000001</v>
      </c>
      <c r="I28" s="8">
        <f t="shared" si="2"/>
        <v>22.12559596485795</v>
      </c>
      <c r="J28" s="7">
        <v>69773410.36</v>
      </c>
      <c r="K28" s="8">
        <f t="shared" si="3"/>
        <v>13.060718514389746</v>
      </c>
      <c r="L28" s="9">
        <f t="shared" si="6"/>
        <v>534223368.21000016</v>
      </c>
    </row>
    <row r="29" spans="1:12" ht="12.75">
      <c r="A29">
        <v>3</v>
      </c>
      <c r="B29" s="5" t="s">
        <v>34</v>
      </c>
      <c r="C29" s="6" t="s">
        <v>39</v>
      </c>
      <c r="D29" s="7">
        <v>478394832.26000005</v>
      </c>
      <c r="E29" s="8">
        <f t="shared" si="0"/>
        <v>54.25565725921311</v>
      </c>
      <c r="F29" s="7">
        <v>69296389.72</v>
      </c>
      <c r="G29" s="8">
        <f t="shared" si="1"/>
        <v>7.8590338281619</v>
      </c>
      <c r="H29" s="7">
        <v>199579702.99999997</v>
      </c>
      <c r="I29" s="8">
        <f t="shared" si="2"/>
        <v>22.6347093063466</v>
      </c>
      <c r="J29" s="7">
        <v>134470918.04000002</v>
      </c>
      <c r="K29" s="8">
        <f t="shared" si="3"/>
        <v>15.250599606278401</v>
      </c>
      <c r="L29" s="9">
        <f t="shared" si="6"/>
        <v>881741843.02</v>
      </c>
    </row>
    <row r="30" spans="1:12" ht="12.75">
      <c r="A30">
        <v>3</v>
      </c>
      <c r="B30" s="5" t="s">
        <v>34</v>
      </c>
      <c r="C30" s="6" t="s">
        <v>40</v>
      </c>
      <c r="D30" s="7">
        <v>403111465.58000004</v>
      </c>
      <c r="E30" s="8">
        <f t="shared" si="0"/>
        <v>58.804047396134195</v>
      </c>
      <c r="F30" s="7">
        <v>83531951.43999998</v>
      </c>
      <c r="G30" s="8">
        <f t="shared" si="1"/>
        <v>12.185257059116116</v>
      </c>
      <c r="H30" s="7">
        <v>164634396.78000003</v>
      </c>
      <c r="I30" s="8">
        <f t="shared" si="2"/>
        <v>24.016108937402066</v>
      </c>
      <c r="J30" s="7">
        <v>34238716.830000006</v>
      </c>
      <c r="K30" s="8">
        <f t="shared" si="3"/>
        <v>4.994586607347616</v>
      </c>
      <c r="L30" s="9">
        <f t="shared" si="6"/>
        <v>685516530.6300001</v>
      </c>
    </row>
    <row r="31" spans="1:12" ht="12.75">
      <c r="A31">
        <v>3</v>
      </c>
      <c r="B31" s="5" t="s">
        <v>34</v>
      </c>
      <c r="C31" s="6" t="s">
        <v>41</v>
      </c>
      <c r="D31" s="7">
        <v>536381818.6199999</v>
      </c>
      <c r="E31" s="8">
        <f t="shared" si="0"/>
        <v>65.07957364690944</v>
      </c>
      <c r="F31" s="7">
        <v>74485368.74</v>
      </c>
      <c r="G31" s="8">
        <f t="shared" si="1"/>
        <v>9.03736083561444</v>
      </c>
      <c r="H31" s="7">
        <v>133392402.89999999</v>
      </c>
      <c r="I31" s="8">
        <f t="shared" si="2"/>
        <v>16.18459166047705</v>
      </c>
      <c r="J31" s="7">
        <v>79934221.35</v>
      </c>
      <c r="K31" s="8">
        <f t="shared" si="3"/>
        <v>9.698473856999069</v>
      </c>
      <c r="L31" s="9">
        <f t="shared" si="6"/>
        <v>824193811.6099999</v>
      </c>
    </row>
    <row r="32" spans="1:12" ht="12.75">
      <c r="A32">
        <v>3</v>
      </c>
      <c r="B32" s="5" t="s">
        <v>34</v>
      </c>
      <c r="C32" s="6" t="s">
        <v>42</v>
      </c>
      <c r="D32" s="7">
        <v>362149712.21</v>
      </c>
      <c r="E32" s="8">
        <f t="shared" si="0"/>
        <v>57.58488845555508</v>
      </c>
      <c r="F32" s="7">
        <v>23407399.66</v>
      </c>
      <c r="G32" s="8">
        <f t="shared" si="1"/>
        <v>3.721975892870745</v>
      </c>
      <c r="H32" s="7">
        <v>200600927.42999998</v>
      </c>
      <c r="I32" s="8">
        <f t="shared" si="2"/>
        <v>31.8972558604134</v>
      </c>
      <c r="J32" s="7">
        <v>42739093.13000001</v>
      </c>
      <c r="K32" s="8">
        <f t="shared" si="3"/>
        <v>6.795879791160779</v>
      </c>
      <c r="L32" s="9">
        <f t="shared" si="6"/>
        <v>628897132.43</v>
      </c>
    </row>
    <row r="33" spans="2:13" s="10" customFormat="1" ht="12.75">
      <c r="B33" s="11"/>
      <c r="C33" s="12" t="s">
        <v>43</v>
      </c>
      <c r="D33" s="13">
        <f>SUM(D25:D32)</f>
        <v>3438906886.5099998</v>
      </c>
      <c r="E33" s="14">
        <f t="shared" si="0"/>
        <v>58.35873280598341</v>
      </c>
      <c r="F33" s="13">
        <f>SUM(F25:F32)</f>
        <v>500458213.5400001</v>
      </c>
      <c r="G33" s="14">
        <f t="shared" si="1"/>
        <v>8.492846165480417</v>
      </c>
      <c r="H33" s="13">
        <f>SUM(H25:H32)</f>
        <v>1389415412.9600003</v>
      </c>
      <c r="I33" s="14">
        <f t="shared" si="2"/>
        <v>23.578574680088817</v>
      </c>
      <c r="J33" s="13">
        <f>SUM(J25:J32)</f>
        <v>563922637.25</v>
      </c>
      <c r="K33" s="14">
        <f>J33/$L33*100</f>
        <v>9.569846348447374</v>
      </c>
      <c r="L33" s="13">
        <f>SUM(L25:L32)</f>
        <v>5892703150.259999</v>
      </c>
      <c r="M33" s="15">
        <f>L33/$L33*100</f>
        <v>100</v>
      </c>
    </row>
    <row r="34" spans="1:12" ht="12.75">
      <c r="A34">
        <v>4</v>
      </c>
      <c r="B34" s="5" t="s">
        <v>44</v>
      </c>
      <c r="C34" s="6" t="s">
        <v>45</v>
      </c>
      <c r="D34" s="7">
        <v>25102861.479999997</v>
      </c>
      <c r="E34" s="8">
        <f t="shared" si="0"/>
        <v>88.17038407521358</v>
      </c>
      <c r="F34" s="7">
        <v>1864285.48</v>
      </c>
      <c r="G34" s="8">
        <f t="shared" si="1"/>
        <v>6.548048991482701</v>
      </c>
      <c r="H34" s="7">
        <v>1503707.22</v>
      </c>
      <c r="I34" s="8">
        <f t="shared" si="2"/>
        <v>5.28156693330372</v>
      </c>
      <c r="J34" s="7"/>
      <c r="K34" s="8">
        <f t="shared" si="3"/>
        <v>0</v>
      </c>
      <c r="L34" s="9">
        <f aca="true" t="shared" si="7" ref="L34:L67">J34+H34+F34+D34</f>
        <v>28470854.179999996</v>
      </c>
    </row>
    <row r="35" spans="1:12" ht="12.75">
      <c r="A35">
        <v>4</v>
      </c>
      <c r="B35" s="5" t="s">
        <v>44</v>
      </c>
      <c r="C35" s="6" t="s">
        <v>46</v>
      </c>
      <c r="D35" s="7">
        <v>146857821.23000002</v>
      </c>
      <c r="E35" s="8">
        <f t="shared" si="0"/>
        <v>60.31238431355255</v>
      </c>
      <c r="F35" s="7">
        <v>27409158.81</v>
      </c>
      <c r="G35" s="8">
        <f t="shared" si="1"/>
        <v>11.256545317194302</v>
      </c>
      <c r="H35" s="7">
        <v>57638408.52</v>
      </c>
      <c r="I35" s="8">
        <f t="shared" si="2"/>
        <v>23.671261201917133</v>
      </c>
      <c r="J35" s="7">
        <v>11589911.62</v>
      </c>
      <c r="K35" s="8">
        <f t="shared" si="3"/>
        <v>4.759809167336019</v>
      </c>
      <c r="L35" s="9">
        <f t="shared" si="7"/>
        <v>243495300.18</v>
      </c>
    </row>
    <row r="36" spans="1:12" ht="12.75">
      <c r="A36">
        <v>4</v>
      </c>
      <c r="B36" s="5" t="s">
        <v>44</v>
      </c>
      <c r="C36" s="6" t="s">
        <v>47</v>
      </c>
      <c r="D36" s="7">
        <v>114901232.53</v>
      </c>
      <c r="E36" s="8">
        <f t="shared" si="0"/>
        <v>53.48359598898793</v>
      </c>
      <c r="F36" s="7">
        <v>14502444.969999999</v>
      </c>
      <c r="G36" s="8">
        <f t="shared" si="1"/>
        <v>6.750518602361333</v>
      </c>
      <c r="H36" s="7">
        <v>44992388.03000001</v>
      </c>
      <c r="I36" s="8">
        <f t="shared" si="2"/>
        <v>20.942810194381618</v>
      </c>
      <c r="J36" s="7">
        <v>40438465.33</v>
      </c>
      <c r="K36" s="8">
        <f t="shared" si="3"/>
        <v>18.823075214269117</v>
      </c>
      <c r="L36" s="9">
        <f t="shared" si="7"/>
        <v>214834530.86</v>
      </c>
    </row>
    <row r="37" spans="1:12" ht="12.75">
      <c r="A37">
        <v>4</v>
      </c>
      <c r="B37" s="5" t="s">
        <v>44</v>
      </c>
      <c r="C37" s="6" t="s">
        <v>48</v>
      </c>
      <c r="D37" s="7">
        <v>225670425.82</v>
      </c>
      <c r="E37" s="8">
        <f t="shared" si="0"/>
        <v>60.337415063982924</v>
      </c>
      <c r="F37" s="7">
        <v>29191061.36</v>
      </c>
      <c r="G37" s="8">
        <f t="shared" si="1"/>
        <v>7.804802862566397</v>
      </c>
      <c r="H37" s="7">
        <v>84736633.24</v>
      </c>
      <c r="I37" s="8">
        <f t="shared" si="2"/>
        <v>22.65600107922184</v>
      </c>
      <c r="J37" s="7">
        <v>34415956.22</v>
      </c>
      <c r="K37" s="8">
        <f t="shared" si="3"/>
        <v>9.201780994228837</v>
      </c>
      <c r="L37" s="9">
        <f t="shared" si="7"/>
        <v>374014076.64</v>
      </c>
    </row>
    <row r="38" spans="1:12" ht="12.75">
      <c r="A38">
        <v>4</v>
      </c>
      <c r="B38" s="5" t="s">
        <v>44</v>
      </c>
      <c r="C38" s="6" t="s">
        <v>49</v>
      </c>
      <c r="D38" s="7">
        <v>129504360.19</v>
      </c>
      <c r="E38" s="8">
        <f t="shared" si="0"/>
        <v>55.04970282564305</v>
      </c>
      <c r="F38" s="7">
        <v>20115847.71000001</v>
      </c>
      <c r="G38" s="8">
        <f t="shared" si="1"/>
        <v>8.550842897464864</v>
      </c>
      <c r="H38" s="7">
        <v>60082459.69</v>
      </c>
      <c r="I38" s="8">
        <f t="shared" si="2"/>
        <v>25.53984704542463</v>
      </c>
      <c r="J38" s="7">
        <v>25547213.05</v>
      </c>
      <c r="K38" s="8">
        <f t="shared" si="3"/>
        <v>10.859607231467457</v>
      </c>
      <c r="L38" s="9">
        <f t="shared" si="7"/>
        <v>235249880.64</v>
      </c>
    </row>
    <row r="39" spans="1:12" ht="12.75">
      <c r="A39">
        <v>4</v>
      </c>
      <c r="B39" s="5" t="s">
        <v>44</v>
      </c>
      <c r="C39" s="6" t="s">
        <v>50</v>
      </c>
      <c r="D39" s="7">
        <v>197999106.38</v>
      </c>
      <c r="E39" s="8">
        <f t="shared" si="0"/>
        <v>60.42537826169651</v>
      </c>
      <c r="F39" s="7">
        <v>25541917.220000003</v>
      </c>
      <c r="G39" s="8">
        <f t="shared" si="1"/>
        <v>7.794883713189008</v>
      </c>
      <c r="H39" s="7">
        <v>63236363.12</v>
      </c>
      <c r="I39" s="8">
        <f t="shared" si="2"/>
        <v>19.29847680265068</v>
      </c>
      <c r="J39" s="7">
        <v>40898023.97</v>
      </c>
      <c r="K39" s="8">
        <f t="shared" si="3"/>
        <v>12.481261222463809</v>
      </c>
      <c r="L39" s="9">
        <f t="shared" si="7"/>
        <v>327675410.69</v>
      </c>
    </row>
    <row r="40" spans="1:12" ht="12.75">
      <c r="A40">
        <v>4</v>
      </c>
      <c r="B40" s="5" t="s">
        <v>44</v>
      </c>
      <c r="C40" s="6" t="s">
        <v>51</v>
      </c>
      <c r="D40" s="7">
        <v>223793804.54999995</v>
      </c>
      <c r="E40" s="8">
        <f t="shared" si="0"/>
        <v>60.68105508601764</v>
      </c>
      <c r="F40" s="7">
        <v>22634316.959999993</v>
      </c>
      <c r="G40" s="8">
        <f t="shared" si="1"/>
        <v>6.137230818546997</v>
      </c>
      <c r="H40" s="7">
        <v>92026725.3</v>
      </c>
      <c r="I40" s="8">
        <f t="shared" si="2"/>
        <v>24.952785438112855</v>
      </c>
      <c r="J40" s="7">
        <v>30348570.060000002</v>
      </c>
      <c r="K40" s="8">
        <f t="shared" si="3"/>
        <v>8.228928657322504</v>
      </c>
      <c r="L40" s="9">
        <f t="shared" si="7"/>
        <v>368803416.86999995</v>
      </c>
    </row>
    <row r="41" spans="1:12" ht="12.75">
      <c r="A41">
        <v>4</v>
      </c>
      <c r="B41" s="5" t="s">
        <v>44</v>
      </c>
      <c r="C41" s="6" t="s">
        <v>52</v>
      </c>
      <c r="D41" s="7">
        <v>203615696.02999997</v>
      </c>
      <c r="E41" s="8">
        <f t="shared" si="0"/>
        <v>57.6238381019985</v>
      </c>
      <c r="F41" s="7">
        <v>17066590.21</v>
      </c>
      <c r="G41" s="8">
        <f t="shared" si="1"/>
        <v>4.8298949952723484</v>
      </c>
      <c r="H41" s="7">
        <v>82106405.67</v>
      </c>
      <c r="I41" s="8">
        <f t="shared" si="2"/>
        <v>23.236353187467444</v>
      </c>
      <c r="J41" s="7">
        <v>50564543.03</v>
      </c>
      <c r="K41" s="8">
        <f t="shared" si="3"/>
        <v>14.309913715261716</v>
      </c>
      <c r="L41" s="9">
        <f t="shared" si="7"/>
        <v>353353234.93999994</v>
      </c>
    </row>
    <row r="42" spans="1:12" ht="12.75">
      <c r="A42">
        <v>4</v>
      </c>
      <c r="B42" s="5" t="s">
        <v>44</v>
      </c>
      <c r="C42" s="6" t="s">
        <v>53</v>
      </c>
      <c r="D42" s="7">
        <v>189558744.92</v>
      </c>
      <c r="E42" s="8">
        <f t="shared" si="0"/>
        <v>57.336392172917805</v>
      </c>
      <c r="F42" s="7">
        <v>23384897.82</v>
      </c>
      <c r="G42" s="8">
        <f t="shared" si="1"/>
        <v>7.073298954880687</v>
      </c>
      <c r="H42" s="7">
        <v>61379540.96999999</v>
      </c>
      <c r="I42" s="8">
        <f t="shared" si="2"/>
        <v>18.565650632129092</v>
      </c>
      <c r="J42" s="7">
        <v>56284895.62</v>
      </c>
      <c r="K42" s="8">
        <f t="shared" si="3"/>
        <v>17.02465824007242</v>
      </c>
      <c r="L42" s="9">
        <f t="shared" si="7"/>
        <v>330608079.33</v>
      </c>
    </row>
    <row r="43" spans="1:12" ht="12.75">
      <c r="A43">
        <v>4</v>
      </c>
      <c r="B43" s="5" t="s">
        <v>44</v>
      </c>
      <c r="C43" s="6" t="s">
        <v>54</v>
      </c>
      <c r="D43" s="7">
        <v>153694305.24000004</v>
      </c>
      <c r="E43" s="8">
        <f t="shared" si="0"/>
        <v>58.03921612864678</v>
      </c>
      <c r="F43" s="7">
        <v>29390025.83</v>
      </c>
      <c r="G43" s="8">
        <f t="shared" si="1"/>
        <v>11.098485780004951</v>
      </c>
      <c r="H43" s="7">
        <v>55850795.48</v>
      </c>
      <c r="I43" s="8">
        <f t="shared" si="2"/>
        <v>21.09080349306875</v>
      </c>
      <c r="J43" s="7">
        <v>25876005.459999997</v>
      </c>
      <c r="K43" s="8">
        <f t="shared" si="3"/>
        <v>9.771494598279517</v>
      </c>
      <c r="L43" s="9">
        <f t="shared" si="7"/>
        <v>264811132.01000005</v>
      </c>
    </row>
    <row r="44" spans="1:12" ht="12.75">
      <c r="A44">
        <v>4</v>
      </c>
      <c r="B44" s="5" t="s">
        <v>44</v>
      </c>
      <c r="C44" s="6" t="s">
        <v>55</v>
      </c>
      <c r="D44" s="7">
        <v>158060333.69</v>
      </c>
      <c r="E44" s="8">
        <f t="shared" si="0"/>
        <v>69.38897164575505</v>
      </c>
      <c r="F44" s="7">
        <v>11716448.55</v>
      </c>
      <c r="G44" s="8">
        <f t="shared" si="1"/>
        <v>5.143556876321675</v>
      </c>
      <c r="H44" s="7">
        <v>42449512.150000006</v>
      </c>
      <c r="I44" s="8">
        <f t="shared" si="2"/>
        <v>18.63546612984811</v>
      </c>
      <c r="J44" s="7">
        <v>15562545.74</v>
      </c>
      <c r="K44" s="8">
        <f t="shared" si="3"/>
        <v>6.832005348075171</v>
      </c>
      <c r="L44" s="9">
        <f t="shared" si="7"/>
        <v>227788840.13</v>
      </c>
    </row>
    <row r="45" spans="1:12" ht="12.75">
      <c r="A45">
        <v>4</v>
      </c>
      <c r="B45" s="5" t="s">
        <v>44</v>
      </c>
      <c r="C45" s="6" t="s">
        <v>56</v>
      </c>
      <c r="D45" s="7">
        <v>170652760.03</v>
      </c>
      <c r="E45" s="8">
        <f t="shared" si="0"/>
        <v>60.959235374194066</v>
      </c>
      <c r="F45" s="7">
        <v>22295866.41</v>
      </c>
      <c r="G45" s="8">
        <f t="shared" si="1"/>
        <v>7.964353861723927</v>
      </c>
      <c r="H45" s="7">
        <v>56378851.739999995</v>
      </c>
      <c r="I45" s="8">
        <f t="shared" si="2"/>
        <v>20.139209543058513</v>
      </c>
      <c r="J45" s="7">
        <v>30618224.850000005</v>
      </c>
      <c r="K45" s="8">
        <f t="shared" si="3"/>
        <v>10.93720122102351</v>
      </c>
      <c r="L45" s="9">
        <f t="shared" si="7"/>
        <v>279945703.03</v>
      </c>
    </row>
    <row r="46" spans="1:12" ht="12.75">
      <c r="A46">
        <v>4</v>
      </c>
      <c r="B46" s="5" t="s">
        <v>44</v>
      </c>
      <c r="C46" s="6" t="s">
        <v>57</v>
      </c>
      <c r="D46" s="7">
        <v>203927716.43000004</v>
      </c>
      <c r="E46" s="8">
        <f t="shared" si="0"/>
        <v>51.09632213557419</v>
      </c>
      <c r="F46" s="7">
        <v>41952712.54</v>
      </c>
      <c r="G46" s="8">
        <f t="shared" si="1"/>
        <v>10.511711462923198</v>
      </c>
      <c r="H46" s="7">
        <v>86531469.91000001</v>
      </c>
      <c r="I46" s="8">
        <f t="shared" si="2"/>
        <v>21.68140721030338</v>
      </c>
      <c r="J46" s="7">
        <v>66692592.22</v>
      </c>
      <c r="K46" s="8">
        <f t="shared" si="3"/>
        <v>16.710559191199238</v>
      </c>
      <c r="L46" s="9">
        <f t="shared" si="7"/>
        <v>399104491.1</v>
      </c>
    </row>
    <row r="47" spans="1:12" ht="12.75">
      <c r="A47">
        <v>4</v>
      </c>
      <c r="B47" s="5" t="s">
        <v>44</v>
      </c>
      <c r="C47" s="6" t="s">
        <v>58</v>
      </c>
      <c r="D47" s="7">
        <v>73855100.03</v>
      </c>
      <c r="E47" s="8">
        <f t="shared" si="0"/>
        <v>62.97878215921371</v>
      </c>
      <c r="F47" s="7">
        <v>11370999.68</v>
      </c>
      <c r="G47" s="8">
        <f t="shared" si="1"/>
        <v>9.696442242828397</v>
      </c>
      <c r="H47" s="7">
        <v>21779331.360000003</v>
      </c>
      <c r="I47" s="8">
        <f t="shared" si="2"/>
        <v>18.571984395628903</v>
      </c>
      <c r="J47" s="7">
        <v>10264381.87</v>
      </c>
      <c r="K47" s="8">
        <f t="shared" si="3"/>
        <v>8.752791202329004</v>
      </c>
      <c r="L47" s="9">
        <f t="shared" si="7"/>
        <v>117269812.94</v>
      </c>
    </row>
    <row r="48" spans="1:12" ht="12.75">
      <c r="A48">
        <v>4</v>
      </c>
      <c r="B48" s="5" t="s">
        <v>44</v>
      </c>
      <c r="C48" s="6" t="s">
        <v>59</v>
      </c>
      <c r="D48" s="7">
        <v>273707974.33</v>
      </c>
      <c r="E48" s="8">
        <f t="shared" si="0"/>
        <v>60.29391547528527</v>
      </c>
      <c r="F48" s="7">
        <v>31745816.75</v>
      </c>
      <c r="G48" s="8">
        <f t="shared" si="1"/>
        <v>6.993145144944362</v>
      </c>
      <c r="H48" s="7">
        <v>93893574.50999999</v>
      </c>
      <c r="I48" s="8">
        <f t="shared" si="2"/>
        <v>20.683399009605825</v>
      </c>
      <c r="J48" s="7">
        <v>54608845.7</v>
      </c>
      <c r="K48" s="8">
        <f t="shared" si="3"/>
        <v>12.029540370164545</v>
      </c>
      <c r="L48" s="9">
        <f t="shared" si="7"/>
        <v>453956211.28999996</v>
      </c>
    </row>
    <row r="49" spans="1:12" ht="12.75">
      <c r="A49">
        <v>4</v>
      </c>
      <c r="B49" s="5" t="s">
        <v>44</v>
      </c>
      <c r="C49" s="6" t="s">
        <v>60</v>
      </c>
      <c r="D49" s="7">
        <v>115304944.69999999</v>
      </c>
      <c r="E49" s="8">
        <f t="shared" si="0"/>
        <v>53.188510844495006</v>
      </c>
      <c r="F49" s="7">
        <v>23581436.369999994</v>
      </c>
      <c r="G49" s="8">
        <f t="shared" si="1"/>
        <v>10.877777075023513</v>
      </c>
      <c r="H49" s="7">
        <v>43482279.92</v>
      </c>
      <c r="I49" s="8">
        <f t="shared" si="2"/>
        <v>20.057749674878323</v>
      </c>
      <c r="J49" s="7">
        <v>34416774.19</v>
      </c>
      <c r="K49" s="8">
        <f t="shared" si="3"/>
        <v>15.875962405603158</v>
      </c>
      <c r="L49" s="9">
        <f t="shared" si="7"/>
        <v>216785435.17999998</v>
      </c>
    </row>
    <row r="50" spans="1:12" ht="12.75">
      <c r="A50">
        <v>4</v>
      </c>
      <c r="B50" s="5" t="s">
        <v>44</v>
      </c>
      <c r="C50" s="6" t="s">
        <v>61</v>
      </c>
      <c r="D50" s="7">
        <v>232787699.39000002</v>
      </c>
      <c r="E50" s="8">
        <f t="shared" si="0"/>
        <v>54.978465111130625</v>
      </c>
      <c r="F50" s="7">
        <v>44236454.69</v>
      </c>
      <c r="G50" s="8">
        <f t="shared" si="1"/>
        <v>10.447512420919395</v>
      </c>
      <c r="H50" s="7">
        <v>89725473.4</v>
      </c>
      <c r="I50" s="8">
        <f t="shared" si="2"/>
        <v>21.190848235658482</v>
      </c>
      <c r="J50" s="7">
        <v>56666520.86</v>
      </c>
      <c r="K50" s="8">
        <f t="shared" si="3"/>
        <v>13.383174232291491</v>
      </c>
      <c r="L50" s="9">
        <f t="shared" si="7"/>
        <v>423416148.34000003</v>
      </c>
    </row>
    <row r="51" spans="1:12" ht="12.75">
      <c r="A51">
        <v>4</v>
      </c>
      <c r="B51" s="5" t="s">
        <v>44</v>
      </c>
      <c r="C51" s="6" t="s">
        <v>62</v>
      </c>
      <c r="D51" s="7">
        <v>202420958.66000003</v>
      </c>
      <c r="E51" s="8">
        <f t="shared" si="0"/>
        <v>64.9952310519322</v>
      </c>
      <c r="F51" s="7">
        <v>27748590.099999994</v>
      </c>
      <c r="G51" s="8">
        <f t="shared" si="1"/>
        <v>8.909779090337096</v>
      </c>
      <c r="H51" s="7">
        <v>65681424.46</v>
      </c>
      <c r="I51" s="8">
        <f t="shared" si="2"/>
        <v>21.08961140614</v>
      </c>
      <c r="J51" s="7">
        <v>15588736.1</v>
      </c>
      <c r="K51" s="8">
        <f t="shared" si="3"/>
        <v>5.005378451590701</v>
      </c>
      <c r="L51" s="9">
        <f t="shared" si="7"/>
        <v>311439709.32000005</v>
      </c>
    </row>
    <row r="52" spans="1:12" ht="12.75">
      <c r="A52">
        <v>4</v>
      </c>
      <c r="B52" s="5" t="s">
        <v>44</v>
      </c>
      <c r="C52" s="6" t="s">
        <v>63</v>
      </c>
      <c r="D52" s="7">
        <v>181002522.5</v>
      </c>
      <c r="E52" s="8">
        <f t="shared" si="0"/>
        <v>50.149573099868796</v>
      </c>
      <c r="F52" s="7">
        <v>39754790.32000001</v>
      </c>
      <c r="G52" s="8">
        <f t="shared" si="1"/>
        <v>11.014684965082719</v>
      </c>
      <c r="H52" s="7">
        <v>80387963.57999998</v>
      </c>
      <c r="I52" s="8">
        <f t="shared" si="2"/>
        <v>22.272739629387203</v>
      </c>
      <c r="J52" s="7">
        <v>59780074.129999995</v>
      </c>
      <c r="K52" s="8">
        <f t="shared" si="3"/>
        <v>16.563002305661293</v>
      </c>
      <c r="L52" s="9">
        <f t="shared" si="7"/>
        <v>360925350.53</v>
      </c>
    </row>
    <row r="53" spans="1:12" ht="12.75">
      <c r="A53">
        <v>4</v>
      </c>
      <c r="B53" s="5" t="s">
        <v>44</v>
      </c>
      <c r="C53" s="6" t="s">
        <v>64</v>
      </c>
      <c r="D53" s="7">
        <v>179280139.51</v>
      </c>
      <c r="E53" s="8">
        <f t="shared" si="0"/>
        <v>59.75522055818613</v>
      </c>
      <c r="F53" s="7">
        <v>29799281.889999997</v>
      </c>
      <c r="G53" s="8">
        <f t="shared" si="1"/>
        <v>9.932291812575194</v>
      </c>
      <c r="H53" s="7">
        <v>54779836.839999996</v>
      </c>
      <c r="I53" s="8">
        <f t="shared" si="2"/>
        <v>18.258471024522297</v>
      </c>
      <c r="J53" s="7">
        <v>36164970.33</v>
      </c>
      <c r="K53" s="8">
        <f t="shared" si="3"/>
        <v>12.05401660471637</v>
      </c>
      <c r="L53" s="9">
        <f t="shared" si="7"/>
        <v>300024228.57</v>
      </c>
    </row>
    <row r="54" spans="1:12" ht="12.75">
      <c r="A54">
        <v>4</v>
      </c>
      <c r="B54" s="5" t="s">
        <v>44</v>
      </c>
      <c r="C54" s="6" t="s">
        <v>65</v>
      </c>
      <c r="D54" s="7">
        <v>101821636.30999999</v>
      </c>
      <c r="E54" s="8">
        <f t="shared" si="0"/>
        <v>67.8012721240509</v>
      </c>
      <c r="F54" s="7">
        <v>14077341.959999997</v>
      </c>
      <c r="G54" s="8">
        <f t="shared" si="1"/>
        <v>9.373859305377724</v>
      </c>
      <c r="H54" s="7">
        <v>23188089.549999997</v>
      </c>
      <c r="I54" s="8">
        <f t="shared" si="2"/>
        <v>15.440549048238045</v>
      </c>
      <c r="J54" s="7">
        <v>11089519.02</v>
      </c>
      <c r="K54" s="8">
        <f t="shared" si="3"/>
        <v>7.38431952233334</v>
      </c>
      <c r="L54" s="9">
        <f t="shared" si="7"/>
        <v>150176586.83999997</v>
      </c>
    </row>
    <row r="55" spans="1:12" ht="12.75">
      <c r="A55">
        <v>4</v>
      </c>
      <c r="B55" s="5" t="s">
        <v>44</v>
      </c>
      <c r="C55" s="6" t="s">
        <v>66</v>
      </c>
      <c r="D55" s="7">
        <v>120960647.88999999</v>
      </c>
      <c r="E55" s="8">
        <f t="shared" si="0"/>
        <v>55.729897762704816</v>
      </c>
      <c r="F55" s="7">
        <v>24861937.180000003</v>
      </c>
      <c r="G55" s="8">
        <f t="shared" si="1"/>
        <v>11.454578339264467</v>
      </c>
      <c r="H55" s="7">
        <v>37107228.88</v>
      </c>
      <c r="I55" s="8">
        <f t="shared" si="2"/>
        <v>17.096321058236093</v>
      </c>
      <c r="J55" s="7">
        <v>34118220.85</v>
      </c>
      <c r="K55" s="8">
        <f t="shared" si="3"/>
        <v>15.719202839794614</v>
      </c>
      <c r="L55" s="9">
        <f t="shared" si="7"/>
        <v>217048034.8</v>
      </c>
    </row>
    <row r="56" spans="1:12" ht="12.75">
      <c r="A56">
        <v>4</v>
      </c>
      <c r="B56" s="5" t="s">
        <v>44</v>
      </c>
      <c r="C56" s="6" t="s">
        <v>67</v>
      </c>
      <c r="D56" s="7">
        <v>102401615.67</v>
      </c>
      <c r="E56" s="8">
        <f t="shared" si="0"/>
        <v>54.09058196913386</v>
      </c>
      <c r="F56" s="7">
        <v>15863859.67</v>
      </c>
      <c r="G56" s="8">
        <f t="shared" si="1"/>
        <v>8.379608038531758</v>
      </c>
      <c r="H56" s="7">
        <v>43498319.4</v>
      </c>
      <c r="I56" s="8">
        <f t="shared" si="2"/>
        <v>22.976682502818807</v>
      </c>
      <c r="J56" s="7">
        <v>27551261.49</v>
      </c>
      <c r="K56" s="8">
        <f t="shared" si="3"/>
        <v>14.553127489515575</v>
      </c>
      <c r="L56" s="9">
        <f t="shared" si="7"/>
        <v>189315056.23000002</v>
      </c>
    </row>
    <row r="57" spans="1:12" ht="12.75">
      <c r="A57">
        <v>4</v>
      </c>
      <c r="B57" s="5" t="s">
        <v>44</v>
      </c>
      <c r="C57" s="6" t="s">
        <v>68</v>
      </c>
      <c r="D57" s="7">
        <v>89031026.83</v>
      </c>
      <c r="E57" s="8">
        <f t="shared" si="0"/>
        <v>51.770007546594954</v>
      </c>
      <c r="F57" s="7">
        <v>12623637.139999999</v>
      </c>
      <c r="G57" s="8">
        <f t="shared" si="1"/>
        <v>7.340427413593117</v>
      </c>
      <c r="H57" s="7">
        <v>37035400.12</v>
      </c>
      <c r="I57" s="8">
        <f t="shared" si="2"/>
        <v>21.53544682085482</v>
      </c>
      <c r="J57" s="7">
        <v>33284078.950000003</v>
      </c>
      <c r="K57" s="8">
        <f t="shared" si="3"/>
        <v>19.35411821895711</v>
      </c>
      <c r="L57" s="9">
        <f t="shared" si="7"/>
        <v>171974143.04</v>
      </c>
    </row>
    <row r="58" spans="1:12" ht="12.75">
      <c r="A58">
        <v>4</v>
      </c>
      <c r="B58" s="5" t="s">
        <v>44</v>
      </c>
      <c r="C58" s="6" t="s">
        <v>69</v>
      </c>
      <c r="D58" s="7">
        <v>155161274.15999997</v>
      </c>
      <c r="E58" s="8">
        <f t="shared" si="0"/>
        <v>55.532212344113596</v>
      </c>
      <c r="F58" s="7">
        <v>20069405.410000004</v>
      </c>
      <c r="G58" s="8">
        <f t="shared" si="1"/>
        <v>7.182839203156892</v>
      </c>
      <c r="H58" s="7">
        <v>52157134.76</v>
      </c>
      <c r="I58" s="8">
        <f t="shared" si="2"/>
        <v>18.667035949744413</v>
      </c>
      <c r="J58" s="7">
        <v>52019880.07</v>
      </c>
      <c r="K58" s="8">
        <f t="shared" si="3"/>
        <v>18.6179125029851</v>
      </c>
      <c r="L58" s="9">
        <f t="shared" si="7"/>
        <v>279407694.4</v>
      </c>
    </row>
    <row r="59" spans="1:12" ht="12.75">
      <c r="A59">
        <v>4</v>
      </c>
      <c r="B59" s="5" t="s">
        <v>44</v>
      </c>
      <c r="C59" s="6" t="s">
        <v>70</v>
      </c>
      <c r="D59" s="7">
        <v>94791522.24000001</v>
      </c>
      <c r="E59" s="8">
        <f t="shared" si="0"/>
        <v>55.723855252081464</v>
      </c>
      <c r="F59" s="7">
        <v>13490924.82</v>
      </c>
      <c r="G59" s="8">
        <f t="shared" si="1"/>
        <v>7.930733931912361</v>
      </c>
      <c r="H59" s="7">
        <v>42623211.809999995</v>
      </c>
      <c r="I59" s="8">
        <f t="shared" si="2"/>
        <v>25.056351339793075</v>
      </c>
      <c r="J59" s="7">
        <v>19203752.64</v>
      </c>
      <c r="K59" s="8">
        <f t="shared" si="3"/>
        <v>11.289059476213104</v>
      </c>
      <c r="L59" s="9">
        <f t="shared" si="7"/>
        <v>170109411.51</v>
      </c>
    </row>
    <row r="60" spans="1:12" ht="12.75">
      <c r="A60">
        <v>4</v>
      </c>
      <c r="B60" s="5" t="s">
        <v>44</v>
      </c>
      <c r="C60" s="6" t="s">
        <v>71</v>
      </c>
      <c r="D60" s="7">
        <v>88316501.56000002</v>
      </c>
      <c r="E60" s="8">
        <f t="shared" si="0"/>
        <v>62.24033632838204</v>
      </c>
      <c r="F60" s="7">
        <v>13306346.04</v>
      </c>
      <c r="G60" s="8">
        <f t="shared" si="1"/>
        <v>9.377539171077581</v>
      </c>
      <c r="H60" s="7">
        <v>27380177.58</v>
      </c>
      <c r="I60" s="8">
        <f t="shared" si="2"/>
        <v>19.29595750746838</v>
      </c>
      <c r="J60" s="7">
        <v>12892900.79</v>
      </c>
      <c r="K60" s="8">
        <f t="shared" si="3"/>
        <v>9.086166993071982</v>
      </c>
      <c r="L60" s="9">
        <f t="shared" si="7"/>
        <v>141895925.97000003</v>
      </c>
    </row>
    <row r="61" spans="1:12" ht="12.75">
      <c r="A61">
        <v>4</v>
      </c>
      <c r="B61" s="5" t="s">
        <v>44</v>
      </c>
      <c r="C61" s="6" t="s">
        <v>72</v>
      </c>
      <c r="D61" s="7">
        <v>172283009.28000003</v>
      </c>
      <c r="E61" s="8">
        <f t="shared" si="0"/>
        <v>57.09055870384287</v>
      </c>
      <c r="F61" s="7">
        <v>20592265.69</v>
      </c>
      <c r="G61" s="8">
        <f t="shared" si="1"/>
        <v>6.823795092349541</v>
      </c>
      <c r="H61" s="7">
        <v>67986886.35000001</v>
      </c>
      <c r="I61" s="8">
        <f t="shared" si="2"/>
        <v>22.529263579021745</v>
      </c>
      <c r="J61" s="7">
        <v>40909293</v>
      </c>
      <c r="K61" s="8">
        <f t="shared" si="3"/>
        <v>13.556382624785831</v>
      </c>
      <c r="L61" s="9">
        <f t="shared" si="7"/>
        <v>301771454.32000005</v>
      </c>
    </row>
    <row r="62" spans="1:12" ht="12.75">
      <c r="A62">
        <v>4</v>
      </c>
      <c r="B62" s="5" t="s">
        <v>44</v>
      </c>
      <c r="C62" s="6" t="s">
        <v>73</v>
      </c>
      <c r="D62" s="7">
        <v>197316665</v>
      </c>
      <c r="E62" s="8">
        <f t="shared" si="0"/>
        <v>53.246639214695094</v>
      </c>
      <c r="F62" s="7">
        <v>30950627.45</v>
      </c>
      <c r="G62" s="8">
        <f t="shared" si="1"/>
        <v>8.352142447261555</v>
      </c>
      <c r="H62" s="7">
        <v>81040684.75</v>
      </c>
      <c r="I62" s="8">
        <f t="shared" si="2"/>
        <v>21.86913154342586</v>
      </c>
      <c r="J62" s="7">
        <v>61263138.480000004</v>
      </c>
      <c r="K62" s="8">
        <f t="shared" si="3"/>
        <v>16.532086794617495</v>
      </c>
      <c r="L62" s="9">
        <f t="shared" si="7"/>
        <v>370571115.68</v>
      </c>
    </row>
    <row r="63" spans="1:12" ht="12.75">
      <c r="A63">
        <v>4</v>
      </c>
      <c r="B63" s="5" t="s">
        <v>44</v>
      </c>
      <c r="C63" s="6" t="s">
        <v>74</v>
      </c>
      <c r="D63" s="7">
        <v>104142957.61999999</v>
      </c>
      <c r="E63" s="8">
        <f t="shared" si="0"/>
        <v>61.30933566139019</v>
      </c>
      <c r="F63" s="7">
        <v>17079119.95</v>
      </c>
      <c r="G63" s="8">
        <f t="shared" si="1"/>
        <v>10.054539661111036</v>
      </c>
      <c r="H63" s="7">
        <v>32947549.36</v>
      </c>
      <c r="I63" s="8">
        <f t="shared" si="2"/>
        <v>19.39634142428595</v>
      </c>
      <c r="J63" s="7">
        <v>15695135.91</v>
      </c>
      <c r="K63" s="8">
        <f t="shared" si="3"/>
        <v>9.239783253212826</v>
      </c>
      <c r="L63" s="9">
        <f t="shared" si="7"/>
        <v>169864762.83999997</v>
      </c>
    </row>
    <row r="64" spans="1:12" ht="12.75">
      <c r="A64">
        <v>4</v>
      </c>
      <c r="B64" s="5" t="s">
        <v>44</v>
      </c>
      <c r="C64" s="6" t="s">
        <v>75</v>
      </c>
      <c r="D64" s="7">
        <v>67486298.64</v>
      </c>
      <c r="E64" s="8">
        <f t="shared" si="0"/>
        <v>63.12762887910033</v>
      </c>
      <c r="F64" s="7">
        <v>7226880.94</v>
      </c>
      <c r="G64" s="8">
        <f t="shared" si="1"/>
        <v>6.760125642204931</v>
      </c>
      <c r="H64" s="7">
        <v>22539025.779999997</v>
      </c>
      <c r="I64" s="8">
        <f t="shared" si="2"/>
        <v>21.08332036886939</v>
      </c>
      <c r="J64" s="7">
        <v>9652330.48</v>
      </c>
      <c r="K64" s="8">
        <f t="shared" si="3"/>
        <v>9.02892510982535</v>
      </c>
      <c r="L64" s="9">
        <f t="shared" si="7"/>
        <v>106904535.84</v>
      </c>
    </row>
    <row r="65" spans="1:12" ht="12.75">
      <c r="A65">
        <v>4</v>
      </c>
      <c r="B65" s="5" t="s">
        <v>44</v>
      </c>
      <c r="C65" s="6" t="s">
        <v>76</v>
      </c>
      <c r="D65" s="7">
        <v>133806090.05</v>
      </c>
      <c r="E65" s="8">
        <f t="shared" si="0"/>
        <v>61.097460862001164</v>
      </c>
      <c r="F65" s="7">
        <v>22299028.739999995</v>
      </c>
      <c r="G65" s="8">
        <f t="shared" si="1"/>
        <v>10.182003189792695</v>
      </c>
      <c r="H65" s="7">
        <v>45965665.7</v>
      </c>
      <c r="I65" s="8">
        <f t="shared" si="2"/>
        <v>20.98847264763626</v>
      </c>
      <c r="J65" s="7">
        <v>16933554.09</v>
      </c>
      <c r="K65" s="8">
        <f t="shared" si="3"/>
        <v>7.732063300569888</v>
      </c>
      <c r="L65" s="9">
        <f t="shared" si="7"/>
        <v>219004338.57999998</v>
      </c>
    </row>
    <row r="66" spans="1:12" ht="12.75">
      <c r="A66">
        <v>4</v>
      </c>
      <c r="B66" s="5" t="s">
        <v>44</v>
      </c>
      <c r="C66" s="6" t="s">
        <v>77</v>
      </c>
      <c r="D66" s="7">
        <v>209150221.65</v>
      </c>
      <c r="E66" s="8">
        <f t="shared" si="0"/>
        <v>57.50060891905009</v>
      </c>
      <c r="F66" s="7">
        <v>43991438.66999999</v>
      </c>
      <c r="G66" s="8">
        <f t="shared" si="1"/>
        <v>12.094342959784504</v>
      </c>
      <c r="H66" s="7">
        <v>84312854.53999999</v>
      </c>
      <c r="I66" s="8">
        <f t="shared" si="2"/>
        <v>23.179705177966262</v>
      </c>
      <c r="J66" s="7">
        <v>26281149.130000003</v>
      </c>
      <c r="K66" s="8">
        <f t="shared" si="3"/>
        <v>7.2253429431991405</v>
      </c>
      <c r="L66" s="9">
        <f t="shared" si="7"/>
        <v>363735663.99</v>
      </c>
    </row>
    <row r="67" spans="1:12" ht="12.75">
      <c r="A67">
        <v>4</v>
      </c>
      <c r="B67" s="5" t="s">
        <v>44</v>
      </c>
      <c r="C67" s="6" t="s">
        <v>78</v>
      </c>
      <c r="D67" s="7">
        <v>92215631.99</v>
      </c>
      <c r="E67" s="8">
        <f aca="true" t="shared" si="8" ref="E67:E122">D67/$L67*100</f>
        <v>61.00243074349104</v>
      </c>
      <c r="F67" s="7">
        <v>8930602.1</v>
      </c>
      <c r="G67" s="8">
        <f aca="true" t="shared" si="9" ref="G67:G122">F67/$L67*100</f>
        <v>5.9077666589326565</v>
      </c>
      <c r="H67" s="7">
        <v>36860732.34</v>
      </c>
      <c r="I67" s="8">
        <f aca="true" t="shared" si="10" ref="I67:I122">H67/$L67*100</f>
        <v>24.384090020323796</v>
      </c>
      <c r="J67" s="7">
        <v>13160177.02</v>
      </c>
      <c r="K67" s="8">
        <f aca="true" t="shared" si="11" ref="K67:K120">J67/$L67*100</f>
        <v>8.705712577252514</v>
      </c>
      <c r="L67" s="9">
        <f t="shared" si="7"/>
        <v>151167143.45</v>
      </c>
    </row>
    <row r="68" spans="2:13" s="10" customFormat="1" ht="12.75">
      <c r="B68" s="11"/>
      <c r="C68" s="12" t="s">
        <v>79</v>
      </c>
      <c r="D68" s="13">
        <f>SUM(D34:D67)</f>
        <v>5130583606.529999</v>
      </c>
      <c r="E68" s="14">
        <f t="shared" si="8"/>
        <v>58.07166260585517</v>
      </c>
      <c r="F68" s="13">
        <f>SUM(F34:F67)</f>
        <v>760666359.4300002</v>
      </c>
      <c r="G68" s="14">
        <f t="shared" si="9"/>
        <v>8.60977299428886</v>
      </c>
      <c r="H68" s="13">
        <f>SUM(H34:H67)</f>
        <v>1873286106.0299993</v>
      </c>
      <c r="I68" s="14">
        <f t="shared" si="10"/>
        <v>21.2032094312143</v>
      </c>
      <c r="J68" s="13">
        <f>SUM(J34:J67)</f>
        <v>1070381642.2700001</v>
      </c>
      <c r="K68" s="14">
        <f>J68/$L68*100</f>
        <v>12.115354968641649</v>
      </c>
      <c r="L68" s="13">
        <f>SUM(L34:L67)</f>
        <v>8834917714.26</v>
      </c>
      <c r="M68" s="15">
        <f>L68/$L68*100</f>
        <v>100</v>
      </c>
    </row>
    <row r="69" spans="1:12" ht="12.75">
      <c r="A69">
        <v>5</v>
      </c>
      <c r="B69" s="5" t="s">
        <v>80</v>
      </c>
      <c r="C69" s="6" t="s">
        <v>81</v>
      </c>
      <c r="D69" s="7">
        <v>38005174.53</v>
      </c>
      <c r="E69" s="8">
        <f t="shared" si="8"/>
        <v>62.33228064121048</v>
      </c>
      <c r="F69" s="7">
        <v>5553830.949999999</v>
      </c>
      <c r="G69" s="8">
        <f t="shared" si="9"/>
        <v>9.108837248885028</v>
      </c>
      <c r="H69" s="7">
        <v>10213611.81</v>
      </c>
      <c r="I69" s="8">
        <f t="shared" si="10"/>
        <v>16.75134308878812</v>
      </c>
      <c r="J69" s="7">
        <v>7199280.64</v>
      </c>
      <c r="K69" s="8">
        <f t="shared" si="11"/>
        <v>11.807539021116378</v>
      </c>
      <c r="L69" s="9">
        <f aca="true" t="shared" si="12" ref="L69:L93">J69+H69+F69+D69</f>
        <v>60971897.93</v>
      </c>
    </row>
    <row r="70" spans="1:12" ht="12.75">
      <c r="A70">
        <v>5</v>
      </c>
      <c r="B70" s="5" t="s">
        <v>80</v>
      </c>
      <c r="C70" s="6" t="s">
        <v>82</v>
      </c>
      <c r="D70" s="7">
        <v>57958751.75</v>
      </c>
      <c r="E70" s="8">
        <f t="shared" si="8"/>
        <v>62.105577397656496</v>
      </c>
      <c r="F70" s="7">
        <v>9387262.329999998</v>
      </c>
      <c r="G70" s="8">
        <f t="shared" si="9"/>
        <v>10.058901021585926</v>
      </c>
      <c r="H70" s="7">
        <v>19152774.580000002</v>
      </c>
      <c r="I70" s="8">
        <f t="shared" si="10"/>
        <v>20.523114941964877</v>
      </c>
      <c r="J70" s="7">
        <v>6824152.98</v>
      </c>
      <c r="K70" s="8">
        <f t="shared" si="11"/>
        <v>7.312406638792704</v>
      </c>
      <c r="L70" s="9">
        <f t="shared" si="12"/>
        <v>93322941.64</v>
      </c>
    </row>
    <row r="71" spans="1:12" ht="12.75">
      <c r="A71">
        <v>5</v>
      </c>
      <c r="B71" s="5" t="s">
        <v>80</v>
      </c>
      <c r="C71" s="6" t="s">
        <v>83</v>
      </c>
      <c r="D71" s="7">
        <v>36720772.489999995</v>
      </c>
      <c r="E71" s="8">
        <f t="shared" si="8"/>
        <v>55.240592486865935</v>
      </c>
      <c r="F71" s="7">
        <v>11250979.090000002</v>
      </c>
      <c r="G71" s="8">
        <f t="shared" si="9"/>
        <v>16.92531798338919</v>
      </c>
      <c r="H71" s="7">
        <v>12480286.28</v>
      </c>
      <c r="I71" s="8">
        <f t="shared" si="10"/>
        <v>18.77461615767071</v>
      </c>
      <c r="J71" s="7">
        <v>6022217.46</v>
      </c>
      <c r="K71" s="8">
        <f t="shared" si="11"/>
        <v>9.059473372074175</v>
      </c>
      <c r="L71" s="9">
        <f t="shared" si="12"/>
        <v>66474255.31999999</v>
      </c>
    </row>
    <row r="72" spans="1:12" ht="12.75">
      <c r="A72">
        <v>5</v>
      </c>
      <c r="B72" s="5" t="s">
        <v>80</v>
      </c>
      <c r="C72" s="6" t="s">
        <v>84</v>
      </c>
      <c r="D72" s="7">
        <v>47094636.410000004</v>
      </c>
      <c r="E72" s="8">
        <f t="shared" si="8"/>
        <v>71.83474859812135</v>
      </c>
      <c r="F72" s="7">
        <v>4028517.14</v>
      </c>
      <c r="G72" s="8">
        <f t="shared" si="9"/>
        <v>6.144808369593331</v>
      </c>
      <c r="H72" s="7">
        <v>8951506.29</v>
      </c>
      <c r="I72" s="8">
        <f t="shared" si="10"/>
        <v>13.65397958099772</v>
      </c>
      <c r="J72" s="7">
        <v>5485027.260000001</v>
      </c>
      <c r="K72" s="8">
        <f t="shared" si="11"/>
        <v>8.366463451287583</v>
      </c>
      <c r="L72" s="9">
        <f t="shared" si="12"/>
        <v>65559687.10000001</v>
      </c>
    </row>
    <row r="73" spans="1:12" ht="12.75">
      <c r="A73">
        <v>5</v>
      </c>
      <c r="B73" s="5" t="s">
        <v>80</v>
      </c>
      <c r="C73" s="6" t="s">
        <v>85</v>
      </c>
      <c r="D73" s="7">
        <v>6203237.77</v>
      </c>
      <c r="E73" s="8">
        <f t="shared" si="8"/>
        <v>15.922399724092816</v>
      </c>
      <c r="F73" s="7">
        <v>7885644.97</v>
      </c>
      <c r="G73" s="8">
        <f t="shared" si="9"/>
        <v>20.24078327318766</v>
      </c>
      <c r="H73" s="7">
        <v>11944931.18</v>
      </c>
      <c r="I73" s="8">
        <f t="shared" si="10"/>
        <v>30.660112666411578</v>
      </c>
      <c r="J73" s="7">
        <v>12925374.88</v>
      </c>
      <c r="K73" s="8">
        <f t="shared" si="11"/>
        <v>33.17670433630795</v>
      </c>
      <c r="L73" s="9">
        <f t="shared" si="12"/>
        <v>38959188.8</v>
      </c>
    </row>
    <row r="74" spans="1:12" ht="12.75">
      <c r="A74">
        <v>5</v>
      </c>
      <c r="B74" s="5" t="s">
        <v>80</v>
      </c>
      <c r="C74" s="6" t="s">
        <v>86</v>
      </c>
      <c r="D74" s="7">
        <v>42515151.910000004</v>
      </c>
      <c r="E74" s="8">
        <f t="shared" si="8"/>
        <v>59.87202690147034</v>
      </c>
      <c r="F74" s="7">
        <v>6386960.22</v>
      </c>
      <c r="G74" s="8">
        <f t="shared" si="9"/>
        <v>8.99444637808095</v>
      </c>
      <c r="H74" s="7">
        <v>13207737.629999999</v>
      </c>
      <c r="I74" s="8">
        <f t="shared" si="10"/>
        <v>18.59981646931206</v>
      </c>
      <c r="J74" s="7">
        <v>8900193.010000002</v>
      </c>
      <c r="K74" s="8">
        <f t="shared" si="11"/>
        <v>12.533710251136638</v>
      </c>
      <c r="L74" s="9">
        <f t="shared" si="12"/>
        <v>71010042.77000001</v>
      </c>
    </row>
    <row r="75" spans="1:12" ht="12.75">
      <c r="A75">
        <v>5</v>
      </c>
      <c r="B75" s="5" t="s">
        <v>80</v>
      </c>
      <c r="C75" s="6" t="s">
        <v>87</v>
      </c>
      <c r="D75" s="7">
        <v>90785916.11000001</v>
      </c>
      <c r="E75" s="8">
        <f t="shared" si="8"/>
        <v>57.16540061614407</v>
      </c>
      <c r="F75" s="7">
        <v>13479131.05</v>
      </c>
      <c r="G75" s="8">
        <f t="shared" si="9"/>
        <v>8.487439015288873</v>
      </c>
      <c r="H75" s="7">
        <v>33391851.87</v>
      </c>
      <c r="I75" s="8">
        <f t="shared" si="10"/>
        <v>21.025932999900963</v>
      </c>
      <c r="J75" s="7">
        <v>21155800.84</v>
      </c>
      <c r="K75" s="8">
        <f t="shared" si="11"/>
        <v>13.321227368666106</v>
      </c>
      <c r="L75" s="9">
        <f t="shared" si="12"/>
        <v>158812699.87</v>
      </c>
    </row>
    <row r="76" spans="1:12" ht="12.75">
      <c r="A76">
        <v>5</v>
      </c>
      <c r="B76" s="5" t="s">
        <v>80</v>
      </c>
      <c r="C76" s="6" t="s">
        <v>88</v>
      </c>
      <c r="D76" s="7">
        <v>63632723.35</v>
      </c>
      <c r="E76" s="8">
        <f t="shared" si="8"/>
        <v>59.46615110630545</v>
      </c>
      <c r="F76" s="7">
        <v>5462923.78</v>
      </c>
      <c r="G76" s="8">
        <f t="shared" si="9"/>
        <v>5.105219985586384</v>
      </c>
      <c r="H76" s="7">
        <v>17491071.88</v>
      </c>
      <c r="I76" s="8">
        <f t="shared" si="10"/>
        <v>16.345783563376752</v>
      </c>
      <c r="J76" s="7">
        <v>20419909.41</v>
      </c>
      <c r="K76" s="8">
        <f t="shared" si="11"/>
        <v>19.082845344731403</v>
      </c>
      <c r="L76" s="9">
        <f t="shared" si="12"/>
        <v>107006628.42</v>
      </c>
    </row>
    <row r="77" spans="1:12" ht="12.75">
      <c r="A77">
        <v>5</v>
      </c>
      <c r="B77" s="5" t="s">
        <v>80</v>
      </c>
      <c r="C77" s="6" t="s">
        <v>89</v>
      </c>
      <c r="D77" s="7">
        <v>14512815.23</v>
      </c>
      <c r="E77" s="8">
        <f t="shared" si="8"/>
        <v>54.332657981115005</v>
      </c>
      <c r="F77" s="7">
        <v>3827447.19</v>
      </c>
      <c r="G77" s="8">
        <f t="shared" si="9"/>
        <v>14.329086109025708</v>
      </c>
      <c r="H77" s="7">
        <v>3688625.8</v>
      </c>
      <c r="I77" s="8">
        <f t="shared" si="10"/>
        <v>13.809370603536356</v>
      </c>
      <c r="J77" s="7">
        <v>4682146.67</v>
      </c>
      <c r="K77" s="8">
        <f t="shared" si="11"/>
        <v>17.528885306322923</v>
      </c>
      <c r="L77" s="9">
        <f t="shared" si="12"/>
        <v>26711034.89</v>
      </c>
    </row>
    <row r="78" spans="1:12" ht="12.75">
      <c r="A78">
        <v>5</v>
      </c>
      <c r="B78" s="5" t="s">
        <v>80</v>
      </c>
      <c r="C78" s="6" t="s">
        <v>90</v>
      </c>
      <c r="D78" s="7">
        <v>65326761.69</v>
      </c>
      <c r="E78" s="8">
        <f t="shared" si="8"/>
        <v>73.70383154649956</v>
      </c>
      <c r="F78" s="7">
        <v>6226977.819999999</v>
      </c>
      <c r="G78" s="8">
        <f t="shared" si="9"/>
        <v>7.025484080581999</v>
      </c>
      <c r="H78" s="7">
        <v>9377024.879999999</v>
      </c>
      <c r="I78" s="8">
        <f t="shared" si="10"/>
        <v>10.579472245118954</v>
      </c>
      <c r="J78" s="7">
        <v>7703381.65</v>
      </c>
      <c r="K78" s="8">
        <f t="shared" si="11"/>
        <v>8.691212127799501</v>
      </c>
      <c r="L78" s="9">
        <f t="shared" si="12"/>
        <v>88634146.03999999</v>
      </c>
    </row>
    <row r="79" spans="1:12" ht="12.75">
      <c r="A79">
        <v>5</v>
      </c>
      <c r="B79" s="5" t="s">
        <v>80</v>
      </c>
      <c r="C79" s="6" t="s">
        <v>91</v>
      </c>
      <c r="D79" s="7">
        <v>36711251.7</v>
      </c>
      <c r="E79" s="8">
        <f t="shared" si="8"/>
        <v>56.03744853745848</v>
      </c>
      <c r="F79" s="7">
        <v>10375398.96</v>
      </c>
      <c r="G79" s="8">
        <f t="shared" si="9"/>
        <v>15.83740293106378</v>
      </c>
      <c r="H79" s="7">
        <v>10188410.049999999</v>
      </c>
      <c r="I79" s="8">
        <f t="shared" si="10"/>
        <v>15.551975958787578</v>
      </c>
      <c r="J79" s="7">
        <v>8236936.46</v>
      </c>
      <c r="K79" s="8">
        <f t="shared" si="11"/>
        <v>12.573172572690169</v>
      </c>
      <c r="L79" s="9">
        <f t="shared" si="12"/>
        <v>65511997.17</v>
      </c>
    </row>
    <row r="80" spans="1:12" ht="12.75">
      <c r="A80">
        <v>5</v>
      </c>
      <c r="B80" s="5" t="s">
        <v>80</v>
      </c>
      <c r="C80" s="6" t="s">
        <v>92</v>
      </c>
      <c r="D80" s="7">
        <v>19920864.01</v>
      </c>
      <c r="E80" s="8">
        <f t="shared" si="8"/>
        <v>54.61820160580309</v>
      </c>
      <c r="F80" s="7">
        <v>3849236.19</v>
      </c>
      <c r="G80" s="8">
        <f t="shared" si="9"/>
        <v>10.553676695360029</v>
      </c>
      <c r="H80" s="7">
        <v>5723848.4</v>
      </c>
      <c r="I80" s="8">
        <f t="shared" si="10"/>
        <v>15.693410974309113</v>
      </c>
      <c r="J80" s="7">
        <v>6978991.6</v>
      </c>
      <c r="K80" s="8">
        <f t="shared" si="11"/>
        <v>19.134710724527768</v>
      </c>
      <c r="L80" s="9">
        <f t="shared" si="12"/>
        <v>36472940.2</v>
      </c>
    </row>
    <row r="81" spans="1:12" ht="12.75">
      <c r="A81">
        <v>5</v>
      </c>
      <c r="B81" s="5" t="s">
        <v>80</v>
      </c>
      <c r="C81" s="6" t="s">
        <v>93</v>
      </c>
      <c r="D81" s="7">
        <v>12719607.36</v>
      </c>
      <c r="E81" s="8">
        <f t="shared" si="8"/>
        <v>42.16870985964402</v>
      </c>
      <c r="F81" s="7">
        <v>3589047.51</v>
      </c>
      <c r="G81" s="8">
        <f t="shared" si="9"/>
        <v>11.898598662535118</v>
      </c>
      <c r="H81" s="7">
        <v>8136714.040000001</v>
      </c>
      <c r="I81" s="8">
        <f t="shared" si="10"/>
        <v>26.97526140961414</v>
      </c>
      <c r="J81" s="7">
        <v>5718246.25</v>
      </c>
      <c r="K81" s="8">
        <f t="shared" si="11"/>
        <v>18.95743006820672</v>
      </c>
      <c r="L81" s="9">
        <f t="shared" si="12"/>
        <v>30163615.16</v>
      </c>
    </row>
    <row r="82" spans="1:12" ht="12.75">
      <c r="A82">
        <v>5</v>
      </c>
      <c r="B82" s="5" t="s">
        <v>80</v>
      </c>
      <c r="C82" s="6" t="s">
        <v>94</v>
      </c>
      <c r="D82" s="7">
        <v>86672104.35</v>
      </c>
      <c r="E82" s="8">
        <f t="shared" si="8"/>
        <v>62.4489696695729</v>
      </c>
      <c r="F82" s="7">
        <v>9318914.389999999</v>
      </c>
      <c r="G82" s="8">
        <f t="shared" si="9"/>
        <v>6.714462588151713</v>
      </c>
      <c r="H82" s="7">
        <v>23000373.590000004</v>
      </c>
      <c r="I82" s="8">
        <f t="shared" si="10"/>
        <v>16.572225209976175</v>
      </c>
      <c r="J82" s="7">
        <v>19797293.55</v>
      </c>
      <c r="K82" s="8">
        <f t="shared" si="11"/>
        <v>14.26434253229922</v>
      </c>
      <c r="L82" s="9">
        <f t="shared" si="12"/>
        <v>138788685.88</v>
      </c>
    </row>
    <row r="83" spans="1:12" ht="12.75">
      <c r="A83">
        <v>5</v>
      </c>
      <c r="B83" s="5" t="s">
        <v>80</v>
      </c>
      <c r="C83" s="6" t="s">
        <v>95</v>
      </c>
      <c r="D83" s="7">
        <v>69069893.82000001</v>
      </c>
      <c r="E83" s="8">
        <f t="shared" si="8"/>
        <v>55.542059499657235</v>
      </c>
      <c r="F83" s="7">
        <v>12864679.330000002</v>
      </c>
      <c r="G83" s="8">
        <f t="shared" si="9"/>
        <v>10.345039571842658</v>
      </c>
      <c r="H83" s="7">
        <v>28025874.060000002</v>
      </c>
      <c r="I83" s="8">
        <f t="shared" si="10"/>
        <v>22.5368055237937</v>
      </c>
      <c r="J83" s="7">
        <v>14395571.350000001</v>
      </c>
      <c r="K83" s="8">
        <f t="shared" si="11"/>
        <v>11.576095404706402</v>
      </c>
      <c r="L83" s="9">
        <f t="shared" si="12"/>
        <v>124356018.56000002</v>
      </c>
    </row>
    <row r="84" spans="1:12" ht="12.75">
      <c r="A84">
        <v>5</v>
      </c>
      <c r="B84" s="5" t="s">
        <v>80</v>
      </c>
      <c r="C84" s="6" t="s">
        <v>96</v>
      </c>
      <c r="D84" s="7">
        <v>33793710.56</v>
      </c>
      <c r="E84" s="8">
        <f t="shared" si="8"/>
        <v>50.59234777853197</v>
      </c>
      <c r="F84" s="7">
        <v>9115434.89</v>
      </c>
      <c r="G84" s="8">
        <f t="shared" si="9"/>
        <v>13.6466592293452</v>
      </c>
      <c r="H84" s="7">
        <v>11655581.3</v>
      </c>
      <c r="I84" s="8">
        <f t="shared" si="10"/>
        <v>17.449496161233434</v>
      </c>
      <c r="J84" s="7">
        <v>12231364.05</v>
      </c>
      <c r="K84" s="8">
        <f t="shared" si="11"/>
        <v>18.31149683088939</v>
      </c>
      <c r="L84" s="9">
        <f t="shared" si="12"/>
        <v>66796090.800000004</v>
      </c>
    </row>
    <row r="85" spans="1:12" ht="12.75">
      <c r="A85">
        <v>5</v>
      </c>
      <c r="B85" s="5" t="s">
        <v>80</v>
      </c>
      <c r="C85" s="6" t="s">
        <v>97</v>
      </c>
      <c r="D85" s="7">
        <v>39808587.15</v>
      </c>
      <c r="E85" s="8">
        <f t="shared" si="8"/>
        <v>38.13814423554734</v>
      </c>
      <c r="F85" s="7">
        <v>23427896.119999997</v>
      </c>
      <c r="G85" s="8">
        <f t="shared" si="9"/>
        <v>22.444817697077696</v>
      </c>
      <c r="H85" s="7">
        <v>26410280.359999996</v>
      </c>
      <c r="I85" s="8">
        <f t="shared" si="10"/>
        <v>25.302055505652955</v>
      </c>
      <c r="J85" s="7">
        <v>14733215.91</v>
      </c>
      <c r="K85" s="8">
        <f t="shared" si="11"/>
        <v>14.114982561722009</v>
      </c>
      <c r="L85" s="9">
        <f t="shared" si="12"/>
        <v>104379979.53999999</v>
      </c>
    </row>
    <row r="86" spans="1:12" ht="12.75">
      <c r="A86">
        <v>5</v>
      </c>
      <c r="B86" s="5" t="s">
        <v>80</v>
      </c>
      <c r="C86" s="6" t="s">
        <v>98</v>
      </c>
      <c r="D86" s="7">
        <v>67186279.98</v>
      </c>
      <c r="E86" s="8">
        <f t="shared" si="8"/>
        <v>52.983241599139966</v>
      </c>
      <c r="F86" s="7">
        <v>16539039.3</v>
      </c>
      <c r="G86" s="8">
        <f t="shared" si="9"/>
        <v>13.042721152449952</v>
      </c>
      <c r="H86" s="7">
        <v>27246469.349999998</v>
      </c>
      <c r="I86" s="8">
        <f t="shared" si="10"/>
        <v>21.486622993925906</v>
      </c>
      <c r="J86" s="7">
        <v>15834873.16</v>
      </c>
      <c r="K86" s="8">
        <f t="shared" si="11"/>
        <v>12.487414254484177</v>
      </c>
      <c r="L86" s="9">
        <f t="shared" si="12"/>
        <v>126806661.79</v>
      </c>
    </row>
    <row r="87" spans="1:12" ht="12.75">
      <c r="A87">
        <v>5</v>
      </c>
      <c r="B87" s="5" t="s">
        <v>80</v>
      </c>
      <c r="C87" s="6" t="s">
        <v>99</v>
      </c>
      <c r="D87" s="7">
        <v>48767203.910000004</v>
      </c>
      <c r="E87" s="8">
        <f t="shared" si="8"/>
        <v>60.31161018025997</v>
      </c>
      <c r="F87" s="7">
        <v>6734262.650000001</v>
      </c>
      <c r="G87" s="8">
        <f t="shared" si="9"/>
        <v>8.328429584518382</v>
      </c>
      <c r="H87" s="7">
        <v>15315908.14</v>
      </c>
      <c r="I87" s="8">
        <f t="shared" si="10"/>
        <v>18.941563330165312</v>
      </c>
      <c r="J87" s="7">
        <v>10041358.41</v>
      </c>
      <c r="K87" s="8">
        <f t="shared" si="11"/>
        <v>12.418396905056332</v>
      </c>
      <c r="L87" s="9">
        <f t="shared" si="12"/>
        <v>80858733.11000001</v>
      </c>
    </row>
    <row r="88" spans="1:12" ht="12.75">
      <c r="A88">
        <v>5</v>
      </c>
      <c r="B88" s="5" t="s">
        <v>80</v>
      </c>
      <c r="C88" s="6" t="s">
        <v>100</v>
      </c>
      <c r="D88" s="7">
        <v>58914902.64</v>
      </c>
      <c r="E88" s="8">
        <f t="shared" si="8"/>
        <v>60.038490668130684</v>
      </c>
      <c r="F88" s="7">
        <v>7157947.5600000005</v>
      </c>
      <c r="G88" s="8">
        <f t="shared" si="9"/>
        <v>7.294459441103285</v>
      </c>
      <c r="H88" s="7">
        <v>18582599.729999997</v>
      </c>
      <c r="I88" s="8">
        <f t="shared" si="10"/>
        <v>18.936995403294326</v>
      </c>
      <c r="J88" s="7">
        <v>13473103.91</v>
      </c>
      <c r="K88" s="8">
        <f t="shared" si="11"/>
        <v>13.730054487471696</v>
      </c>
      <c r="L88" s="9">
        <f t="shared" si="12"/>
        <v>98128553.84</v>
      </c>
    </row>
    <row r="89" spans="1:12" ht="12.75">
      <c r="A89">
        <v>5</v>
      </c>
      <c r="B89" s="5" t="s">
        <v>80</v>
      </c>
      <c r="C89" s="6" t="s">
        <v>101</v>
      </c>
      <c r="D89" s="7">
        <v>27592700.150000002</v>
      </c>
      <c r="E89" s="8">
        <f t="shared" si="8"/>
        <v>66.88898597522495</v>
      </c>
      <c r="F89" s="7">
        <v>5560867.359999999</v>
      </c>
      <c r="G89" s="8">
        <f t="shared" si="9"/>
        <v>13.480405209749877</v>
      </c>
      <c r="H89" s="7">
        <v>5620059.029999999</v>
      </c>
      <c r="I89" s="8">
        <f t="shared" si="10"/>
        <v>13.623895000997441</v>
      </c>
      <c r="J89" s="7">
        <v>2477858.66</v>
      </c>
      <c r="K89" s="8">
        <f t="shared" si="11"/>
        <v>6.006713814027719</v>
      </c>
      <c r="L89" s="9">
        <f t="shared" si="12"/>
        <v>41251485.2</v>
      </c>
    </row>
    <row r="90" spans="1:12" ht="12.75">
      <c r="A90">
        <v>5</v>
      </c>
      <c r="B90" s="5" t="s">
        <v>80</v>
      </c>
      <c r="C90" s="6" t="s">
        <v>102</v>
      </c>
      <c r="D90" s="7">
        <v>9270087.58</v>
      </c>
      <c r="E90" s="8">
        <f t="shared" si="8"/>
        <v>32.63307479981247</v>
      </c>
      <c r="F90" s="7">
        <v>3549035</v>
      </c>
      <c r="G90" s="8">
        <f t="shared" si="9"/>
        <v>12.493509216894848</v>
      </c>
      <c r="H90" s="7">
        <v>3367433.97</v>
      </c>
      <c r="I90" s="8">
        <f t="shared" si="10"/>
        <v>11.854227231199413</v>
      </c>
      <c r="J90" s="7">
        <v>12220474.16</v>
      </c>
      <c r="K90" s="8">
        <f t="shared" si="11"/>
        <v>43.01918875209327</v>
      </c>
      <c r="L90" s="9">
        <f t="shared" si="12"/>
        <v>28407030.71</v>
      </c>
    </row>
    <row r="91" spans="1:12" ht="12.75">
      <c r="A91">
        <v>5</v>
      </c>
      <c r="B91" s="5" t="s">
        <v>80</v>
      </c>
      <c r="C91" s="6" t="s">
        <v>103</v>
      </c>
      <c r="D91" s="7">
        <v>47831314.489999995</v>
      </c>
      <c r="E91" s="8">
        <f t="shared" si="8"/>
        <v>65.55725255496098</v>
      </c>
      <c r="F91" s="7">
        <v>14516555.910000004</v>
      </c>
      <c r="G91" s="8">
        <f t="shared" si="9"/>
        <v>19.89628619173836</v>
      </c>
      <c r="H91" s="7">
        <v>10086688.55</v>
      </c>
      <c r="I91" s="8">
        <f t="shared" si="10"/>
        <v>13.824742133186216</v>
      </c>
      <c r="J91" s="7">
        <v>526574.45</v>
      </c>
      <c r="K91" s="8">
        <f t="shared" si="11"/>
        <v>0.7217191201144361</v>
      </c>
      <c r="L91" s="9">
        <f t="shared" si="12"/>
        <v>72961133.4</v>
      </c>
    </row>
    <row r="92" spans="1:12" ht="12.75">
      <c r="A92">
        <v>5</v>
      </c>
      <c r="B92" s="5" t="s">
        <v>80</v>
      </c>
      <c r="C92" s="6" t="s">
        <v>104</v>
      </c>
      <c r="D92" s="7">
        <v>57770476.21</v>
      </c>
      <c r="E92" s="8">
        <f t="shared" si="8"/>
        <v>53.09969083201145</v>
      </c>
      <c r="F92" s="7">
        <v>10168315.950000001</v>
      </c>
      <c r="G92" s="8">
        <f t="shared" si="9"/>
        <v>9.346200146671958</v>
      </c>
      <c r="H92" s="7">
        <v>22398039.220000003</v>
      </c>
      <c r="I92" s="8">
        <f t="shared" si="10"/>
        <v>20.587141319416638</v>
      </c>
      <c r="J92" s="7">
        <v>18459425.82</v>
      </c>
      <c r="K92" s="8">
        <f t="shared" si="11"/>
        <v>16.96696770189995</v>
      </c>
      <c r="L92" s="9">
        <f t="shared" si="12"/>
        <v>108796257.20000002</v>
      </c>
    </row>
    <row r="93" spans="1:12" ht="12.75">
      <c r="A93">
        <v>5</v>
      </c>
      <c r="B93" s="5" t="s">
        <v>80</v>
      </c>
      <c r="C93" s="6" t="s">
        <v>105</v>
      </c>
      <c r="D93" s="7">
        <v>50636980.510000005</v>
      </c>
      <c r="E93" s="8">
        <f t="shared" si="8"/>
        <v>67.6821592258948</v>
      </c>
      <c r="F93" s="7">
        <v>4383631.2</v>
      </c>
      <c r="G93" s="8">
        <f t="shared" si="9"/>
        <v>5.859228213803309</v>
      </c>
      <c r="H93" s="7">
        <v>11635272.139999999</v>
      </c>
      <c r="I93" s="8">
        <f t="shared" si="10"/>
        <v>15.551881918800008</v>
      </c>
      <c r="J93" s="7">
        <v>8159962.880000001</v>
      </c>
      <c r="K93" s="8">
        <f t="shared" si="11"/>
        <v>10.906730641501891</v>
      </c>
      <c r="L93" s="9">
        <f t="shared" si="12"/>
        <v>74815846.73</v>
      </c>
    </row>
    <row r="94" spans="1:13" s="16" customFormat="1" ht="12.75">
      <c r="A94" s="16" t="s">
        <v>106</v>
      </c>
      <c r="B94" s="17"/>
      <c r="C94" s="18" t="s">
        <v>107</v>
      </c>
      <c r="D94" s="19">
        <f>SUM(D69:D93)</f>
        <v>1129421905.66</v>
      </c>
      <c r="E94" s="20">
        <f t="shared" si="8"/>
        <v>57.15820688945597</v>
      </c>
      <c r="F94" s="19">
        <f>SUM(F69:F93)</f>
        <v>214639936.85999998</v>
      </c>
      <c r="G94" s="20">
        <f t="shared" si="9"/>
        <v>10.862578329941583</v>
      </c>
      <c r="H94" s="19">
        <f>SUM(H69:H93)</f>
        <v>367292974.13000005</v>
      </c>
      <c r="I94" s="20">
        <f t="shared" si="10"/>
        <v>18.58810042479032</v>
      </c>
      <c r="J94" s="19">
        <f>SUM(J69:J93)</f>
        <v>264602735.41999996</v>
      </c>
      <c r="K94" s="20">
        <f>J94/$L94*100</f>
        <v>13.391114355812142</v>
      </c>
      <c r="L94" s="19">
        <f>SUM(L69:L93)</f>
        <v>1975957552.07</v>
      </c>
      <c r="M94" s="21">
        <f>L94/$L94*100</f>
        <v>100</v>
      </c>
    </row>
    <row r="95" spans="1:12" ht="12.75">
      <c r="A95">
        <v>6</v>
      </c>
      <c r="B95" s="5" t="s">
        <v>108</v>
      </c>
      <c r="C95" s="6" t="s">
        <v>109</v>
      </c>
      <c r="D95" s="7">
        <v>11594858.9</v>
      </c>
      <c r="E95" s="8">
        <f t="shared" si="8"/>
        <v>45.94256051476353</v>
      </c>
      <c r="F95" s="7">
        <v>9341627.11</v>
      </c>
      <c r="G95" s="8">
        <f t="shared" si="9"/>
        <v>37.0145313978362</v>
      </c>
      <c r="H95" s="7">
        <v>3232169.02</v>
      </c>
      <c r="I95" s="8">
        <f t="shared" si="10"/>
        <v>12.806893302970156</v>
      </c>
      <c r="J95" s="7">
        <v>1069073.93</v>
      </c>
      <c r="K95" s="8">
        <f t="shared" si="11"/>
        <v>4.236014784430112</v>
      </c>
      <c r="L95" s="9">
        <f aca="true" t="shared" si="13" ref="L95:L107">J95+H95+F95+D95</f>
        <v>25237728.96</v>
      </c>
    </row>
    <row r="96" spans="1:12" ht="12.75">
      <c r="A96">
        <v>6</v>
      </c>
      <c r="B96" s="5" t="s">
        <v>108</v>
      </c>
      <c r="C96" s="6" t="s">
        <v>110</v>
      </c>
      <c r="D96" s="7">
        <v>19607373.37</v>
      </c>
      <c r="E96" s="8">
        <f t="shared" si="8"/>
        <v>97.66032107516078</v>
      </c>
      <c r="F96" s="7"/>
      <c r="G96" s="8">
        <f t="shared" si="9"/>
        <v>0</v>
      </c>
      <c r="H96" s="7"/>
      <c r="I96" s="8">
        <f t="shared" si="10"/>
        <v>0</v>
      </c>
      <c r="J96" s="7">
        <v>469739.99</v>
      </c>
      <c r="K96" s="8">
        <f t="shared" si="11"/>
        <v>2.339678924839223</v>
      </c>
      <c r="L96" s="9">
        <f t="shared" si="13"/>
        <v>20077113.36</v>
      </c>
    </row>
    <row r="97" spans="1:12" ht="12.75">
      <c r="A97">
        <v>6</v>
      </c>
      <c r="B97" s="5" t="s">
        <v>108</v>
      </c>
      <c r="C97" s="6" t="s">
        <v>111</v>
      </c>
      <c r="D97" s="7">
        <v>33720097.260000005</v>
      </c>
      <c r="E97" s="8">
        <f t="shared" si="8"/>
        <v>90.67827835853878</v>
      </c>
      <c r="F97" s="7">
        <v>117111.78</v>
      </c>
      <c r="G97" s="8">
        <f t="shared" si="9"/>
        <v>0.3149307222936507</v>
      </c>
      <c r="H97" s="7">
        <v>3349312.22</v>
      </c>
      <c r="I97" s="8">
        <f t="shared" si="10"/>
        <v>9.006790919167575</v>
      </c>
      <c r="J97" s="7"/>
      <c r="K97" s="8">
        <f t="shared" si="11"/>
        <v>0</v>
      </c>
      <c r="L97" s="9">
        <f t="shared" si="13"/>
        <v>37186521.260000005</v>
      </c>
    </row>
    <row r="98" spans="1:12" ht="12.75">
      <c r="A98">
        <v>6</v>
      </c>
      <c r="B98" s="5" t="s">
        <v>108</v>
      </c>
      <c r="C98" s="6" t="s">
        <v>112</v>
      </c>
      <c r="D98" s="7">
        <v>38865911.48</v>
      </c>
      <c r="E98" s="8">
        <f t="shared" si="8"/>
        <v>94.67186333707114</v>
      </c>
      <c r="F98" s="7"/>
      <c r="G98" s="8">
        <f t="shared" si="9"/>
        <v>0</v>
      </c>
      <c r="H98" s="7">
        <v>2055021.58</v>
      </c>
      <c r="I98" s="8">
        <f t="shared" si="10"/>
        <v>5.005741915421355</v>
      </c>
      <c r="J98" s="7">
        <v>132353.64</v>
      </c>
      <c r="K98" s="8">
        <f t="shared" si="11"/>
        <v>0.32239474750751207</v>
      </c>
      <c r="L98" s="9">
        <f t="shared" si="13"/>
        <v>41053286.699999996</v>
      </c>
    </row>
    <row r="99" spans="1:12" ht="12.75">
      <c r="A99">
        <v>6</v>
      </c>
      <c r="B99" s="5" t="s">
        <v>108</v>
      </c>
      <c r="C99" s="6" t="s">
        <v>113</v>
      </c>
      <c r="D99" s="7">
        <v>14049223.52</v>
      </c>
      <c r="E99" s="8">
        <f t="shared" si="8"/>
        <v>90.5195857273189</v>
      </c>
      <c r="F99" s="7">
        <v>582953.84</v>
      </c>
      <c r="G99" s="8">
        <f t="shared" si="9"/>
        <v>3.7559897897438925</v>
      </c>
      <c r="H99" s="7">
        <v>888467.6</v>
      </c>
      <c r="I99" s="8">
        <f t="shared" si="10"/>
        <v>5.724424482937209</v>
      </c>
      <c r="J99" s="7"/>
      <c r="K99" s="8">
        <f t="shared" si="11"/>
        <v>0</v>
      </c>
      <c r="L99" s="9">
        <f t="shared" si="13"/>
        <v>15520644.959999999</v>
      </c>
    </row>
    <row r="100" spans="1:12" ht="12.75">
      <c r="A100">
        <v>6</v>
      </c>
      <c r="B100" s="5" t="s">
        <v>108</v>
      </c>
      <c r="C100" s="6" t="s">
        <v>114</v>
      </c>
      <c r="D100" s="7">
        <v>34742632.54</v>
      </c>
      <c r="E100" s="8">
        <f t="shared" si="8"/>
        <v>86.86729975409888</v>
      </c>
      <c r="F100" s="7"/>
      <c r="G100" s="8">
        <f t="shared" si="9"/>
        <v>0</v>
      </c>
      <c r="H100" s="7">
        <v>5252431.93</v>
      </c>
      <c r="I100" s="8">
        <f t="shared" si="10"/>
        <v>13.132700245901116</v>
      </c>
      <c r="J100" s="7"/>
      <c r="K100" s="8">
        <f t="shared" si="11"/>
        <v>0</v>
      </c>
      <c r="L100" s="9">
        <f t="shared" si="13"/>
        <v>39995064.47</v>
      </c>
    </row>
    <row r="101" spans="1:12" ht="12.75">
      <c r="A101">
        <v>6</v>
      </c>
      <c r="B101" s="5" t="s">
        <v>108</v>
      </c>
      <c r="C101" s="6" t="s">
        <v>115</v>
      </c>
      <c r="D101" s="7">
        <v>16807039.950000003</v>
      </c>
      <c r="E101" s="8">
        <f t="shared" si="8"/>
        <v>68.85181083738192</v>
      </c>
      <c r="F101" s="7">
        <v>533640.5</v>
      </c>
      <c r="G101" s="8">
        <f t="shared" si="9"/>
        <v>2.186114560950151</v>
      </c>
      <c r="H101" s="7">
        <v>1959138.81</v>
      </c>
      <c r="I101" s="8">
        <f t="shared" si="10"/>
        <v>8.025818654063086</v>
      </c>
      <c r="J101" s="7">
        <v>5110635.23</v>
      </c>
      <c r="K101" s="8">
        <f t="shared" si="11"/>
        <v>20.93625594760485</v>
      </c>
      <c r="L101" s="9">
        <f t="shared" si="13"/>
        <v>24410454.490000002</v>
      </c>
    </row>
    <row r="102" spans="1:12" ht="12.75">
      <c r="A102">
        <v>6</v>
      </c>
      <c r="B102" s="5" t="s">
        <v>116</v>
      </c>
      <c r="C102" s="6" t="s">
        <v>117</v>
      </c>
      <c r="D102" s="7">
        <v>107548548.32</v>
      </c>
      <c r="E102" s="8">
        <f t="shared" si="8"/>
        <v>86.95291848866101</v>
      </c>
      <c r="F102" s="7">
        <v>3669795.53</v>
      </c>
      <c r="G102" s="8">
        <f t="shared" si="9"/>
        <v>2.967026859727515</v>
      </c>
      <c r="H102" s="7">
        <v>9833923.04</v>
      </c>
      <c r="I102" s="8">
        <f t="shared" si="10"/>
        <v>7.950719204285821</v>
      </c>
      <c r="J102" s="7">
        <v>2633688.9</v>
      </c>
      <c r="K102" s="8">
        <f t="shared" si="11"/>
        <v>2.1293354473256483</v>
      </c>
      <c r="L102" s="9">
        <f t="shared" si="13"/>
        <v>123685955.78999999</v>
      </c>
    </row>
    <row r="103" spans="1:12" ht="12.75">
      <c r="A103">
        <v>6</v>
      </c>
      <c r="B103" s="5" t="s">
        <v>116</v>
      </c>
      <c r="C103" s="6" t="s">
        <v>118</v>
      </c>
      <c r="D103" s="7">
        <v>69056104.25</v>
      </c>
      <c r="E103" s="8">
        <f t="shared" si="8"/>
        <v>83.11172890880759</v>
      </c>
      <c r="F103" s="7">
        <v>3429585.9</v>
      </c>
      <c r="G103" s="8">
        <f t="shared" si="9"/>
        <v>4.127641092500073</v>
      </c>
      <c r="H103" s="7">
        <v>9757352.83</v>
      </c>
      <c r="I103" s="8">
        <f t="shared" si="10"/>
        <v>11.743356681962647</v>
      </c>
      <c r="J103" s="7">
        <v>845234.88</v>
      </c>
      <c r="K103" s="8">
        <f t="shared" si="11"/>
        <v>1.0172733167296868</v>
      </c>
      <c r="L103" s="9">
        <f t="shared" si="13"/>
        <v>83088277.86</v>
      </c>
    </row>
    <row r="104" spans="1:12" ht="12.75">
      <c r="A104">
        <v>6</v>
      </c>
      <c r="B104" s="5" t="s">
        <v>116</v>
      </c>
      <c r="C104" s="6" t="s">
        <v>119</v>
      </c>
      <c r="D104" s="7">
        <v>69148490.81</v>
      </c>
      <c r="E104" s="8">
        <f t="shared" si="8"/>
        <v>88.59932037397756</v>
      </c>
      <c r="F104" s="7"/>
      <c r="G104" s="8">
        <f t="shared" si="9"/>
        <v>0</v>
      </c>
      <c r="H104" s="7">
        <v>8220575.609999999</v>
      </c>
      <c r="I104" s="8">
        <f t="shared" si="10"/>
        <v>10.53294733691522</v>
      </c>
      <c r="J104" s="7">
        <v>677232.94</v>
      </c>
      <c r="K104" s="8">
        <f t="shared" si="11"/>
        <v>0.8677322891072179</v>
      </c>
      <c r="L104" s="9">
        <f t="shared" si="13"/>
        <v>78046299.36</v>
      </c>
    </row>
    <row r="105" spans="1:12" ht="12.75">
      <c r="A105">
        <v>6</v>
      </c>
      <c r="B105" s="5" t="s">
        <v>116</v>
      </c>
      <c r="C105" s="6" t="s">
        <v>120</v>
      </c>
      <c r="D105" s="7">
        <v>65276194.22</v>
      </c>
      <c r="E105" s="8">
        <f t="shared" si="8"/>
        <v>84.38257688313068</v>
      </c>
      <c r="F105" s="7">
        <v>457154.53</v>
      </c>
      <c r="G105" s="8">
        <f t="shared" si="9"/>
        <v>0.5909639453731694</v>
      </c>
      <c r="H105" s="7">
        <v>9754934.25</v>
      </c>
      <c r="I105" s="8">
        <f t="shared" si="10"/>
        <v>12.610209574508339</v>
      </c>
      <c r="J105" s="7">
        <v>1869148.63</v>
      </c>
      <c r="K105" s="8">
        <f t="shared" si="11"/>
        <v>2.4162495969878157</v>
      </c>
      <c r="L105" s="9">
        <f t="shared" si="13"/>
        <v>77357431.63</v>
      </c>
    </row>
    <row r="106" spans="1:12" ht="12.75">
      <c r="A106">
        <v>6</v>
      </c>
      <c r="B106" s="5" t="s">
        <v>116</v>
      </c>
      <c r="C106" s="6" t="s">
        <v>121</v>
      </c>
      <c r="D106" s="7">
        <v>56805300.49</v>
      </c>
      <c r="E106" s="8">
        <f t="shared" si="8"/>
        <v>96.71150632851109</v>
      </c>
      <c r="F106" s="7">
        <v>489950.6</v>
      </c>
      <c r="G106" s="8">
        <f t="shared" si="9"/>
        <v>0.8341450558984238</v>
      </c>
      <c r="H106" s="22"/>
      <c r="I106" s="8">
        <f t="shared" si="10"/>
        <v>0</v>
      </c>
      <c r="J106" s="7">
        <v>1441607.27</v>
      </c>
      <c r="K106" s="8">
        <f t="shared" si="11"/>
        <v>2.454348615590478</v>
      </c>
      <c r="L106" s="9">
        <f t="shared" si="13"/>
        <v>58736858.36</v>
      </c>
    </row>
    <row r="107" spans="1:12" ht="12.75">
      <c r="A107">
        <v>6</v>
      </c>
      <c r="B107" s="5" t="s">
        <v>116</v>
      </c>
      <c r="C107" s="6" t="s">
        <v>122</v>
      </c>
      <c r="D107" s="7">
        <v>92954696.09</v>
      </c>
      <c r="E107" s="8">
        <f t="shared" si="8"/>
        <v>93.700709260148</v>
      </c>
      <c r="F107" s="7"/>
      <c r="G107" s="8">
        <f t="shared" si="9"/>
        <v>0</v>
      </c>
      <c r="H107" s="7">
        <v>6249137.93</v>
      </c>
      <c r="I107" s="8">
        <f t="shared" si="10"/>
        <v>6.299290739851991</v>
      </c>
      <c r="J107" s="7"/>
      <c r="K107" s="8">
        <f t="shared" si="11"/>
        <v>0</v>
      </c>
      <c r="L107" s="9">
        <f t="shared" si="13"/>
        <v>99203834.02000001</v>
      </c>
    </row>
    <row r="108" spans="1:13" s="10" customFormat="1" ht="12.75">
      <c r="A108" s="10" t="s">
        <v>123</v>
      </c>
      <c r="B108" s="11"/>
      <c r="C108" s="12" t="s">
        <v>124</v>
      </c>
      <c r="D108" s="13">
        <f>SUM(D95:D107)</f>
        <v>630176471.2</v>
      </c>
      <c r="E108" s="14">
        <f t="shared" si="8"/>
        <v>87.08912820755835</v>
      </c>
      <c r="F108" s="13">
        <f>SUM(F95:F107)</f>
        <v>18621819.79</v>
      </c>
      <c r="G108" s="14">
        <f t="shared" si="9"/>
        <v>2.573498258449985</v>
      </c>
      <c r="H108" s="13">
        <f>SUM(H95:H107)</f>
        <v>60552464.82</v>
      </c>
      <c r="I108" s="14">
        <f t="shared" si="10"/>
        <v>8.368229556318994</v>
      </c>
      <c r="J108" s="13">
        <f>SUM(J95:J107)</f>
        <v>14248715.41</v>
      </c>
      <c r="K108" s="14">
        <f>J108/$L108*100</f>
        <v>1.9691439776726816</v>
      </c>
      <c r="L108" s="13">
        <f>SUM(L95:L107)</f>
        <v>723599471.22</v>
      </c>
      <c r="M108" s="15">
        <f>L108/$L108*100</f>
        <v>100</v>
      </c>
    </row>
    <row r="109" spans="1:12" ht="12.75">
      <c r="A109">
        <v>7</v>
      </c>
      <c r="B109" s="5" t="s">
        <v>125</v>
      </c>
      <c r="C109" s="6" t="s">
        <v>126</v>
      </c>
      <c r="D109" s="7">
        <v>5299350.56</v>
      </c>
      <c r="E109" s="8">
        <f t="shared" si="8"/>
        <v>100</v>
      </c>
      <c r="F109" s="23"/>
      <c r="G109" s="8">
        <f t="shared" si="9"/>
        <v>0</v>
      </c>
      <c r="H109" s="24"/>
      <c r="I109" s="8">
        <f t="shared" si="10"/>
        <v>0</v>
      </c>
      <c r="J109" s="23"/>
      <c r="K109" s="8">
        <f t="shared" si="11"/>
        <v>0</v>
      </c>
      <c r="L109" s="9">
        <f aca="true" t="shared" si="14" ref="L109:L120">J109+H109+F109+D109</f>
        <v>5299350.56</v>
      </c>
    </row>
    <row r="110" spans="1:12" ht="12.75">
      <c r="A110">
        <v>7</v>
      </c>
      <c r="B110" s="5" t="s">
        <v>125</v>
      </c>
      <c r="C110" s="6" t="s">
        <v>127</v>
      </c>
      <c r="D110" s="7">
        <v>8063469.1</v>
      </c>
      <c r="E110" s="8">
        <f t="shared" si="8"/>
        <v>100</v>
      </c>
      <c r="F110" s="23"/>
      <c r="G110" s="8">
        <f t="shared" si="9"/>
        <v>0</v>
      </c>
      <c r="H110" s="24"/>
      <c r="I110" s="8">
        <f t="shared" si="10"/>
        <v>0</v>
      </c>
      <c r="J110" s="23"/>
      <c r="K110" s="8">
        <f t="shared" si="11"/>
        <v>0</v>
      </c>
      <c r="L110" s="9">
        <f t="shared" si="14"/>
        <v>8063469.1</v>
      </c>
    </row>
    <row r="111" spans="1:12" ht="12.75">
      <c r="A111">
        <v>7</v>
      </c>
      <c r="B111" s="5" t="s">
        <v>128</v>
      </c>
      <c r="C111" s="6" t="s">
        <v>129</v>
      </c>
      <c r="D111" s="7">
        <v>14749416.45</v>
      </c>
      <c r="E111" s="8">
        <f t="shared" si="8"/>
        <v>98.1938653553897</v>
      </c>
      <c r="F111" s="7"/>
      <c r="G111" s="8">
        <f t="shared" si="9"/>
        <v>0</v>
      </c>
      <c r="H111" s="7"/>
      <c r="I111" s="8">
        <f t="shared" si="10"/>
        <v>0</v>
      </c>
      <c r="J111" s="7">
        <v>271294.26</v>
      </c>
      <c r="K111" s="8">
        <f t="shared" si="11"/>
        <v>1.8061346446103017</v>
      </c>
      <c r="L111" s="9">
        <f t="shared" si="14"/>
        <v>15020710.709999999</v>
      </c>
    </row>
    <row r="112" spans="1:12" ht="12.75">
      <c r="A112">
        <v>7</v>
      </c>
      <c r="B112" s="5" t="s">
        <v>128</v>
      </c>
      <c r="C112" s="6" t="s">
        <v>130</v>
      </c>
      <c r="D112" s="7">
        <v>8544889.41</v>
      </c>
      <c r="E112" s="8">
        <f t="shared" si="8"/>
        <v>23.024167424121732</v>
      </c>
      <c r="F112" s="7">
        <v>9662960.729999999</v>
      </c>
      <c r="G112" s="8">
        <f t="shared" si="9"/>
        <v>26.036805742607438</v>
      </c>
      <c r="H112" s="7">
        <v>6001207.22</v>
      </c>
      <c r="I112" s="8">
        <f t="shared" si="10"/>
        <v>16.17022680462381</v>
      </c>
      <c r="J112" s="7">
        <v>12903639.28</v>
      </c>
      <c r="K112" s="8">
        <f t="shared" si="11"/>
        <v>34.768800028647014</v>
      </c>
      <c r="L112" s="9">
        <f t="shared" si="14"/>
        <v>37112696.64</v>
      </c>
    </row>
    <row r="113" spans="1:12" ht="12.75">
      <c r="A113">
        <v>7</v>
      </c>
      <c r="B113" s="5" t="s">
        <v>128</v>
      </c>
      <c r="C113" s="6" t="s">
        <v>131</v>
      </c>
      <c r="D113" s="7">
        <v>12319875.68</v>
      </c>
      <c r="E113" s="8">
        <f t="shared" si="8"/>
        <v>50.27337785964843</v>
      </c>
      <c r="F113" s="7">
        <v>3811863.08</v>
      </c>
      <c r="G113" s="8">
        <f t="shared" si="9"/>
        <v>15.554964834684377</v>
      </c>
      <c r="H113" s="7">
        <v>6216154.12</v>
      </c>
      <c r="I113" s="8">
        <f t="shared" si="10"/>
        <v>25.366089157530393</v>
      </c>
      <c r="J113" s="7">
        <v>2157871.81</v>
      </c>
      <c r="K113" s="8">
        <f t="shared" si="11"/>
        <v>8.805568148136821</v>
      </c>
      <c r="L113" s="9">
        <f t="shared" si="14"/>
        <v>24505764.689999998</v>
      </c>
    </row>
    <row r="114" spans="1:12" ht="12.75">
      <c r="A114">
        <v>7</v>
      </c>
      <c r="B114" s="5" t="s">
        <v>132</v>
      </c>
      <c r="C114" s="6" t="s">
        <v>133</v>
      </c>
      <c r="D114" s="7">
        <v>32714583.52</v>
      </c>
      <c r="E114" s="8">
        <f t="shared" si="8"/>
        <v>72.57729678456147</v>
      </c>
      <c r="F114" s="7"/>
      <c r="G114" s="8">
        <f t="shared" si="9"/>
        <v>0</v>
      </c>
      <c r="H114" s="7">
        <v>12360922.14</v>
      </c>
      <c r="I114" s="8">
        <f t="shared" si="10"/>
        <v>27.422703215438542</v>
      </c>
      <c r="J114" s="7"/>
      <c r="K114" s="8">
        <f t="shared" si="11"/>
        <v>0</v>
      </c>
      <c r="L114" s="9">
        <f t="shared" si="14"/>
        <v>45075505.66</v>
      </c>
    </row>
    <row r="115" spans="1:12" ht="12.75">
      <c r="A115">
        <v>7</v>
      </c>
      <c r="B115" s="5" t="s">
        <v>132</v>
      </c>
      <c r="C115" s="6" t="s">
        <v>134</v>
      </c>
      <c r="D115" s="7">
        <v>12957362</v>
      </c>
      <c r="E115" s="8">
        <f t="shared" si="8"/>
        <v>98.37991036644723</v>
      </c>
      <c r="F115" s="7">
        <v>213377.79</v>
      </c>
      <c r="G115" s="8">
        <f t="shared" si="9"/>
        <v>1.6200896335527712</v>
      </c>
      <c r="H115" s="7"/>
      <c r="I115" s="8">
        <f t="shared" si="10"/>
        <v>0</v>
      </c>
      <c r="J115" s="7"/>
      <c r="K115" s="8">
        <f t="shared" si="11"/>
        <v>0</v>
      </c>
      <c r="L115" s="9">
        <f t="shared" si="14"/>
        <v>13170739.79</v>
      </c>
    </row>
    <row r="116" spans="1:12" ht="12.75">
      <c r="A116">
        <v>7</v>
      </c>
      <c r="B116" s="5" t="s">
        <v>132</v>
      </c>
      <c r="C116" s="6" t="s">
        <v>135</v>
      </c>
      <c r="D116" s="7">
        <v>44728778.15</v>
      </c>
      <c r="E116" s="8">
        <f t="shared" si="8"/>
        <v>75.12642478351704</v>
      </c>
      <c r="F116" s="7">
        <v>60596</v>
      </c>
      <c r="G116" s="8">
        <f t="shared" si="9"/>
        <v>0.10177699960672855</v>
      </c>
      <c r="H116" s="7">
        <v>14250649.52</v>
      </c>
      <c r="I116" s="8">
        <f t="shared" si="10"/>
        <v>23.935381058034626</v>
      </c>
      <c r="J116" s="7">
        <v>497986.13</v>
      </c>
      <c r="K116" s="8">
        <f t="shared" si="11"/>
        <v>0.8364171588416112</v>
      </c>
      <c r="L116" s="9">
        <f t="shared" si="14"/>
        <v>59538009.8</v>
      </c>
    </row>
    <row r="117" spans="1:12" ht="12.75">
      <c r="A117">
        <v>7</v>
      </c>
      <c r="B117" s="5" t="s">
        <v>132</v>
      </c>
      <c r="C117" s="6" t="s">
        <v>136</v>
      </c>
      <c r="D117" s="7">
        <v>26306604.19</v>
      </c>
      <c r="E117" s="8">
        <f t="shared" si="8"/>
        <v>69.91695871597626</v>
      </c>
      <c r="F117" s="7"/>
      <c r="G117" s="8">
        <f t="shared" si="9"/>
        <v>0</v>
      </c>
      <c r="H117" s="7">
        <v>10296654.77</v>
      </c>
      <c r="I117" s="8">
        <f t="shared" si="10"/>
        <v>27.36616179219405</v>
      </c>
      <c r="J117" s="7">
        <v>1022239.45</v>
      </c>
      <c r="K117" s="8">
        <f t="shared" si="11"/>
        <v>2.7168794918297006</v>
      </c>
      <c r="L117" s="9">
        <f t="shared" si="14"/>
        <v>37625498.41</v>
      </c>
    </row>
    <row r="118" spans="1:12" ht="12.75">
      <c r="A118">
        <v>7</v>
      </c>
      <c r="B118" s="5" t="s">
        <v>132</v>
      </c>
      <c r="C118" s="6" t="s">
        <v>137</v>
      </c>
      <c r="D118" s="7">
        <v>37255923.25</v>
      </c>
      <c r="E118" s="8">
        <f t="shared" si="8"/>
        <v>80.1611885472444</v>
      </c>
      <c r="F118" s="7">
        <v>779627.43</v>
      </c>
      <c r="G118" s="8">
        <f t="shared" si="9"/>
        <v>1.677474505019375</v>
      </c>
      <c r="H118" s="7">
        <v>7777371.45</v>
      </c>
      <c r="I118" s="8">
        <f t="shared" si="10"/>
        <v>16.734072996175325</v>
      </c>
      <c r="J118" s="7">
        <v>663338.92</v>
      </c>
      <c r="K118" s="8">
        <f t="shared" si="11"/>
        <v>1.427263951560923</v>
      </c>
      <c r="L118" s="9">
        <f t="shared" si="14"/>
        <v>46476261.05</v>
      </c>
    </row>
    <row r="119" spans="1:12" ht="12.75">
      <c r="A119">
        <v>7</v>
      </c>
      <c r="B119" s="5" t="s">
        <v>132</v>
      </c>
      <c r="C119" s="6" t="s">
        <v>138</v>
      </c>
      <c r="D119" s="7">
        <v>12090428.94</v>
      </c>
      <c r="E119" s="8">
        <f t="shared" si="8"/>
        <v>100</v>
      </c>
      <c r="F119" s="7"/>
      <c r="G119" s="8">
        <f t="shared" si="9"/>
        <v>0</v>
      </c>
      <c r="H119" s="7"/>
      <c r="I119" s="8">
        <f t="shared" si="10"/>
        <v>0</v>
      </c>
      <c r="J119" s="7"/>
      <c r="K119" s="8">
        <f t="shared" si="11"/>
        <v>0</v>
      </c>
      <c r="L119" s="9">
        <f t="shared" si="14"/>
        <v>12090428.94</v>
      </c>
    </row>
    <row r="120" spans="1:12" ht="12.75">
      <c r="A120">
        <v>7</v>
      </c>
      <c r="B120" s="5" t="s">
        <v>132</v>
      </c>
      <c r="C120" s="6" t="s">
        <v>139</v>
      </c>
      <c r="D120" s="7">
        <v>30283580.82</v>
      </c>
      <c r="E120" s="8">
        <f t="shared" si="8"/>
        <v>73.93374201967114</v>
      </c>
      <c r="F120" s="7"/>
      <c r="G120" s="8">
        <f t="shared" si="9"/>
        <v>0</v>
      </c>
      <c r="H120" s="7">
        <v>10420722.069999998</v>
      </c>
      <c r="I120" s="8">
        <f t="shared" si="10"/>
        <v>25.44094708487229</v>
      </c>
      <c r="J120" s="7">
        <v>256130.05</v>
      </c>
      <c r="K120" s="8">
        <f t="shared" si="11"/>
        <v>0.6253108954565654</v>
      </c>
      <c r="L120" s="9">
        <f t="shared" si="14"/>
        <v>40960432.94</v>
      </c>
    </row>
    <row r="121" spans="1:12" s="10" customFormat="1" ht="12.75">
      <c r="A121" s="10" t="s">
        <v>140</v>
      </c>
      <c r="B121" s="11"/>
      <c r="C121" s="12" t="s">
        <v>141</v>
      </c>
      <c r="D121" s="13">
        <f>SUM(D109:D120)</f>
        <v>245314262.07</v>
      </c>
      <c r="E121" s="20">
        <f t="shared" si="8"/>
        <v>71.11818487899639</v>
      </c>
      <c r="F121" s="13">
        <f>SUM(F109:F120)</f>
        <v>14528425.029999997</v>
      </c>
      <c r="G121" s="20">
        <f t="shared" si="9"/>
        <v>4.211884007744102</v>
      </c>
      <c r="H121" s="13">
        <f>SUM(H109:H120)</f>
        <v>67323681.28999999</v>
      </c>
      <c r="I121" s="20">
        <f t="shared" si="10"/>
        <v>19.517568902498702</v>
      </c>
      <c r="J121" s="13">
        <f>SUM(J109:J120)</f>
        <v>17772499.900000002</v>
      </c>
      <c r="K121" s="20">
        <f>J121/$L121*100</f>
        <v>5.152362210760822</v>
      </c>
      <c r="L121" s="13">
        <f>SUM(L109:L120)</f>
        <v>344938868.28999996</v>
      </c>
    </row>
    <row r="122" spans="1:13" s="25" customFormat="1" ht="12.75">
      <c r="A122" s="25">
        <v>99</v>
      </c>
      <c r="B122" s="26"/>
      <c r="C122" s="27" t="s">
        <v>142</v>
      </c>
      <c r="D122" s="9">
        <f>SUM(D3:D120)/2</f>
        <v>15652869476.574999</v>
      </c>
      <c r="E122" s="28">
        <f t="shared" si="8"/>
        <v>58.72164140695691</v>
      </c>
      <c r="F122" s="9">
        <f>SUM(F3:F120)/2</f>
        <v>2311118563.6349983</v>
      </c>
      <c r="G122" s="28">
        <f t="shared" si="9"/>
        <v>8.670146757809098</v>
      </c>
      <c r="H122" s="9">
        <f>SUM(H3:H120)/2</f>
        <v>6181954291.934998</v>
      </c>
      <c r="I122" s="28">
        <f t="shared" si="10"/>
        <v>23.191562650443586</v>
      </c>
      <c r="J122" s="9">
        <f>SUM(J3:J120)/2</f>
        <v>2510106615.9699993</v>
      </c>
      <c r="K122" s="28">
        <f>J122/$L122*100</f>
        <v>9.416649184790394</v>
      </c>
      <c r="L122" s="9">
        <f>SUM(L3:L120)/2</f>
        <v>26656048948.114994</v>
      </c>
      <c r="M122" s="28">
        <f>L122/$L122*100</f>
        <v>100</v>
      </c>
    </row>
  </sheetData>
  <mergeCells count="5">
    <mergeCell ref="L1:L2"/>
    <mergeCell ref="D1:E1"/>
    <mergeCell ref="F1:G1"/>
    <mergeCell ref="H1:I1"/>
    <mergeCell ref="J1:K1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&amp;CSumárne ročné náklady rozčlenené na lôžkovú, ambulantnú, SVaLZ a ostatnú časť&amp;RTab. č. 22</oddHeader>
    <oddFooter>&amp;L9.5.2002-Ký-&amp;CMZ SR&amp;Rstrana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 SR</dc:creator>
  <cp:keywords/>
  <dc:description/>
  <cp:lastModifiedBy>MZ SR</cp:lastModifiedBy>
  <cp:lastPrinted>2002-05-10T07:35:05Z</cp:lastPrinted>
  <dcterms:created xsi:type="dcterms:W3CDTF">2002-05-10T07:28:23Z</dcterms:created>
  <dcterms:modified xsi:type="dcterms:W3CDTF">2002-05-10T07:38:39Z</dcterms:modified>
  <cp:category/>
  <cp:version/>
  <cp:contentType/>
  <cp:contentStatus/>
</cp:coreProperties>
</file>