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<sst xmlns="http://schemas.openxmlformats.org/spreadsheetml/2006/main" count="36" uniqueCount="35">
  <si>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</si>
  <si>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</si>
  <si>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</si>
  <si>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</si>
  <si>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</si>
  <si>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</si>
  <si>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 xml:space="preserve"> cestná daň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</si>
  <si>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</si>
  <si>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</si>
  <si>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</si>
  <si>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</si>
  <si>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</si>
  <si>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</si>
  <si>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</si>
  <si>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Index</t>
  </si>
  <si>
    <t>PREVÁDZKOVÉ NÁKLADY (v tis. Sk)</t>
  </si>
  <si>
    <t>PREVÁDZKOVÉ NÁKLADY SPOLU</t>
  </si>
  <si>
    <t>1. VŠEOBECNÉ PREVÁDZKOVÉ NÁKLADY</t>
  </si>
  <si>
    <t>2. OSTATNÉ PREVÁDZKOVÉ NÁKLADY</t>
  </si>
  <si>
    <t xml:space="preserve">              ostatné osobné náklady</t>
  </si>
  <si>
    <t>Očak. skut.</t>
  </si>
  <si>
    <t>Rozpočet</t>
  </si>
  <si>
    <t xml:space="preserve"> mzdové náklady </t>
  </si>
  <si>
    <t xml:space="preserve">  </t>
  </si>
  <si>
    <t xml:space="preserve"> z toho :  mimoriadne mzdy</t>
  </si>
  <si>
    <t>Príloha č. 4</t>
  </si>
  <si>
    <t xml:space="preserve"> poplatky, ostatné dane</t>
  </si>
  <si>
    <t>na rok 2002</t>
  </si>
  <si>
    <t>Index v %</t>
  </si>
  <si>
    <t>oč.skut. / rozp.</t>
  </si>
  <si>
    <t>-</t>
  </si>
  <si>
    <t>rozp. 2003 / oč.skut. 2002</t>
  </si>
  <si>
    <t>za rok 2002</t>
  </si>
  <si>
    <t>na rok 2003</t>
  </si>
  <si>
    <t>Rozpočet prevádzkových nákladov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</si>
</sst>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11">
    <font>
      <sz val="10"/>
      <name val="Arial CE"/>
      <family val="0"/>
    </font>
    <font>
      <b/>
      <sz val="11"/>
      <color indexed="8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  <font>
      <sz val="9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3" fontId="0" fillId="0" borderId="0" xfId="0" applyAlignment="1">
      <alignment/>
    </xf>
    <xf numFmtId="3" fontId="4" fillId="0" borderId="0" xfId="0" applyFont="1" applyAlignment="1">
      <alignment/>
    </xf>
    <xf numFmtId="3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3" fontId="0" fillId="0" borderId="0" xfId="0" applyFill="1" applyAlignment="1">
      <alignment/>
    </xf>
    <xf numFmtId="3" fontId="5" fillId="0" borderId="0" xfId="0" applyFont="1" applyAlignment="1">
      <alignment/>
    </xf>
    <xf numFmtId="3" fontId="9" fillId="0" borderId="0" xfId="0" applyFont="1" applyAlignment="1">
      <alignment/>
    </xf>
    <xf numFmtId="43" fontId="7" fillId="0" borderId="3" xfId="16" applyFont="1" applyFill="1" applyBorder="1" applyAlignment="1">
      <alignment horizontal="left" vertical="center"/>
    </xf>
    <xf numFmtId="43" fontId="8" fillId="3" borderId="3" xfId="16" applyFont="1" applyFill="1" applyBorder="1" applyAlignment="1">
      <alignment vertical="center"/>
    </xf>
    <xf numFmtId="43" fontId="7" fillId="0" borderId="3" xfId="16" applyFont="1" applyFill="1" applyBorder="1" applyAlignment="1">
      <alignment vertical="center"/>
    </xf>
    <xf numFmtId="43" fontId="8" fillId="3" borderId="3" xfId="16" applyFont="1" applyFill="1" applyBorder="1" applyAlignment="1">
      <alignment horizontal="left" vertical="center"/>
    </xf>
    <xf numFmtId="43" fontId="8" fillId="0" borderId="3" xfId="16" applyFont="1" applyFill="1" applyBorder="1" applyAlignment="1">
      <alignment horizontal="left" vertical="center"/>
    </xf>
    <xf numFmtId="43" fontId="8" fillId="0" borderId="3" xfId="16" applyFont="1" applyFill="1" applyBorder="1" applyAlignment="1">
      <alignment vertical="center"/>
    </xf>
    <xf numFmtId="43" fontId="6" fillId="3" borderId="4" xfId="16" applyFont="1" applyFill="1" applyBorder="1" applyAlignment="1">
      <alignment vertical="center"/>
    </xf>
    <xf numFmtId="43" fontId="7" fillId="0" borderId="2" xfId="16" applyFont="1" applyFill="1" applyBorder="1" applyAlignment="1">
      <alignment vertical="center"/>
    </xf>
    <xf numFmtId="43" fontId="1" fillId="3" borderId="4" xfId="16" applyFont="1" applyFill="1" applyBorder="1" applyAlignment="1">
      <alignment vertical="center"/>
    </xf>
    <xf numFmtId="43" fontId="7" fillId="0" borderId="5" xfId="16" applyFont="1" applyFill="1" applyBorder="1" applyAlignment="1">
      <alignment vertical="center"/>
    </xf>
    <xf numFmtId="3" fontId="5" fillId="0" borderId="0" xfId="0" applyFont="1" applyFill="1" applyAlignment="1">
      <alignment/>
    </xf>
    <xf numFmtId="43" fontId="1" fillId="0" borderId="5" xfId="16" applyFont="1" applyFill="1" applyBorder="1" applyAlignment="1">
      <alignment vertical="center"/>
    </xf>
    <xf numFmtId="3" fontId="3" fillId="0" borderId="5" xfId="0" applyFont="1" applyFill="1" applyBorder="1" applyAlignment="1">
      <alignment horizontal="center"/>
    </xf>
    <xf numFmtId="3" fontId="10" fillId="0" borderId="0" xfId="0" applyFont="1" applyAlignment="1">
      <alignment horizontal="right"/>
    </xf>
    <xf numFmtId="170" fontId="1" fillId="3" borderId="4" xfId="16" applyNumberFormat="1" applyFont="1" applyFill="1" applyBorder="1" applyAlignment="1">
      <alignment vertical="center"/>
    </xf>
    <xf numFmtId="170" fontId="1" fillId="0" borderId="5" xfId="16" applyNumberFormat="1" applyFont="1" applyFill="1" applyBorder="1" applyAlignment="1">
      <alignment vertical="center"/>
    </xf>
    <xf numFmtId="170" fontId="8" fillId="3" borderId="3" xfId="16" applyNumberFormat="1" applyFont="1" applyFill="1" applyBorder="1" applyAlignment="1">
      <alignment vertical="center"/>
    </xf>
    <xf numFmtId="170" fontId="7" fillId="0" borderId="3" xfId="16" applyNumberFormat="1" applyFont="1" applyFill="1" applyBorder="1" applyAlignment="1">
      <alignment vertical="center"/>
    </xf>
    <xf numFmtId="170" fontId="7" fillId="0" borderId="3" xfId="16" applyNumberFormat="1" applyFont="1" applyFill="1" applyBorder="1" applyAlignment="1">
      <alignment horizontal="left" vertical="center"/>
    </xf>
    <xf numFmtId="170" fontId="8" fillId="0" borderId="3" xfId="16" applyNumberFormat="1" applyFont="1" applyFill="1" applyBorder="1" applyAlignment="1">
      <alignment vertical="center"/>
    </xf>
    <xf numFmtId="170" fontId="7" fillId="0" borderId="5" xfId="16" applyNumberFormat="1" applyFont="1" applyFill="1" applyBorder="1" applyAlignment="1">
      <alignment vertical="center"/>
    </xf>
    <xf numFmtId="170" fontId="7" fillId="0" borderId="2" xfId="16" applyNumberFormat="1" applyFont="1" applyFill="1" applyBorder="1" applyAlignment="1">
      <alignment vertical="center"/>
    </xf>
    <xf numFmtId="170" fontId="6" fillId="3" borderId="4" xfId="16" applyNumberFormat="1" applyFont="1" applyFill="1" applyBorder="1" applyAlignment="1">
      <alignment vertical="center"/>
    </xf>
    <xf numFmtId="170" fontId="8" fillId="3" borderId="3" xfId="16" applyNumberFormat="1" applyFont="1" applyFill="1" applyBorder="1" applyAlignment="1">
      <alignment horizontal="right" vertical="center"/>
    </xf>
    <xf numFmtId="170" fontId="7" fillId="0" borderId="3" xfId="16" applyNumberFormat="1" applyFont="1" applyFill="1" applyBorder="1" applyAlignment="1">
      <alignment horizontal="right" vertical="center"/>
    </xf>
    <xf numFmtId="170" fontId="8" fillId="0" borderId="3" xfId="16" applyNumberFormat="1" applyFont="1" applyFill="1" applyBorder="1" applyAlignment="1">
      <alignment horizontal="right" vertical="center"/>
    </xf>
    <xf numFmtId="171" fontId="1" fillId="3" borderId="4" xfId="16" applyNumberFormat="1" applyFont="1" applyFill="1" applyBorder="1" applyAlignment="1">
      <alignment vertical="center"/>
    </xf>
    <xf numFmtId="171" fontId="1" fillId="0" borderId="5" xfId="16" applyNumberFormat="1" applyFont="1" applyFill="1" applyBorder="1" applyAlignment="1">
      <alignment vertical="center"/>
    </xf>
    <xf numFmtId="171" fontId="8" fillId="3" borderId="3" xfId="16" applyNumberFormat="1" applyFont="1" applyFill="1" applyBorder="1" applyAlignment="1">
      <alignment vertical="center"/>
    </xf>
    <xf numFmtId="171" fontId="7" fillId="0" borderId="3" xfId="16" applyNumberFormat="1" applyFont="1" applyFill="1" applyBorder="1" applyAlignment="1">
      <alignment vertical="center"/>
    </xf>
    <xf numFmtId="171" fontId="8" fillId="3" borderId="3" xfId="16" applyNumberFormat="1" applyFont="1" applyFill="1" applyBorder="1" applyAlignment="1">
      <alignment horizontal="right" vertical="center"/>
    </xf>
    <xf numFmtId="171" fontId="7" fillId="0" borderId="3" xfId="16" applyNumberFormat="1" applyFont="1" applyFill="1" applyBorder="1" applyAlignment="1">
      <alignment horizontal="right" vertical="center"/>
    </xf>
    <xf numFmtId="171" fontId="8" fillId="0" borderId="3" xfId="16" applyNumberFormat="1" applyFont="1" applyFill="1" applyBorder="1" applyAlignment="1">
      <alignment horizontal="right" vertical="center"/>
    </xf>
    <xf numFmtId="171" fontId="8" fillId="0" borderId="3" xfId="16" applyNumberFormat="1" applyFont="1" applyFill="1" applyBorder="1" applyAlignment="1">
      <alignment vertical="center"/>
    </xf>
    <xf numFmtId="171" fontId="7" fillId="0" borderId="3" xfId="16" applyNumberFormat="1" applyFont="1" applyFill="1" applyBorder="1" applyAlignment="1">
      <alignment horizontal="left" vertical="center"/>
    </xf>
    <xf numFmtId="171" fontId="7" fillId="0" borderId="5" xfId="16" applyNumberFormat="1" applyFont="1" applyFill="1" applyBorder="1" applyAlignment="1">
      <alignment vertical="center"/>
    </xf>
    <xf numFmtId="171" fontId="7" fillId="0" borderId="2" xfId="16" applyNumberFormat="1" applyFont="1" applyFill="1" applyBorder="1" applyAlignment="1">
      <alignment vertical="center"/>
    </xf>
    <xf numFmtId="171" fontId="6" fillId="3" borderId="4" xfId="16" applyNumberFormat="1" applyFont="1" applyFill="1" applyBorder="1" applyAlignment="1">
      <alignment vertical="center"/>
    </xf>
    <xf numFmtId="14" fontId="2" fillId="2" borderId="2" xfId="0" applyNumberFormat="1" applyFont="1" applyFill="1" applyBorder="1" applyAlignment="1">
      <alignment horizontal="center" vertical="justify"/>
    </xf>
    <xf numFmtId="171" fontId="1" fillId="3" borderId="4" xfId="16" applyNumberFormat="1" applyFont="1" applyFill="1" applyBorder="1" applyAlignment="1">
      <alignment horizontal="center" vertical="center"/>
    </xf>
    <xf numFmtId="3" fontId="4" fillId="0" borderId="0" xfId="0" applyFont="1" applyAlignment="1">
      <alignment vertical="top"/>
    </xf>
    <xf numFmtId="3" fontId="3" fillId="2" borderId="1" xfId="0" applyFont="1" applyFill="1" applyBorder="1" applyAlignment="1">
      <alignment horizontal="center" vertical="center"/>
    </xf>
    <xf numFmtId="3" fontId="0" fillId="0" borderId="2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3">
      <selection activeCell="G5" sqref="G5"/>
    </sheetView>
  </sheetViews>
  <sheetFormatPr defaultColWidth="9.00390625" defaultRowHeight="12.75" outlineLevelRow="1"/>
  <cols>
    <col min="1" max="1" width="45.75390625" style="0" customWidth="1"/>
    <col min="2" max="2" width="12.25390625" style="0" hidden="1" customWidth="1"/>
    <col min="3" max="3" width="12.75390625" style="0" customWidth="1"/>
    <col min="4" max="4" width="14.125" style="0" hidden="1" customWidth="1"/>
    <col min="5" max="5" width="12.25390625" style="0" customWidth="1"/>
    <col min="6" max="6" width="13.375" style="0" customWidth="1" collapsed="1"/>
    <col min="7" max="7" width="9.125" style="0" customWidth="1" collapsed="1"/>
  </cols>
  <sheetData>
    <row r="1" spans="1:6" ht="21" customHeight="1" outlineLevel="1">
      <c r="A1" s="6"/>
      <c r="B1" s="6"/>
      <c r="F1" s="20" t="s">
        <v>25</v>
      </c>
    </row>
    <row r="2" spans="1:2" ht="30" customHeight="1" outlineLevel="1" thickBot="1">
      <c r="A2" s="47" t="s">
        <v>34</v>
      </c>
      <c r="B2" s="1"/>
    </row>
    <row r="3" spans="1:6" ht="15.75" customHeight="1" outlineLevel="1">
      <c r="A3" s="48" t="s">
        <v>15</v>
      </c>
      <c r="B3" s="2" t="s">
        <v>21</v>
      </c>
      <c r="C3" s="2" t="s">
        <v>20</v>
      </c>
      <c r="D3" s="2" t="s">
        <v>28</v>
      </c>
      <c r="E3" s="2" t="s">
        <v>21</v>
      </c>
      <c r="F3" s="2" t="s">
        <v>14</v>
      </c>
    </row>
    <row r="4" spans="1:6" ht="26.25" outlineLevel="1" thickBot="1">
      <c r="A4" s="49"/>
      <c r="B4" s="3" t="s">
        <v>27</v>
      </c>
      <c r="C4" s="3" t="s">
        <v>32</v>
      </c>
      <c r="D4" s="3" t="s">
        <v>29</v>
      </c>
      <c r="E4" s="3" t="s">
        <v>33</v>
      </c>
      <c r="F4" s="45" t="s">
        <v>31</v>
      </c>
    </row>
    <row r="5" spans="1:6" s="4" customFormat="1" ht="15" customHeight="1" outlineLevel="1" thickBot="1">
      <c r="A5" s="19"/>
      <c r="B5" s="19"/>
      <c r="C5" s="19"/>
      <c r="D5" s="19"/>
      <c r="E5" s="19"/>
      <c r="F5" s="19"/>
    </row>
    <row r="6" spans="1:6" s="5" customFormat="1" ht="24" customHeight="1" outlineLevel="1" thickBot="1">
      <c r="A6" s="15" t="s">
        <v>17</v>
      </c>
      <c r="B6" s="21" t="e">
        <f>B8+B13+B18+B23+B28+B30</f>
        <v>#REF!</v>
      </c>
      <c r="C6" s="21">
        <f>C8+C13+C18+C23+C28+C30</f>
        <v>172470</v>
      </c>
      <c r="D6" s="33" t="e">
        <f>C6/B6</f>
        <v>#REF!</v>
      </c>
      <c r="E6" s="21">
        <f>E8+E13+E18+E23+E28+E30</f>
        <v>159240</v>
      </c>
      <c r="F6" s="33">
        <f>E6/C6</f>
        <v>0.9232910071316751</v>
      </c>
    </row>
    <row r="7" spans="1:6" s="17" customFormat="1" ht="15" customHeight="1" outlineLevel="1">
      <c r="A7" s="18"/>
      <c r="B7" s="22"/>
      <c r="C7" s="22"/>
      <c r="D7" s="34"/>
      <c r="E7" s="22"/>
      <c r="F7" s="34"/>
    </row>
    <row r="8" spans="1:6" s="5" customFormat="1" ht="15" customHeight="1" outlineLevel="1">
      <c r="A8" s="8" t="s">
        <v>1</v>
      </c>
      <c r="B8" s="23">
        <f>B9</f>
        <v>44100</v>
      </c>
      <c r="C8" s="23">
        <v>44100</v>
      </c>
      <c r="D8" s="35">
        <f aca="true" t="shared" si="0" ref="D8:D34">C8/B8</f>
        <v>1</v>
      </c>
      <c r="E8" s="23">
        <f>E9</f>
        <v>44100</v>
      </c>
      <c r="F8" s="35">
        <f aca="true" t="shared" si="1" ref="F8:F34">E8/C8</f>
        <v>1</v>
      </c>
    </row>
    <row r="9" spans="1:6" ht="15" customHeight="1" outlineLevel="1">
      <c r="A9" s="9" t="s">
        <v>22</v>
      </c>
      <c r="B9" s="24">
        <v>44100</v>
      </c>
      <c r="C9" s="24">
        <v>44100</v>
      </c>
      <c r="D9" s="36">
        <f t="shared" si="0"/>
        <v>1</v>
      </c>
      <c r="E9" s="24">
        <v>44100</v>
      </c>
      <c r="F9" s="36">
        <f t="shared" si="1"/>
        <v>1</v>
      </c>
    </row>
    <row r="10" spans="1:6" ht="15" customHeight="1" outlineLevel="1">
      <c r="A10" s="9" t="s">
        <v>24</v>
      </c>
      <c r="B10" s="24">
        <v>3135</v>
      </c>
      <c r="C10" s="24">
        <v>3119</v>
      </c>
      <c r="D10" s="36">
        <f t="shared" si="0"/>
        <v>0.9948963317384371</v>
      </c>
      <c r="E10" s="24">
        <v>3300</v>
      </c>
      <c r="F10" s="36">
        <f t="shared" si="1"/>
        <v>1.0580314203270278</v>
      </c>
    </row>
    <row r="11" spans="1:6" ht="15" customHeight="1" outlineLevel="1">
      <c r="A11" s="9" t="s">
        <v>19</v>
      </c>
      <c r="B11" s="24">
        <v>686</v>
      </c>
      <c r="C11" s="24">
        <v>680</v>
      </c>
      <c r="D11" s="36">
        <f t="shared" si="0"/>
        <v>0.9912536443148688</v>
      </c>
      <c r="E11" s="24">
        <v>700</v>
      </c>
      <c r="F11" s="36">
        <f t="shared" si="1"/>
        <v>1.0294117647058822</v>
      </c>
    </row>
    <row r="12" spans="1:6" s="5" customFormat="1" ht="15" customHeight="1" outlineLevel="1">
      <c r="A12" s="9"/>
      <c r="B12" s="24"/>
      <c r="C12" s="24"/>
      <c r="D12" s="36"/>
      <c r="E12" s="24"/>
      <c r="F12" s="36"/>
    </row>
    <row r="13" spans="1:6" ht="15" customHeight="1" outlineLevel="1">
      <c r="A13" s="8" t="s">
        <v>0</v>
      </c>
      <c r="B13" s="23">
        <f>B14+B15+B16</f>
        <v>14764</v>
      </c>
      <c r="C13" s="23">
        <f>C14+C15+C16</f>
        <v>14550</v>
      </c>
      <c r="D13" s="35">
        <f t="shared" si="0"/>
        <v>0.9855052831211054</v>
      </c>
      <c r="E13" s="23">
        <f>E14+E15+E16</f>
        <v>14550</v>
      </c>
      <c r="F13" s="35">
        <f t="shared" si="1"/>
        <v>1</v>
      </c>
    </row>
    <row r="14" spans="1:6" ht="15" customHeight="1" outlineLevel="1">
      <c r="A14" s="9" t="s">
        <v>2</v>
      </c>
      <c r="B14" s="24">
        <v>13030</v>
      </c>
      <c r="C14" s="24">
        <v>13000</v>
      </c>
      <c r="D14" s="36">
        <f t="shared" si="0"/>
        <v>0.9976976208749041</v>
      </c>
      <c r="E14" s="24">
        <v>13000</v>
      </c>
      <c r="F14" s="36">
        <f t="shared" si="1"/>
        <v>1</v>
      </c>
    </row>
    <row r="15" spans="1:6" ht="15" customHeight="1" outlineLevel="1">
      <c r="A15" s="9" t="s">
        <v>3</v>
      </c>
      <c r="B15" s="24">
        <v>1293</v>
      </c>
      <c r="C15" s="24">
        <v>1200</v>
      </c>
      <c r="D15" s="36">
        <f t="shared" si="0"/>
        <v>0.9280742459396751</v>
      </c>
      <c r="E15" s="24">
        <v>1200</v>
      </c>
      <c r="F15" s="36">
        <f t="shared" si="1"/>
        <v>1</v>
      </c>
    </row>
    <row r="16" spans="1:6" ht="15" customHeight="1" outlineLevel="1">
      <c r="A16" s="9" t="s">
        <v>13</v>
      </c>
      <c r="B16" s="24">
        <v>441</v>
      </c>
      <c r="C16" s="24">
        <v>350</v>
      </c>
      <c r="D16" s="36">
        <f t="shared" si="0"/>
        <v>0.7936507936507936</v>
      </c>
      <c r="E16" s="24">
        <v>350</v>
      </c>
      <c r="F16" s="36">
        <f t="shared" si="1"/>
        <v>1</v>
      </c>
    </row>
    <row r="17" spans="1:6" s="5" customFormat="1" ht="15" customHeight="1" outlineLevel="1">
      <c r="A17" s="9"/>
      <c r="B17" s="24"/>
      <c r="C17" s="24"/>
      <c r="D17" s="36"/>
      <c r="E17" s="24"/>
      <c r="F17" s="36"/>
    </row>
    <row r="18" spans="1:6" ht="15" customHeight="1" outlineLevel="1">
      <c r="A18" s="8" t="s">
        <v>4</v>
      </c>
      <c r="B18" s="30">
        <f>B19+B20+B21</f>
        <v>350</v>
      </c>
      <c r="C18" s="30">
        <f>C19+C20+C21</f>
        <v>335</v>
      </c>
      <c r="D18" s="37">
        <f t="shared" si="0"/>
        <v>0.9571428571428572</v>
      </c>
      <c r="E18" s="30">
        <f>E19+E20+E21</f>
        <v>370</v>
      </c>
      <c r="F18" s="37">
        <f t="shared" si="1"/>
        <v>1.1044776119402986</v>
      </c>
    </row>
    <row r="19" spans="1:6" ht="15" customHeight="1" outlineLevel="1">
      <c r="A19" s="7" t="s">
        <v>5</v>
      </c>
      <c r="B19" s="31">
        <v>76</v>
      </c>
      <c r="C19" s="31">
        <v>70</v>
      </c>
      <c r="D19" s="38">
        <f t="shared" si="0"/>
        <v>0.9210526315789473</v>
      </c>
      <c r="E19" s="31">
        <v>77</v>
      </c>
      <c r="F19" s="38">
        <f t="shared" si="1"/>
        <v>1.1</v>
      </c>
    </row>
    <row r="20" spans="1:6" ht="15" customHeight="1" outlineLevel="1">
      <c r="A20" s="7" t="s">
        <v>6</v>
      </c>
      <c r="B20" s="31">
        <v>82</v>
      </c>
      <c r="C20" s="31">
        <v>75</v>
      </c>
      <c r="D20" s="38">
        <f t="shared" si="0"/>
        <v>0.9146341463414634</v>
      </c>
      <c r="E20" s="31">
        <v>83</v>
      </c>
      <c r="F20" s="38">
        <f t="shared" si="1"/>
        <v>1.1066666666666667</v>
      </c>
    </row>
    <row r="21" spans="1:6" ht="15" customHeight="1" outlineLevel="1">
      <c r="A21" s="7" t="s">
        <v>26</v>
      </c>
      <c r="B21" s="31">
        <v>192</v>
      </c>
      <c r="C21" s="31">
        <v>190</v>
      </c>
      <c r="D21" s="38">
        <f t="shared" si="0"/>
        <v>0.9895833333333334</v>
      </c>
      <c r="E21" s="31">
        <v>210</v>
      </c>
      <c r="F21" s="38">
        <f t="shared" si="1"/>
        <v>1.105263157894737</v>
      </c>
    </row>
    <row r="22" spans="1:6" s="5" customFormat="1" ht="15" customHeight="1" outlineLevel="1">
      <c r="A22" s="7"/>
      <c r="B22" s="31"/>
      <c r="C22" s="31"/>
      <c r="D22" s="38"/>
      <c r="E22" s="31"/>
      <c r="F22" s="38"/>
    </row>
    <row r="23" spans="1:6" s="5" customFormat="1" ht="15" customHeight="1" outlineLevel="1">
      <c r="A23" s="10" t="s">
        <v>7</v>
      </c>
      <c r="B23" s="30" t="e">
        <f>B24+B25+B26</f>
        <v>#REF!</v>
      </c>
      <c r="C23" s="30">
        <f>C24+C25+C26</f>
        <v>75230</v>
      </c>
      <c r="D23" s="37" t="e">
        <f t="shared" si="0"/>
        <v>#REF!</v>
      </c>
      <c r="E23" s="30">
        <f>E24+E25+E26</f>
        <v>81215</v>
      </c>
      <c r="F23" s="37">
        <f t="shared" si="1"/>
        <v>1.0795560281802472</v>
      </c>
    </row>
    <row r="24" spans="1:6" ht="15" customHeight="1" outlineLevel="1">
      <c r="A24" s="11" t="s">
        <v>8</v>
      </c>
      <c r="B24" s="32" t="e">
        <f>SUM(#REF!)</f>
        <v>#REF!</v>
      </c>
      <c r="C24" s="32">
        <v>13370</v>
      </c>
      <c r="D24" s="39" t="e">
        <f t="shared" si="0"/>
        <v>#REF!</v>
      </c>
      <c r="E24" s="32">
        <v>14165</v>
      </c>
      <c r="F24" s="39">
        <f t="shared" si="1"/>
        <v>1.0594614809274494</v>
      </c>
    </row>
    <row r="25" spans="1:6" ht="15" customHeight="1" outlineLevel="1">
      <c r="A25" s="12" t="s">
        <v>9</v>
      </c>
      <c r="B25" s="26" t="e">
        <f>#REF!+#REF!+#REF!</f>
        <v>#REF!</v>
      </c>
      <c r="C25" s="26">
        <v>2000</v>
      </c>
      <c r="D25" s="40" t="e">
        <f t="shared" si="0"/>
        <v>#REF!</v>
      </c>
      <c r="E25" s="26">
        <v>2500</v>
      </c>
      <c r="F25" s="40">
        <f t="shared" si="1"/>
        <v>1.25</v>
      </c>
    </row>
    <row r="26" spans="1:6" ht="15" customHeight="1" outlineLevel="1">
      <c r="A26" s="12" t="s">
        <v>10</v>
      </c>
      <c r="B26" s="32" t="e">
        <f>SUM(#REF!)</f>
        <v>#REF!</v>
      </c>
      <c r="C26" s="32">
        <v>59860</v>
      </c>
      <c r="D26" s="39" t="e">
        <f t="shared" si="0"/>
        <v>#REF!</v>
      </c>
      <c r="E26" s="32">
        <v>64550</v>
      </c>
      <c r="F26" s="39">
        <f t="shared" si="1"/>
        <v>1.0783494821249582</v>
      </c>
    </row>
    <row r="27" spans="1:6" ht="15" customHeight="1" outlineLevel="1">
      <c r="A27" s="9"/>
      <c r="B27" s="24"/>
      <c r="C27" s="24"/>
      <c r="D27" s="36"/>
      <c r="E27" s="24"/>
      <c r="F27" s="36"/>
    </row>
    <row r="28" spans="1:6" ht="15" customHeight="1" outlineLevel="1">
      <c r="A28" s="10" t="s">
        <v>11</v>
      </c>
      <c r="B28" s="30" t="e">
        <f>SUM(#REF!)</f>
        <v>#REF!</v>
      </c>
      <c r="C28" s="30">
        <v>11870</v>
      </c>
      <c r="D28" s="37" t="e">
        <f t="shared" si="0"/>
        <v>#REF!</v>
      </c>
      <c r="E28" s="30">
        <v>13755</v>
      </c>
      <c r="F28" s="37">
        <f t="shared" si="1"/>
        <v>1.1588037068239259</v>
      </c>
    </row>
    <row r="29" spans="1:6" ht="15" customHeight="1" outlineLevel="1">
      <c r="A29" s="7"/>
      <c r="B29" s="25"/>
      <c r="C29" s="25"/>
      <c r="D29" s="41"/>
      <c r="E29" s="25"/>
      <c r="F29" s="41"/>
    </row>
    <row r="30" spans="1:6" ht="15" customHeight="1" outlineLevel="1">
      <c r="A30" s="10" t="s">
        <v>12</v>
      </c>
      <c r="B30" s="30" t="e">
        <f>#REF!+#REF!+#REF!</f>
        <v>#REF!</v>
      </c>
      <c r="C30" s="30">
        <v>26385</v>
      </c>
      <c r="D30" s="37" t="e">
        <f t="shared" si="0"/>
        <v>#REF!</v>
      </c>
      <c r="E30" s="30">
        <v>5250</v>
      </c>
      <c r="F30" s="37">
        <f t="shared" si="1"/>
        <v>0.19897669130187606</v>
      </c>
    </row>
    <row r="31" spans="1:6" ht="15" customHeight="1" outlineLevel="1" thickBot="1">
      <c r="A31" s="16"/>
      <c r="B31" s="27"/>
      <c r="C31" s="27"/>
      <c r="D31" s="42"/>
      <c r="E31" s="27"/>
      <c r="F31" s="42"/>
    </row>
    <row r="32" spans="1:6" ht="15" customHeight="1" outlineLevel="1" thickBot="1">
      <c r="A32" s="15" t="s">
        <v>18</v>
      </c>
      <c r="B32" s="21" t="e">
        <f>SUM(#REF!)</f>
        <v>#REF!</v>
      </c>
      <c r="C32" s="21">
        <v>10385</v>
      </c>
      <c r="D32" s="46" t="s">
        <v>30</v>
      </c>
      <c r="E32" s="21">
        <v>3880</v>
      </c>
      <c r="F32" s="33">
        <f t="shared" si="1"/>
        <v>0.3736157920077034</v>
      </c>
    </row>
    <row r="33" spans="1:6" ht="13.5" thickBot="1">
      <c r="A33" s="14" t="s">
        <v>23</v>
      </c>
      <c r="B33" s="28"/>
      <c r="C33" s="28"/>
      <c r="D33" s="43"/>
      <c r="E33" s="28"/>
      <c r="F33" s="43"/>
    </row>
    <row r="34" spans="1:6" ht="21.75" customHeight="1" thickBot="1">
      <c r="A34" s="13" t="s">
        <v>16</v>
      </c>
      <c r="B34" s="29" t="e">
        <f>B6+B32</f>
        <v>#REF!</v>
      </c>
      <c r="C34" s="29">
        <f>C6+C32</f>
        <v>182855</v>
      </c>
      <c r="D34" s="44" t="e">
        <f t="shared" si="0"/>
        <v>#REF!</v>
      </c>
      <c r="E34" s="29">
        <f>E6+E32</f>
        <v>163120</v>
      </c>
      <c r="F34" s="44">
        <f t="shared" si="1"/>
        <v>0.8920729539799295</v>
      </c>
    </row>
  </sheetData>
  <mergeCells count="1">
    <mergeCell ref="A3:A4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 Blažeková Ing.</cp:lastModifiedBy>
  <cp:lastPrinted>2002-10-22T13:34:35Z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