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" sheetId="1" r:id="rId1"/>
  </sheets>
  <definedNames>
    <definedName name="_xlnm.Print_Area" localSheetId="0">'A'!$A$1:$D$46</definedName>
    <definedName name="_xlnm.Print_Area">'A'!$A$1:$D$46</definedName>
  </definedNames>
  <calcPr fullCalcOnLoad="1"/>
</workbook>
</file>

<file path=xl/sharedStrings.xml><?xml version="1.0" encoding="utf-8"?>
<sst xmlns="http://schemas.openxmlformats.org/spreadsheetml/2006/main" count="139" uniqueCount="82">
  <si>
    <t>Ministerstvo financií SR</t>
  </si>
  <si>
    <t>odbor štátneho záverečného účtu</t>
  </si>
  <si>
    <t xml:space="preserve">                  POKLADNIČNÉ PLNENIE ŠTÁTNEHO ROZPOČTU SLOVENSKEJ REPUBLIKY</t>
  </si>
  <si>
    <t xml:space="preserve">                                                         za  január - marec  2001</t>
  </si>
  <si>
    <t>v mil. Sk</t>
  </si>
  <si>
    <t>Schválený</t>
  </si>
  <si>
    <t>Skutočnosť</t>
  </si>
  <si>
    <t>Plnenie</t>
  </si>
  <si>
    <t xml:space="preserve">                      V Ý D A V K Y</t>
  </si>
  <si>
    <t>rozpočet</t>
  </si>
  <si>
    <t>v  %</t>
  </si>
  <si>
    <t xml:space="preserve">    A.  BEŽNÉ  VÝDAVKY</t>
  </si>
  <si>
    <t xml:space="preserve">         1.Bežné výdavky na verejnú spotrebu obyv.a štátu</t>
  </si>
  <si>
    <t xml:space="preserve">            v tom kapitoly:</t>
  </si>
  <si>
    <t xml:space="preserve">                     - školstvo</t>
  </si>
  <si>
    <t xml:space="preserve">                     - práce, soc. vecí a rodiny</t>
  </si>
  <si>
    <t xml:space="preserve">                     - zdravotníctvo</t>
  </si>
  <si>
    <t xml:space="preserve">                     - kultúra</t>
  </si>
  <si>
    <t xml:space="preserve">                     - VPS</t>
  </si>
  <si>
    <t xml:space="preserve">                     - obrana</t>
  </si>
  <si>
    <t xml:space="preserve">                     - vnútro</t>
  </si>
  <si>
    <t xml:space="preserve">                     - krajské úrady</t>
  </si>
  <si>
    <t xml:space="preserve">                     - ostatné kapitoly</t>
  </si>
  <si>
    <t xml:space="preserve">         2. Bežné transfery</t>
  </si>
  <si>
    <t xml:space="preserve">             - PO a neziskovým organizáciám </t>
  </si>
  <si>
    <t xml:space="preserve">             - podnikateľskému sektoru</t>
  </si>
  <si>
    <t xml:space="preserve">             - finančným inštitúciám </t>
  </si>
  <si>
    <t xml:space="preserve">             - obciam</t>
  </si>
  <si>
    <t xml:space="preserve">         3. Úroky a poplatky</t>
  </si>
  <si>
    <t xml:space="preserve">    B.  KAPITÁLOVÉ  VÝDAVKY</t>
  </si>
  <si>
    <t xml:space="preserve">              - kapitálové aktíva</t>
  </si>
  <si>
    <t xml:space="preserve">              - kapitálové transfery PO </t>
  </si>
  <si>
    <t xml:space="preserve">                a neziskovým organizáciám</t>
  </si>
  <si>
    <t xml:space="preserve">              - kapitálové transfery podnik. subjektom</t>
  </si>
  <si>
    <t>x</t>
  </si>
  <si>
    <t xml:space="preserve">              - kapitálové transfery obciam</t>
  </si>
  <si>
    <t xml:space="preserve">    C.  ÚČASŤ NA MAJETKU A ÚVERY </t>
  </si>
  <si>
    <t xml:space="preserve">         V Ý D A V K Y   S P O L U  </t>
  </si>
  <si>
    <t xml:space="preserve"> '       PREBYTOK - SCHODOK                                      </t>
  </si>
  <si>
    <t xml:space="preserve"> </t>
  </si>
  <si>
    <t xml:space="preserve">                                                                 za  január 2001</t>
  </si>
  <si>
    <t xml:space="preserve">                            P R Í J M Y </t>
  </si>
  <si>
    <t xml:space="preserve">    A.   DAŇOVÉ  PRÍJMY</t>
  </si>
  <si>
    <t xml:space="preserve">          1. Dane z príjmov, zisku a kapitálového majetku</t>
  </si>
  <si>
    <t xml:space="preserve">              - daň z príjmov fyzických osôb</t>
  </si>
  <si>
    <t xml:space="preserve">              v tom: zo závislej činnosti a funkč. požitkov</t>
  </si>
  <si>
    <t xml:space="preserve">                        z podnikania  a inej samost.zárob.činn.</t>
  </si>
  <si>
    <t xml:space="preserve">              - daň z príjmov právnických osôb</t>
  </si>
  <si>
    <t xml:space="preserve">              - platby daní z minulých rokov</t>
  </si>
  <si>
    <t xml:space="preserve">            x</t>
  </si>
  <si>
    <t xml:space="preserve">              - daň z príjmov vyberaná zrážkou</t>
  </si>
  <si>
    <t xml:space="preserve">          2. Daň z majetku   </t>
  </si>
  <si>
    <t xml:space="preserve">              - z dedičstva a darovania</t>
  </si>
  <si>
    <t xml:space="preserve">              - z finančných a kapitálových transakcií</t>
  </si>
  <si>
    <t xml:space="preserve">          3. Domáce dane na tovary a služby</t>
  </si>
  <si>
    <t xml:space="preserve">              - daň z pridanej hodnoty</t>
  </si>
  <si>
    <t xml:space="preserve">              - spotrebné dane</t>
  </si>
  <si>
    <t xml:space="preserve">              - dane z použ. tovar. a z povol. na výkon činn.</t>
  </si>
  <si>
    <t xml:space="preserve">          4. Dane z medzinárodného obchodu a transakcií</t>
  </si>
  <si>
    <t xml:space="preserve">              - clo</t>
  </si>
  <si>
    <t xml:space="preserve">              - dovozná prirážka</t>
  </si>
  <si>
    <t xml:space="preserve">              - ostatné colné príjmy</t>
  </si>
  <si>
    <t xml:space="preserve">    B.   NEDAŇOVÉ  PRÍJMY</t>
  </si>
  <si>
    <t xml:space="preserve">           v tom:</t>
  </si>
  <si>
    <t xml:space="preserve">           1. Príjmy z podnikania a vlastníctva majetku</t>
  </si>
  <si>
    <t xml:space="preserve">               - osobitný odvod zisku Sl.plynár. podnikov</t>
  </si>
  <si>
    <t xml:space="preserve">               - odvod zo zisku NBS</t>
  </si>
  <si>
    <t xml:space="preserve">               - úroky z domácich úverov, pôžičiek a vkladov</t>
  </si>
  <si>
    <t xml:space="preserve">           3. Úroky z domácich úverov, pôžičiek a vkladov</t>
  </si>
  <si>
    <t xml:space="preserve">               - úroky zo zahr. úverov, pôžičiek a vkladov</t>
  </si>
  <si>
    <t xml:space="preserve">           4. Úroky zo zahr. úverov, pôžičiek a vkladov</t>
  </si>
  <si>
    <t xml:space="preserve">               - ostatné nedaňové príjmy</t>
  </si>
  <si>
    <t xml:space="preserve">           5. Iné nedaňové príjmy</t>
  </si>
  <si>
    <t xml:space="preserve">                 (príjmy z podnikania a vl. majetku, administr.</t>
  </si>
  <si>
    <t xml:space="preserve">                 a iné popl. a platby, kapitálové príjmy, iné    </t>
  </si>
  <si>
    <t xml:space="preserve">                 nedaňové príjmy)</t>
  </si>
  <si>
    <t xml:space="preserve">     C.   GRANTY A TRANSFERY</t>
  </si>
  <si>
    <t xml:space="preserve">     D.   PRÍJMY ZO SPLÁCANIA ÚVEROV, PÔŽIČIEK</t>
  </si>
  <si>
    <t xml:space="preserve">            A Z PREDAJA ÚČASTÍN</t>
  </si>
  <si>
    <t xml:space="preserve">                v tom: príjmy z domácich úver. a pôžič. </t>
  </si>
  <si>
    <t xml:space="preserve">             </t>
  </si>
  <si>
    <t xml:space="preserve">            P R Í J M Y    S P O L 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</si>
</sst>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_);\(#,##0.0\)"/>
    <numFmt numFmtId="165" formatCode="mm/dd/yy_)"/>
    <numFmt numFmtId="166" formatCode="#,##0.00_);\(#,##0.00\)"/>
    <numFmt numFmtId="167" formatCode="#,##0_);\(#,##0\)"/>
  </numFmts>
  <fonts count="5">
    <font>
      <sz val="12"/>
      <name val="Arial CE"/>
      <family val="0"/>
    </font>
    <font>
      <sz val="10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5" fontId="3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 horizontal="right"/>
      <protection/>
    </xf>
    <xf numFmtId="164" fontId="3" fillId="0" borderId="9" xfId="0" applyNumberFormat="1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 horizontal="right"/>
      <protection/>
    </xf>
    <xf numFmtId="164" fontId="2" fillId="0" borderId="9" xfId="0" applyNumberFormat="1" applyFont="1" applyBorder="1" applyAlignment="1" applyProtection="1">
      <alignment horizontal="right"/>
      <protection/>
    </xf>
    <xf numFmtId="164" fontId="2" fillId="0" borderId="9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18"/>
  <sheetViews>
    <sheetView tabSelected="1" defaultGridColor="0" zoomScale="87" zoomScaleNormal="87" colorId="22" workbookViewId="0" topLeftCell="A1">
      <selection activeCell="C123" sqref="C123"/>
    </sheetView>
  </sheetViews>
  <sheetFormatPr defaultColWidth="9.796875" defaultRowHeight="15"/>
  <cols>
    <col min="1" max="1" width="41.796875" style="0" customWidth="1"/>
    <col min="2" max="4" width="10.796875" style="0" customWidth="1"/>
    <col min="6" max="6" width="41.796875" style="0" customWidth="1"/>
    <col min="7" max="9" width="10.796875" style="0" customWidth="1"/>
  </cols>
  <sheetData>
    <row r="1" spans="1:4" ht="16.5" customHeight="1">
      <c r="A1" s="1"/>
      <c r="B1" s="1"/>
      <c r="C1" s="1"/>
      <c r="D1" s="1"/>
    </row>
    <row r="2" spans="1:4" ht="21" customHeight="1">
      <c r="A2" s="2" t="s">
        <v>0</v>
      </c>
      <c r="B2" s="2"/>
      <c r="C2" s="2"/>
      <c r="D2" s="2"/>
    </row>
    <row r="3" spans="1:4" ht="16.5" customHeight="1">
      <c r="A3" s="2" t="s">
        <v>1</v>
      </c>
      <c r="B3" s="2"/>
      <c r="C3" s="2"/>
      <c r="D3" s="1"/>
    </row>
    <row r="4" spans="1:4" ht="16.5" customHeight="1">
      <c r="A4" s="1"/>
      <c r="B4" s="1"/>
      <c r="C4" s="1"/>
      <c r="D4" s="1"/>
    </row>
    <row r="5" spans="1:4" ht="16.5" customHeight="1">
      <c r="A5" s="2" t="s">
        <v>2</v>
      </c>
      <c r="B5" s="2"/>
      <c r="C5" s="2"/>
      <c r="D5" s="2"/>
    </row>
    <row r="6" spans="1:4" ht="16.5" customHeight="1">
      <c r="A6" s="2" t="s">
        <v>3</v>
      </c>
      <c r="B6" s="2"/>
      <c r="C6" s="2"/>
      <c r="D6" s="2"/>
    </row>
    <row r="7" spans="1:4" ht="16.5" customHeight="1">
      <c r="A7" s="1"/>
      <c r="B7" s="3"/>
      <c r="C7" s="1"/>
      <c r="D7" s="1"/>
    </row>
    <row r="8" spans="1:4" ht="16.5" customHeight="1" thickBot="1">
      <c r="A8" s="1"/>
      <c r="B8" s="1"/>
      <c r="C8" s="1"/>
      <c r="D8" s="4" t="s">
        <v>4</v>
      </c>
    </row>
    <row r="9" spans="1:4" ht="16.5" customHeight="1">
      <c r="A9" s="5"/>
      <c r="B9" s="6" t="s">
        <v>5</v>
      </c>
      <c r="C9" s="6" t="s">
        <v>6</v>
      </c>
      <c r="D9" s="6" t="s">
        <v>7</v>
      </c>
    </row>
    <row r="10" spans="1:4" ht="16.5" customHeight="1" thickBot="1">
      <c r="A10" s="7" t="s">
        <v>8</v>
      </c>
      <c r="B10" s="8" t="s">
        <v>9</v>
      </c>
      <c r="C10" s="9">
        <v>36981</v>
      </c>
      <c r="D10" s="8" t="s">
        <v>10</v>
      </c>
    </row>
    <row r="11" spans="1:4" ht="16.5" customHeight="1">
      <c r="A11" s="10"/>
      <c r="B11" s="11"/>
      <c r="C11" s="12"/>
      <c r="D11" s="13"/>
    </row>
    <row r="12" spans="1:4" ht="15.75">
      <c r="A12" s="14" t="s">
        <v>11</v>
      </c>
      <c r="B12" s="15">
        <f>SUM(B14+B26+B32)</f>
        <v>201649.3</v>
      </c>
      <c r="C12" s="15">
        <f>SUM(C14+C26+C32)</f>
        <v>47603.5</v>
      </c>
      <c r="D12" s="16">
        <f>SUM(C12/B12*100)</f>
        <v>23.607074262097612</v>
      </c>
    </row>
    <row r="13" spans="1:4" ht="15">
      <c r="A13" s="10"/>
      <c r="B13" s="17"/>
      <c r="C13" s="17"/>
      <c r="D13" s="18"/>
    </row>
    <row r="14" spans="1:4" ht="15">
      <c r="A14" s="10" t="s">
        <v>12</v>
      </c>
      <c r="B14" s="17">
        <f>SUM(B16:B24)</f>
        <v>87276.79999999999</v>
      </c>
      <c r="C14" s="17">
        <f>SUM(C16:C24)</f>
        <v>15183.900000000001</v>
      </c>
      <c r="D14" s="19">
        <f>SUM(C14/B14*100)</f>
        <v>17.39740687101269</v>
      </c>
    </row>
    <row r="15" spans="1:4" ht="15">
      <c r="A15" s="10" t="s">
        <v>13</v>
      </c>
      <c r="B15" s="17"/>
      <c r="C15" s="17"/>
      <c r="D15" s="19"/>
    </row>
    <row r="16" spans="1:4" ht="15">
      <c r="A16" s="10" t="s">
        <v>14</v>
      </c>
      <c r="B16" s="17">
        <v>5957.9</v>
      </c>
      <c r="C16" s="17">
        <v>1182.7</v>
      </c>
      <c r="D16" s="19">
        <f>SUM(C16/B16*100)</f>
        <v>19.85095419527015</v>
      </c>
    </row>
    <row r="17" spans="1:4" ht="15">
      <c r="A17" s="10" t="s">
        <v>15</v>
      </c>
      <c r="B17" s="17">
        <v>307.6</v>
      </c>
      <c r="C17" s="17">
        <v>58.5</v>
      </c>
      <c r="D17" s="19">
        <f>SUM(C17/B17*100)</f>
        <v>19.01820546163849</v>
      </c>
    </row>
    <row r="18" spans="1:4" ht="15">
      <c r="A18" s="10" t="s">
        <v>16</v>
      </c>
      <c r="B18" s="17">
        <v>1489</v>
      </c>
      <c r="C18" s="17">
        <v>243.7</v>
      </c>
      <c r="D18" s="19">
        <f>SUM(C18/B18*100)</f>
        <v>16.36668905305574</v>
      </c>
    </row>
    <row r="19" spans="1:4" ht="15">
      <c r="A19" s="10" t="s">
        <v>17</v>
      </c>
      <c r="B19" s="17">
        <v>235.7</v>
      </c>
      <c r="C19" s="17">
        <v>43</v>
      </c>
      <c r="D19" s="19">
        <f>SUM(C19/B19*100)</f>
        <v>18.243529910903693</v>
      </c>
    </row>
    <row r="20" spans="1:4" ht="15">
      <c r="A20" s="10" t="s">
        <v>18</v>
      </c>
      <c r="B20" s="17">
        <v>5286.8</v>
      </c>
      <c r="C20" s="17">
        <v>137.8</v>
      </c>
      <c r="D20" s="19"/>
    </row>
    <row r="21" spans="1:4" ht="15">
      <c r="A21" s="10" t="s">
        <v>19</v>
      </c>
      <c r="B21" s="17">
        <v>15430.5</v>
      </c>
      <c r="C21" s="17">
        <v>2419.4</v>
      </c>
      <c r="D21" s="19">
        <f>SUM(C21/B21*100)</f>
        <v>15.67933637924889</v>
      </c>
    </row>
    <row r="22" spans="1:4" ht="15">
      <c r="A22" s="10" t="s">
        <v>20</v>
      </c>
      <c r="B22" s="17">
        <v>10669</v>
      </c>
      <c r="C22" s="17">
        <v>1946.9</v>
      </c>
      <c r="D22" s="19">
        <f>SUM(C22/B22*100)</f>
        <v>18.24819570718905</v>
      </c>
    </row>
    <row r="23" spans="1:4" ht="15">
      <c r="A23" s="10" t="s">
        <v>21</v>
      </c>
      <c r="B23" s="17">
        <v>29474.7</v>
      </c>
      <c r="C23" s="17">
        <v>5368.7</v>
      </c>
      <c r="D23" s="19">
        <f>SUM(C23/B23*100)</f>
        <v>18.214604389527288</v>
      </c>
    </row>
    <row r="24" spans="1:4" ht="15">
      <c r="A24" s="10" t="s">
        <v>22</v>
      </c>
      <c r="B24" s="17">
        <v>18425.6</v>
      </c>
      <c r="C24" s="17">
        <v>3783.2</v>
      </c>
      <c r="D24" s="19">
        <f>SUM(C24/B24*100)</f>
        <v>20.53230288294547</v>
      </c>
    </row>
    <row r="25" spans="1:4" ht="15">
      <c r="A25" s="10"/>
      <c r="B25" s="17"/>
      <c r="C25" s="17"/>
      <c r="D25" s="19"/>
    </row>
    <row r="26" spans="1:4" ht="15">
      <c r="A26" s="10" t="s">
        <v>23</v>
      </c>
      <c r="B26" s="17">
        <f>SUM(B27+B28+B30+B29)</f>
        <v>90733.3</v>
      </c>
      <c r="C26" s="17">
        <f>SUM(C27+C28+C30+C29)</f>
        <v>23919.6</v>
      </c>
      <c r="D26" s="19">
        <f>SUM(C26/B26*100)</f>
        <v>26.362537238257616</v>
      </c>
    </row>
    <row r="27" spans="1:4" ht="15">
      <c r="A27" s="10" t="s">
        <v>24</v>
      </c>
      <c r="B27" s="17">
        <v>73843.6</v>
      </c>
      <c r="C27" s="17">
        <v>18176.8</v>
      </c>
      <c r="D27" s="19">
        <f>SUM(C27/B27*100)</f>
        <v>24.615267944683083</v>
      </c>
    </row>
    <row r="28" spans="1:4" ht="15">
      <c r="A28" s="10" t="s">
        <v>25</v>
      </c>
      <c r="B28" s="17">
        <v>12219.8</v>
      </c>
      <c r="C28" s="17">
        <v>3937.4</v>
      </c>
      <c r="D28" s="19">
        <f>SUM(C28/B28*100)</f>
        <v>32.22147661991195</v>
      </c>
    </row>
    <row r="29" spans="1:4" ht="15">
      <c r="A29" s="10" t="s">
        <v>26</v>
      </c>
      <c r="B29" s="17">
        <v>3068.9</v>
      </c>
      <c r="C29" s="17">
        <v>986.1</v>
      </c>
      <c r="D29" s="19">
        <f>SUM(C29/B29*100)</f>
        <v>32.13203427938349</v>
      </c>
    </row>
    <row r="30" spans="1:4" ht="15">
      <c r="A30" s="10" t="s">
        <v>27</v>
      </c>
      <c r="B30" s="17">
        <v>1601</v>
      </c>
      <c r="C30" s="17">
        <v>819.3</v>
      </c>
      <c r="D30" s="19">
        <f>SUM(C30/B30*100)</f>
        <v>51.17426608369768</v>
      </c>
    </row>
    <row r="31" spans="1:4" ht="15">
      <c r="A31" s="10"/>
      <c r="B31" s="17"/>
      <c r="C31" s="17"/>
      <c r="D31" s="19"/>
    </row>
    <row r="32" spans="1:4" ht="15">
      <c r="A32" s="10" t="s">
        <v>28</v>
      </c>
      <c r="B32" s="17">
        <v>23639.2</v>
      </c>
      <c r="C32" s="17">
        <v>8500</v>
      </c>
      <c r="D32" s="19">
        <f>SUM(C32/B32*100)</f>
        <v>35.957223594707095</v>
      </c>
    </row>
    <row r="33" spans="1:4" ht="15">
      <c r="A33" s="10"/>
      <c r="B33" s="17"/>
      <c r="C33" s="17"/>
      <c r="D33" s="19"/>
    </row>
    <row r="34" spans="1:4" ht="15.75">
      <c r="A34" s="14" t="s">
        <v>29</v>
      </c>
      <c r="B34" s="15">
        <f>SUM(B36+B37+B38+B39+B40)</f>
        <v>15426.5</v>
      </c>
      <c r="C34" s="15">
        <f>SUM(C36+C37+C38+C39+C40)</f>
        <v>2583.9</v>
      </c>
      <c r="D34" s="16">
        <f>SUM(C34/B34*100)</f>
        <v>16.74974880886786</v>
      </c>
    </row>
    <row r="35" spans="1:4" ht="15">
      <c r="A35" s="10"/>
      <c r="B35" s="17"/>
      <c r="C35" s="17"/>
      <c r="D35" s="19"/>
    </row>
    <row r="36" spans="1:4" ht="15">
      <c r="A36" s="10" t="s">
        <v>30</v>
      </c>
      <c r="B36" s="17">
        <v>7536.5</v>
      </c>
      <c r="C36" s="17">
        <v>1835</v>
      </c>
      <c r="D36" s="19">
        <f>SUM(C36/B36*100)</f>
        <v>24.348172228488025</v>
      </c>
    </row>
    <row r="37" spans="1:4" ht="15">
      <c r="A37" s="10" t="s">
        <v>31</v>
      </c>
      <c r="B37" s="17"/>
      <c r="C37" s="17"/>
      <c r="D37" s="19"/>
    </row>
    <row r="38" spans="1:4" ht="15">
      <c r="A38" s="10" t="s">
        <v>32</v>
      </c>
      <c r="B38" s="17">
        <v>3518.7</v>
      </c>
      <c r="C38" s="17">
        <v>413.9</v>
      </c>
      <c r="D38" s="19">
        <f>SUM(C38/B38*100)</f>
        <v>11.762866967914286</v>
      </c>
    </row>
    <row r="39" spans="1:4" ht="15">
      <c r="A39" s="10" t="s">
        <v>33</v>
      </c>
      <c r="B39" s="17">
        <v>3564.8</v>
      </c>
      <c r="C39" s="17">
        <v>165.6</v>
      </c>
      <c r="D39" s="20" t="s">
        <v>34</v>
      </c>
    </row>
    <row r="40" spans="1:4" ht="15">
      <c r="A40" s="10" t="s">
        <v>35</v>
      </c>
      <c r="B40" s="17">
        <v>806.5</v>
      </c>
      <c r="C40" s="17">
        <v>169.4</v>
      </c>
      <c r="D40" s="19">
        <f>SUM(C40/B40*100)</f>
        <v>21.004339739615624</v>
      </c>
    </row>
    <row r="41" spans="1:4" ht="15">
      <c r="A41" s="10"/>
      <c r="B41" s="17"/>
      <c r="C41" s="17"/>
      <c r="D41" s="19"/>
    </row>
    <row r="42" spans="1:4" ht="15.75">
      <c r="A42" s="14" t="s">
        <v>36</v>
      </c>
      <c r="B42" s="15">
        <v>688.8</v>
      </c>
      <c r="C42" s="15">
        <v>5438.1</v>
      </c>
      <c r="D42" s="16">
        <f>SUM(C42/B42*100)</f>
        <v>789.5034843205576</v>
      </c>
    </row>
    <row r="43" spans="1:4" ht="16.5" thickBot="1">
      <c r="A43" s="14"/>
      <c r="B43" s="17"/>
      <c r="C43" s="17"/>
      <c r="D43" s="19"/>
    </row>
    <row r="44" spans="1:4" ht="19.5" customHeight="1" thickBot="1">
      <c r="A44" s="21" t="s">
        <v>37</v>
      </c>
      <c r="B44" s="22">
        <f>SUM(B12+B34+B42)</f>
        <v>217764.59999999998</v>
      </c>
      <c r="C44" s="22">
        <f>SUM(C12+C34+C42)</f>
        <v>55625.5</v>
      </c>
      <c r="D44" s="23">
        <f>SUM(C44/B44*100)</f>
        <v>25.543867093182275</v>
      </c>
    </row>
    <row r="45" spans="1:4" ht="19.5" customHeight="1" thickBot="1">
      <c r="A45" s="21" t="s">
        <v>38</v>
      </c>
      <c r="B45" s="22">
        <f>SUM(B106-B44)</f>
        <v>-37194.899999999994</v>
      </c>
      <c r="C45" s="22">
        <f>SUM(C106-C44)</f>
        <v>-5647</v>
      </c>
      <c r="D45" s="23">
        <f>SUM(C45/B45*100)</f>
        <v>15.18218895601279</v>
      </c>
    </row>
    <row r="46" spans="1:4" ht="15.75">
      <c r="A46" s="1"/>
      <c r="B46" s="1"/>
      <c r="C46" s="1"/>
      <c r="D46" s="24"/>
    </row>
    <row r="51" spans="1:9" ht="15">
      <c r="A51" s="1" t="s">
        <v>39</v>
      </c>
      <c r="B51" s="1"/>
      <c r="C51" s="1"/>
      <c r="D51" s="1"/>
      <c r="E51" s="1"/>
      <c r="F51" s="1" t="s">
        <v>39</v>
      </c>
      <c r="G51" s="1"/>
      <c r="H51" s="1"/>
      <c r="I51" s="1"/>
    </row>
    <row r="52" spans="1:9" ht="15.75">
      <c r="A52" s="2" t="s">
        <v>0</v>
      </c>
      <c r="B52" s="2"/>
      <c r="C52" s="2"/>
      <c r="D52" s="2"/>
      <c r="E52" s="1"/>
      <c r="F52" s="2" t="s">
        <v>0</v>
      </c>
      <c r="G52" s="2"/>
      <c r="H52" s="2"/>
      <c r="I52" s="2"/>
    </row>
    <row r="53" spans="1:9" ht="15.75">
      <c r="A53" s="2" t="s">
        <v>1</v>
      </c>
      <c r="B53" s="2"/>
      <c r="C53" s="2"/>
      <c r="D53" s="1"/>
      <c r="E53" s="1"/>
      <c r="F53" s="2" t="s">
        <v>1</v>
      </c>
      <c r="G53" s="2"/>
      <c r="H53" s="2"/>
      <c r="I53" s="1"/>
    </row>
    <row r="55" spans="1:9" ht="15.75">
      <c r="A55" s="2" t="s">
        <v>2</v>
      </c>
      <c r="B55" s="2"/>
      <c r="C55" s="2"/>
      <c r="D55" s="2"/>
      <c r="E55" s="1"/>
      <c r="F55" s="2" t="s">
        <v>2</v>
      </c>
      <c r="G55" s="2"/>
      <c r="H55" s="2"/>
      <c r="I55" s="2"/>
    </row>
    <row r="56" spans="1:9" ht="15.75">
      <c r="A56" s="2" t="s">
        <v>3</v>
      </c>
      <c r="B56" s="2"/>
      <c r="C56" s="2"/>
      <c r="D56" s="2"/>
      <c r="E56" s="1"/>
      <c r="F56" s="2" t="s">
        <v>40</v>
      </c>
      <c r="G56" s="2"/>
      <c r="H56" s="2"/>
      <c r="I56" s="2"/>
    </row>
    <row r="58" spans="1:9" ht="16.5" thickBot="1">
      <c r="A58" s="1"/>
      <c r="B58" s="1"/>
      <c r="C58" s="1"/>
      <c r="D58" s="4" t="s">
        <v>4</v>
      </c>
      <c r="E58" s="1"/>
      <c r="F58" s="1"/>
      <c r="G58" s="1"/>
      <c r="H58" s="1"/>
      <c r="I58" s="4" t="s">
        <v>4</v>
      </c>
    </row>
    <row r="59" spans="1:9" ht="15.75">
      <c r="A59" s="25"/>
      <c r="B59" s="6" t="s">
        <v>5</v>
      </c>
      <c r="C59" s="6" t="s">
        <v>6</v>
      </c>
      <c r="D59" s="6" t="s">
        <v>7</v>
      </c>
      <c r="E59" s="1"/>
      <c r="F59" s="25"/>
      <c r="G59" s="6" t="s">
        <v>5</v>
      </c>
      <c r="H59" s="6" t="s">
        <v>6</v>
      </c>
      <c r="I59" s="6" t="s">
        <v>7</v>
      </c>
    </row>
    <row r="60" spans="1:9" ht="18.75" thickBot="1">
      <c r="A60" s="26" t="s">
        <v>41</v>
      </c>
      <c r="B60" s="8" t="s">
        <v>9</v>
      </c>
      <c r="C60" s="9">
        <v>36981</v>
      </c>
      <c r="D60" s="8" t="s">
        <v>10</v>
      </c>
      <c r="E60" s="1"/>
      <c r="F60" s="26" t="s">
        <v>41</v>
      </c>
      <c r="G60" s="8" t="s">
        <v>9</v>
      </c>
      <c r="H60" s="9">
        <v>36922</v>
      </c>
      <c r="I60" s="8" t="s">
        <v>10</v>
      </c>
    </row>
    <row r="61" spans="1:9" ht="15">
      <c r="A61" s="5"/>
      <c r="B61" s="11"/>
      <c r="C61" s="1"/>
      <c r="D61" s="27"/>
      <c r="E61" s="1"/>
      <c r="F61" s="5"/>
      <c r="G61" s="11"/>
      <c r="H61" s="1"/>
      <c r="I61" s="27"/>
    </row>
    <row r="62" spans="1:9" ht="15.75">
      <c r="A62" s="14" t="s">
        <v>42</v>
      </c>
      <c r="B62" s="28">
        <f>SUM(B64+B72+B76+B82)</f>
        <v>158087</v>
      </c>
      <c r="C62" s="28">
        <f>SUM(C64+C72+C76+C82)</f>
        <v>40371.2</v>
      </c>
      <c r="D62" s="16">
        <f>SUM(C62/B62*100)</f>
        <v>25.537330710305085</v>
      </c>
      <c r="E62" s="1"/>
      <c r="F62" s="14" t="s">
        <v>42</v>
      </c>
      <c r="G62" s="28">
        <f>SUM(G64+G72+G76+G82)</f>
        <v>158087</v>
      </c>
      <c r="H62" s="28">
        <f>SUM(H64+H72+H76+H82)</f>
        <v>15377.099999999999</v>
      </c>
      <c r="I62" s="16">
        <f>SUM(H62/G62*100)</f>
        <v>9.726985773656278</v>
      </c>
    </row>
    <row r="63" spans="1:9" ht="15.75">
      <c r="A63" s="10"/>
      <c r="B63" s="29"/>
      <c r="C63" s="30"/>
      <c r="D63" s="31"/>
      <c r="E63" s="1"/>
      <c r="F63" s="10"/>
      <c r="G63" s="29"/>
      <c r="H63" s="30"/>
      <c r="I63" s="31"/>
    </row>
    <row r="64" spans="1:9" ht="15">
      <c r="A64" s="10" t="s">
        <v>43</v>
      </c>
      <c r="B64" s="32">
        <f>SUM(B65+B68+B69+B70)</f>
        <v>58702</v>
      </c>
      <c r="C64" s="32">
        <f>SUM(C65+C68+C69+C70)</f>
        <v>17150.699999999997</v>
      </c>
      <c r="D64" s="19">
        <f>SUM(C64/B64*100)</f>
        <v>29.216551395182442</v>
      </c>
      <c r="E64" s="1"/>
      <c r="F64" s="10" t="s">
        <v>43</v>
      </c>
      <c r="G64" s="32">
        <f>SUM(G65+G68+G69+G70)</f>
        <v>58702</v>
      </c>
      <c r="H64" s="32">
        <f>SUM(H65+H68+H69+H70)</f>
        <v>5552.9</v>
      </c>
      <c r="I64" s="19">
        <f>SUM(H64/G64*100)</f>
        <v>9.459473271779496</v>
      </c>
    </row>
    <row r="65" spans="1:9" ht="15">
      <c r="A65" s="10" t="s">
        <v>44</v>
      </c>
      <c r="B65" s="32">
        <v>27600</v>
      </c>
      <c r="C65" s="32">
        <v>6729.2</v>
      </c>
      <c r="D65" s="19">
        <f>SUM(C65/B65*100)</f>
        <v>24.381159420289855</v>
      </c>
      <c r="E65" s="1"/>
      <c r="F65" s="10" t="s">
        <v>44</v>
      </c>
      <c r="G65" s="32">
        <v>27600</v>
      </c>
      <c r="H65" s="32">
        <v>2643.6</v>
      </c>
      <c r="I65" s="19">
        <f>SUM(H65/G65*100)</f>
        <v>9.578260869565216</v>
      </c>
    </row>
    <row r="66" spans="1:9" ht="15">
      <c r="A66" s="10" t="s">
        <v>45</v>
      </c>
      <c r="B66" s="32">
        <v>22900</v>
      </c>
      <c r="C66" s="32">
        <v>4979.2</v>
      </c>
      <c r="D66" s="19">
        <f>SUM(C66/B66*100)</f>
        <v>21.74323144104803</v>
      </c>
      <c r="E66" s="1"/>
      <c r="F66" s="10" t="s">
        <v>45</v>
      </c>
      <c r="G66" s="32">
        <v>22900</v>
      </c>
      <c r="H66" s="32">
        <v>2440.9</v>
      </c>
      <c r="I66" s="19">
        <f>SUM(H66/G66*100)</f>
        <v>10.658951965065503</v>
      </c>
    </row>
    <row r="67" spans="1:9" ht="15">
      <c r="A67" s="10" t="s">
        <v>46</v>
      </c>
      <c r="B67" s="32">
        <v>4700</v>
      </c>
      <c r="C67" s="32">
        <v>1750</v>
      </c>
      <c r="D67" s="19">
        <f>SUM(C67/B67*100)</f>
        <v>37.234042553191486</v>
      </c>
      <c r="E67" s="1"/>
      <c r="F67" s="10" t="s">
        <v>46</v>
      </c>
      <c r="G67" s="32">
        <v>4700</v>
      </c>
      <c r="H67" s="32">
        <v>202.7</v>
      </c>
      <c r="I67" s="19">
        <f>SUM(H67/G67*100)</f>
        <v>4.312765957446809</v>
      </c>
    </row>
    <row r="68" spans="1:9" ht="15">
      <c r="A68" s="10" t="s">
        <v>47</v>
      </c>
      <c r="B68" s="32">
        <v>18602</v>
      </c>
      <c r="C68" s="32">
        <v>7314.4</v>
      </c>
      <c r="D68" s="19">
        <f>SUM(C68/B68*100)</f>
        <v>39.320503171701965</v>
      </c>
      <c r="E68" s="1"/>
      <c r="F68" s="10" t="s">
        <v>47</v>
      </c>
      <c r="G68" s="32">
        <v>18602</v>
      </c>
      <c r="H68" s="32">
        <v>1050.9</v>
      </c>
      <c r="I68" s="19">
        <f>SUM(H68/G68*100)</f>
        <v>5.649392538436728</v>
      </c>
    </row>
    <row r="69" spans="1:9" ht="15">
      <c r="A69" s="10" t="s">
        <v>48</v>
      </c>
      <c r="B69" s="32">
        <v>0</v>
      </c>
      <c r="C69" s="32">
        <v>4.5</v>
      </c>
      <c r="D69" s="19" t="s">
        <v>49</v>
      </c>
      <c r="E69" s="1"/>
      <c r="F69" s="10" t="s">
        <v>48</v>
      </c>
      <c r="G69" s="32">
        <v>0</v>
      </c>
      <c r="H69" s="32">
        <v>2.4</v>
      </c>
      <c r="I69" s="19" t="s">
        <v>49</v>
      </c>
    </row>
    <row r="70" spans="1:9" ht="15">
      <c r="A70" s="10" t="s">
        <v>50</v>
      </c>
      <c r="B70" s="32">
        <v>12500</v>
      </c>
      <c r="C70" s="32">
        <v>3102.6</v>
      </c>
      <c r="D70" s="19">
        <f>SUM(C70/B70*100)</f>
        <v>24.8208</v>
      </c>
      <c r="E70" s="1"/>
      <c r="F70" s="10" t="s">
        <v>50</v>
      </c>
      <c r="G70" s="32">
        <v>12500</v>
      </c>
      <c r="H70" s="32">
        <v>1856</v>
      </c>
      <c r="I70" s="19">
        <f>SUM(H70/G70*100)</f>
        <v>14.848</v>
      </c>
    </row>
    <row r="71" spans="1:9" ht="15.75">
      <c r="A71" s="10"/>
      <c r="B71" s="32"/>
      <c r="C71" s="30"/>
      <c r="D71" s="31"/>
      <c r="E71" s="1"/>
      <c r="F71" s="10"/>
      <c r="G71" s="32"/>
      <c r="H71" s="30"/>
      <c r="I71" s="31"/>
    </row>
    <row r="72" spans="1:9" ht="15">
      <c r="A72" s="10" t="s">
        <v>51</v>
      </c>
      <c r="B72" s="32">
        <f>SUM(B73+B74)</f>
        <v>1600</v>
      </c>
      <c r="C72" s="32">
        <f>SUM(C73+C74)</f>
        <v>324.90000000000003</v>
      </c>
      <c r="D72" s="19">
        <f>SUM(C72/B72*100)</f>
        <v>20.306250000000002</v>
      </c>
      <c r="E72" s="1"/>
      <c r="F72" s="10" t="s">
        <v>51</v>
      </c>
      <c r="G72" s="32">
        <f>SUM(G73+G74)</f>
        <v>1600</v>
      </c>
      <c r="H72" s="32">
        <f>SUM(H73+H74)</f>
        <v>81.1</v>
      </c>
      <c r="I72" s="19">
        <f>SUM(H72/G72*100)</f>
        <v>5.06875</v>
      </c>
    </row>
    <row r="73" spans="1:9" ht="15">
      <c r="A73" s="10" t="s">
        <v>52</v>
      </c>
      <c r="B73" s="32">
        <v>290</v>
      </c>
      <c r="C73" s="32">
        <v>62.8</v>
      </c>
      <c r="D73" s="19">
        <f>SUM(C73/B73*100)</f>
        <v>21.655172413793103</v>
      </c>
      <c r="E73" s="1"/>
      <c r="F73" s="10" t="s">
        <v>52</v>
      </c>
      <c r="G73" s="32">
        <v>290</v>
      </c>
      <c r="H73" s="32">
        <v>17.4</v>
      </c>
      <c r="I73" s="19">
        <f>SUM(H73/G73*100)</f>
        <v>6</v>
      </c>
    </row>
    <row r="74" spans="1:9" ht="15">
      <c r="A74" s="10" t="s">
        <v>53</v>
      </c>
      <c r="B74" s="32">
        <v>1310</v>
      </c>
      <c r="C74" s="32">
        <v>262.1</v>
      </c>
      <c r="D74" s="19">
        <f>SUM(C74/B74*100)</f>
        <v>20.007633587786263</v>
      </c>
      <c r="E74" s="1"/>
      <c r="F74" s="10" t="s">
        <v>53</v>
      </c>
      <c r="G74" s="32">
        <v>1310</v>
      </c>
      <c r="H74" s="32">
        <v>63.7</v>
      </c>
      <c r="I74" s="19">
        <f>SUM(H74/G74*100)</f>
        <v>4.862595419847328</v>
      </c>
    </row>
    <row r="75" spans="1:9" ht="15">
      <c r="A75" s="10"/>
      <c r="B75" s="32"/>
      <c r="C75" s="29"/>
      <c r="D75" s="33"/>
      <c r="E75" s="1"/>
      <c r="F75" s="10"/>
      <c r="G75" s="32"/>
      <c r="H75" s="29"/>
      <c r="I75" s="33"/>
    </row>
    <row r="76" spans="1:9" ht="15">
      <c r="A76" s="10" t="s">
        <v>54</v>
      </c>
      <c r="B76" s="32">
        <f>SUM(B77+B78+B79+B80)</f>
        <v>93705</v>
      </c>
      <c r="C76" s="32">
        <f>SUM(C77+C78+C79+C80)</f>
        <v>21829.100000000002</v>
      </c>
      <c r="D76" s="19">
        <f>SUM(C76/B76*100)</f>
        <v>23.295555199829256</v>
      </c>
      <c r="E76" s="1"/>
      <c r="F76" s="10" t="s">
        <v>54</v>
      </c>
      <c r="G76" s="32">
        <f>SUM(G77+G78+G79+G80)</f>
        <v>93705</v>
      </c>
      <c r="H76" s="32">
        <f>SUM(H77+H78+H79+H80)</f>
        <v>9211.999999999998</v>
      </c>
      <c r="I76" s="19">
        <f>SUM(H76/G76*100)</f>
        <v>9.830852142361666</v>
      </c>
    </row>
    <row r="77" spans="1:9" ht="15">
      <c r="A77" s="10" t="s">
        <v>55</v>
      </c>
      <c r="B77" s="32">
        <v>64950</v>
      </c>
      <c r="C77" s="32">
        <v>15308.7</v>
      </c>
      <c r="D77" s="19">
        <f>SUM(C77/B77*100)</f>
        <v>23.56997690531178</v>
      </c>
      <c r="E77" s="1"/>
      <c r="F77" s="10" t="s">
        <v>55</v>
      </c>
      <c r="G77" s="32">
        <v>64950</v>
      </c>
      <c r="H77" s="32">
        <v>6690.4</v>
      </c>
      <c r="I77" s="19">
        <f>SUM(H77/G77*100)</f>
        <v>10.300846805234794</v>
      </c>
    </row>
    <row r="78" spans="1:9" ht="15">
      <c r="A78" s="10" t="s">
        <v>48</v>
      </c>
      <c r="B78" s="32">
        <v>0</v>
      </c>
      <c r="C78" s="32">
        <v>0.5</v>
      </c>
      <c r="D78" s="19" t="s">
        <v>49</v>
      </c>
      <c r="E78" s="1"/>
      <c r="F78" s="10" t="s">
        <v>48</v>
      </c>
      <c r="G78" s="32">
        <v>0</v>
      </c>
      <c r="H78" s="32">
        <v>0</v>
      </c>
      <c r="I78" s="19" t="s">
        <v>49</v>
      </c>
    </row>
    <row r="79" spans="1:9" ht="15">
      <c r="A79" s="10" t="s">
        <v>56</v>
      </c>
      <c r="B79" s="32">
        <v>28750</v>
      </c>
      <c r="C79" s="32">
        <v>6515.6</v>
      </c>
      <c r="D79" s="19">
        <f>SUM(C79/B79*100)</f>
        <v>22.66295652173913</v>
      </c>
      <c r="E79" s="1"/>
      <c r="F79" s="10" t="s">
        <v>56</v>
      </c>
      <c r="G79" s="32">
        <v>28750</v>
      </c>
      <c r="H79" s="32">
        <v>2521.2</v>
      </c>
      <c r="I79" s="19">
        <f>SUM(H79/G79*100)</f>
        <v>8.769391304347826</v>
      </c>
    </row>
    <row r="80" spans="1:9" ht="15">
      <c r="A80" s="10" t="s">
        <v>57</v>
      </c>
      <c r="B80" s="32">
        <v>5</v>
      </c>
      <c r="C80" s="32">
        <v>4.3</v>
      </c>
      <c r="D80" s="19">
        <f>SUM(C80/B80*100)</f>
        <v>86</v>
      </c>
      <c r="E80" s="1"/>
      <c r="F80" s="10" t="s">
        <v>57</v>
      </c>
      <c r="G80" s="32">
        <v>5</v>
      </c>
      <c r="H80" s="32">
        <v>0.4</v>
      </c>
      <c r="I80" s="19">
        <f>SUM(H80/G80*100)</f>
        <v>8</v>
      </c>
    </row>
    <row r="81" spans="1:9" ht="15">
      <c r="A81" s="10"/>
      <c r="B81" s="32"/>
      <c r="C81" s="29"/>
      <c r="D81" s="33"/>
      <c r="E81" s="1"/>
      <c r="F81" s="10"/>
      <c r="G81" s="32"/>
      <c r="H81" s="29"/>
      <c r="I81" s="33"/>
    </row>
    <row r="82" spans="1:9" ht="15">
      <c r="A82" s="10" t="s">
        <v>58</v>
      </c>
      <c r="B82" s="32">
        <f>SUM(B83:B85)</f>
        <v>4080</v>
      </c>
      <c r="C82" s="32">
        <f>SUM(C83:C85)</f>
        <v>1066.5</v>
      </c>
      <c r="D82" s="19">
        <f>SUM(C82/B82*100)</f>
        <v>26.139705882352942</v>
      </c>
      <c r="E82" s="1"/>
      <c r="F82" s="10" t="s">
        <v>58</v>
      </c>
      <c r="G82" s="32">
        <f>SUM(G83:G85)</f>
        <v>4080</v>
      </c>
      <c r="H82" s="32">
        <f>SUM(H83:H85)</f>
        <v>531.1000000000001</v>
      </c>
      <c r="I82" s="19">
        <f>SUM(H82/G82*100)</f>
        <v>13.017156862745102</v>
      </c>
    </row>
    <row r="83" spans="1:9" ht="15">
      <c r="A83" s="10" t="s">
        <v>59</v>
      </c>
      <c r="B83" s="32">
        <v>3900</v>
      </c>
      <c r="C83" s="32">
        <v>780.3</v>
      </c>
      <c r="D83" s="19">
        <f>SUM(C83/B83*100)</f>
        <v>20.007692307692306</v>
      </c>
      <c r="E83" s="1"/>
      <c r="F83" s="10" t="s">
        <v>59</v>
      </c>
      <c r="G83" s="32">
        <v>3900</v>
      </c>
      <c r="H83" s="32">
        <v>268.6</v>
      </c>
      <c r="I83" s="19">
        <f>SUM(H83/G83*100)</f>
        <v>6.887179487179488</v>
      </c>
    </row>
    <row r="84" spans="1:9" ht="15">
      <c r="A84" s="10" t="s">
        <v>60</v>
      </c>
      <c r="B84" s="32">
        <v>0</v>
      </c>
      <c r="C84" s="32">
        <v>266.7</v>
      </c>
      <c r="D84" s="19" t="s">
        <v>49</v>
      </c>
      <c r="E84" s="1"/>
      <c r="F84" s="10" t="s">
        <v>60</v>
      </c>
      <c r="G84" s="32">
        <v>0</v>
      </c>
      <c r="H84" s="32">
        <v>257.8</v>
      </c>
      <c r="I84" s="19" t="e">
        <f>SUM(H84/G84*100)</f>
        <v>#DIV/0!</v>
      </c>
    </row>
    <row r="85" spans="1:9" ht="15">
      <c r="A85" s="10" t="s">
        <v>61</v>
      </c>
      <c r="B85" s="32">
        <v>180</v>
      </c>
      <c r="C85" s="32">
        <v>19.5</v>
      </c>
      <c r="D85" s="19">
        <f>SUM(C85/B85*100)</f>
        <v>10.833333333333334</v>
      </c>
      <c r="E85" s="1"/>
      <c r="F85" s="10" t="s">
        <v>61</v>
      </c>
      <c r="G85" s="32">
        <v>180</v>
      </c>
      <c r="H85" s="32">
        <v>4.7</v>
      </c>
      <c r="I85" s="19">
        <f>SUM(H85/G85*100)</f>
        <v>2.611111111111111</v>
      </c>
    </row>
    <row r="86" spans="1:9" ht="15">
      <c r="A86" s="10"/>
      <c r="B86" s="32"/>
      <c r="C86" s="29"/>
      <c r="D86" s="33"/>
      <c r="E86" s="1"/>
      <c r="F86" s="10"/>
      <c r="G86" s="32"/>
      <c r="H86" s="29"/>
      <c r="I86" s="33"/>
    </row>
    <row r="87" spans="1:9" ht="15.75">
      <c r="A87" s="14" t="s">
        <v>62</v>
      </c>
      <c r="B87" s="28">
        <f>SUM(B90:B94)</f>
        <v>21276.3</v>
      </c>
      <c r="C87" s="28">
        <f>SUM(C90:C94)</f>
        <v>7262</v>
      </c>
      <c r="D87" s="16">
        <f>SUM(C87/B87*100)</f>
        <v>34.13187443305462</v>
      </c>
      <c r="E87" s="1"/>
      <c r="F87" s="14" t="s">
        <v>62</v>
      </c>
      <c r="G87" s="28" t="e">
        <v>#VALUE!</v>
      </c>
      <c r="H87" s="28" t="e">
        <v>#VALUE!</v>
      </c>
      <c r="I87" s="16" t="e">
        <f>SUM(H87/G87*100)</f>
        <v>#VALUE!</v>
      </c>
    </row>
    <row r="88" spans="1:9" ht="15.75">
      <c r="A88" s="10"/>
      <c r="B88" s="32"/>
      <c r="C88" s="30"/>
      <c r="D88" s="31"/>
      <c r="E88" s="1"/>
      <c r="F88" s="10"/>
      <c r="G88" s="32"/>
      <c r="H88" s="30"/>
      <c r="I88" s="31"/>
    </row>
    <row r="89" spans="1:9" ht="15">
      <c r="A89" s="10" t="s">
        <v>63</v>
      </c>
      <c r="B89" s="32"/>
      <c r="C89" s="32"/>
      <c r="D89" s="19"/>
      <c r="E89" s="1"/>
      <c r="F89" s="10" t="s">
        <v>64</v>
      </c>
      <c r="G89" s="32">
        <f>SUM(G90:G91)</f>
        <v>10000</v>
      </c>
      <c r="H89" s="32">
        <f>SUM(H90:H91)</f>
        <v>2000</v>
      </c>
      <c r="I89" s="19">
        <f aca="true" t="shared" si="0" ref="I89:I94">SUM(H89/G89*100)</f>
        <v>20</v>
      </c>
    </row>
    <row r="90" spans="1:9" ht="15">
      <c r="A90" s="10" t="s">
        <v>65</v>
      </c>
      <c r="B90" s="32">
        <v>5000</v>
      </c>
      <c r="C90" s="32">
        <v>0</v>
      </c>
      <c r="D90" s="19">
        <f>SUM(C90/B90*100)</f>
        <v>0</v>
      </c>
      <c r="E90" s="1"/>
      <c r="F90" s="10" t="s">
        <v>65</v>
      </c>
      <c r="G90" s="32">
        <v>5000</v>
      </c>
      <c r="H90" s="32">
        <v>0</v>
      </c>
      <c r="I90" s="19">
        <f t="shared" si="0"/>
        <v>0</v>
      </c>
    </row>
    <row r="91" spans="1:9" ht="15">
      <c r="A91" s="10" t="s">
        <v>66</v>
      </c>
      <c r="B91" s="32">
        <v>5000</v>
      </c>
      <c r="C91" s="32">
        <v>3345.8</v>
      </c>
      <c r="D91" s="19">
        <f>SUM(C91/B91*100)</f>
        <v>66.91600000000001</v>
      </c>
      <c r="E91" s="1"/>
      <c r="F91" s="10" t="s">
        <v>66</v>
      </c>
      <c r="G91" s="32">
        <v>5000</v>
      </c>
      <c r="H91" s="32">
        <v>2000</v>
      </c>
      <c r="I91" s="19">
        <f t="shared" si="0"/>
        <v>40</v>
      </c>
    </row>
    <row r="92" spans="1:9" ht="15">
      <c r="A92" s="10" t="s">
        <v>67</v>
      </c>
      <c r="B92" s="32">
        <v>1006</v>
      </c>
      <c r="C92" s="32">
        <v>338.9</v>
      </c>
      <c r="D92" s="19">
        <f>SUM(C92/B92*100)</f>
        <v>33.68787276341948</v>
      </c>
      <c r="E92" s="1"/>
      <c r="F92" s="10" t="s">
        <v>68</v>
      </c>
      <c r="G92" s="32">
        <v>1006</v>
      </c>
      <c r="H92" s="32">
        <v>161.3</v>
      </c>
      <c r="I92" s="19">
        <f t="shared" si="0"/>
        <v>16.033797216699803</v>
      </c>
    </row>
    <row r="93" spans="1:9" ht="15">
      <c r="A93" s="10" t="s">
        <v>69</v>
      </c>
      <c r="B93" s="32">
        <v>117.3</v>
      </c>
      <c r="C93" s="32">
        <v>160.5</v>
      </c>
      <c r="D93" s="19">
        <f>SUM(C93/B93*100)</f>
        <v>136.82864450127877</v>
      </c>
      <c r="E93" s="1"/>
      <c r="F93" s="10" t="s">
        <v>70</v>
      </c>
      <c r="G93" s="32">
        <v>117.3</v>
      </c>
      <c r="H93" s="32">
        <v>134</v>
      </c>
      <c r="I93" s="19">
        <f t="shared" si="0"/>
        <v>114.23699914748508</v>
      </c>
    </row>
    <row r="94" spans="1:9" ht="15">
      <c r="A94" s="10" t="s">
        <v>71</v>
      </c>
      <c r="B94" s="32">
        <v>10153</v>
      </c>
      <c r="C94" s="32">
        <v>3416.8</v>
      </c>
      <c r="D94" s="19">
        <f>SUM(C94/B94*100)</f>
        <v>33.653107455924356</v>
      </c>
      <c r="E94" s="1"/>
      <c r="F94" s="10" t="s">
        <v>72</v>
      </c>
      <c r="G94" s="32">
        <v>3046.2</v>
      </c>
      <c r="H94" s="32">
        <v>1565.7</v>
      </c>
      <c r="I94" s="19">
        <f t="shared" si="0"/>
        <v>51.39846365964152</v>
      </c>
    </row>
    <row r="95" spans="1:9" ht="15.75">
      <c r="A95" s="10" t="s">
        <v>73</v>
      </c>
      <c r="B95" s="32"/>
      <c r="C95" s="28"/>
      <c r="D95" s="16"/>
      <c r="E95" s="1"/>
      <c r="F95" s="10"/>
      <c r="G95" s="32"/>
      <c r="H95" s="28"/>
      <c r="I95" s="16"/>
    </row>
    <row r="96" spans="1:9" ht="15.75">
      <c r="A96" s="10" t="s">
        <v>74</v>
      </c>
      <c r="B96" s="32"/>
      <c r="C96" s="28"/>
      <c r="D96" s="16"/>
      <c r="E96" s="1"/>
      <c r="F96" s="10"/>
      <c r="G96" s="32"/>
      <c r="H96" s="28"/>
      <c r="I96" s="16"/>
    </row>
    <row r="97" spans="1:9" ht="15.75">
      <c r="A97" s="10" t="s">
        <v>75</v>
      </c>
      <c r="B97" s="32"/>
      <c r="C97" s="28"/>
      <c r="D97" s="16"/>
      <c r="E97" s="1"/>
      <c r="F97" s="10"/>
      <c r="G97" s="32"/>
      <c r="H97" s="28"/>
      <c r="I97" s="16"/>
    </row>
    <row r="98" spans="1:9" ht="15.75">
      <c r="A98" s="10"/>
      <c r="B98" s="32"/>
      <c r="C98" s="28"/>
      <c r="D98" s="16"/>
      <c r="E98" s="1"/>
      <c r="F98" s="10"/>
      <c r="G98" s="32"/>
      <c r="H98" s="28"/>
      <c r="I98" s="16"/>
    </row>
    <row r="99" spans="1:9" ht="15.75">
      <c r="A99" s="14" t="s">
        <v>76</v>
      </c>
      <c r="B99" s="28">
        <v>6.4</v>
      </c>
      <c r="C99" s="28">
        <v>2333.5</v>
      </c>
      <c r="D99" s="16" t="s">
        <v>49</v>
      </c>
      <c r="E99" s="1"/>
      <c r="F99" s="14" t="s">
        <v>76</v>
      </c>
      <c r="G99" s="28">
        <v>6.4</v>
      </c>
      <c r="H99" s="28">
        <v>443</v>
      </c>
      <c r="I99" s="16" t="s">
        <v>49</v>
      </c>
    </row>
    <row r="100" spans="1:9" ht="15.75">
      <c r="A100" s="10"/>
      <c r="B100" s="32"/>
      <c r="C100" s="30"/>
      <c r="D100" s="31"/>
      <c r="E100" s="1"/>
      <c r="F100" s="10"/>
      <c r="G100" s="32"/>
      <c r="H100" s="30"/>
      <c r="I100" s="31"/>
    </row>
    <row r="101" spans="1:9" ht="15.75">
      <c r="A101" s="14" t="s">
        <v>77</v>
      </c>
      <c r="B101" s="32"/>
      <c r="C101" s="28"/>
      <c r="D101" s="31"/>
      <c r="E101" s="1"/>
      <c r="F101" s="14" t="s">
        <v>77</v>
      </c>
      <c r="G101" s="32"/>
      <c r="H101" s="30"/>
      <c r="I101" s="31"/>
    </row>
    <row r="102" spans="1:9" ht="15.75">
      <c r="A102" s="14" t="s">
        <v>78</v>
      </c>
      <c r="B102" s="28">
        <f>SUM(B103+B104)</f>
        <v>1200</v>
      </c>
      <c r="C102" s="28">
        <f>SUM(C103+C104)</f>
        <v>11.8</v>
      </c>
      <c r="D102" s="16">
        <f>SUM(C102/B102*100)</f>
        <v>0.9833333333333335</v>
      </c>
      <c r="E102" s="1"/>
      <c r="F102" s="14" t="s">
        <v>78</v>
      </c>
      <c r="G102" s="28">
        <f>SUM(G103+G104)</f>
        <v>1200</v>
      </c>
      <c r="H102" s="28">
        <v>0.2</v>
      </c>
      <c r="I102" s="16">
        <f>SUM(H102/G102*100)</f>
        <v>0.01666666666666667</v>
      </c>
    </row>
    <row r="103" spans="1:9" ht="15">
      <c r="A103" s="10" t="s">
        <v>79</v>
      </c>
      <c r="B103" s="32">
        <v>1200</v>
      </c>
      <c r="C103" s="32">
        <v>11.8</v>
      </c>
      <c r="D103" s="19">
        <f>SUM(C103/B103*100)</f>
        <v>0.9833333333333335</v>
      </c>
      <c r="E103" s="1"/>
      <c r="F103" s="10" t="s">
        <v>79</v>
      </c>
      <c r="G103" s="32">
        <v>1200</v>
      </c>
      <c r="H103" s="32"/>
      <c r="I103" s="19">
        <f>SUM(H103/G103*100)</f>
        <v>0</v>
      </c>
    </row>
    <row r="104" spans="1:9" ht="15.75" thickBot="1">
      <c r="A104" s="10"/>
      <c r="B104" s="32"/>
      <c r="C104" s="32"/>
      <c r="D104" s="19"/>
      <c r="E104" s="1"/>
      <c r="F104" s="10"/>
      <c r="G104" s="32"/>
      <c r="H104" s="32"/>
      <c r="I104" s="19"/>
    </row>
    <row r="105" spans="1:9" ht="15.75">
      <c r="A105" s="25" t="s">
        <v>80</v>
      </c>
      <c r="B105" s="34"/>
      <c r="C105" s="35"/>
      <c r="D105" s="35"/>
      <c r="E105" s="1"/>
      <c r="F105" s="25" t="s">
        <v>80</v>
      </c>
      <c r="G105" s="34"/>
      <c r="H105" s="35"/>
      <c r="I105" s="35"/>
    </row>
    <row r="106" spans="1:9" ht="18">
      <c r="A106" s="36" t="s">
        <v>81</v>
      </c>
      <c r="B106" s="37">
        <f>SUM(B62+B87+B99+B102)</f>
        <v>180569.69999999998</v>
      </c>
      <c r="C106" s="37">
        <f>SUM(C62+C87+C99+C102)</f>
        <v>49978.5</v>
      </c>
      <c r="D106" s="16">
        <f>SUM(C106/B106*100)</f>
        <v>27.678231729908177</v>
      </c>
      <c r="E106" s="1"/>
      <c r="F106" s="36" t="s">
        <v>81</v>
      </c>
      <c r="G106" s="37" t="e">
        <f>SUM(G62+G87+G99+G102)</f>
        <v>#VALUE!</v>
      </c>
      <c r="H106" s="37" t="e">
        <f>SUM(H62+H87+H99+H102)</f>
        <v>#VALUE!</v>
      </c>
      <c r="I106" s="16" t="e">
        <f>SUM(H106/G106*100)</f>
        <v>#VALUE!</v>
      </c>
    </row>
    <row r="107" spans="1:9" ht="16.5" thickBot="1">
      <c r="A107" s="38"/>
      <c r="B107" s="39"/>
      <c r="C107" s="40"/>
      <c r="D107" s="40"/>
      <c r="E107" s="1"/>
      <c r="F107" s="38"/>
      <c r="G107" s="39"/>
      <c r="H107" s="40"/>
      <c r="I107" s="40"/>
    </row>
    <row r="108" spans="1:9" ht="15">
      <c r="A108" s="1"/>
      <c r="B108" s="3"/>
      <c r="C108" s="1"/>
      <c r="D108" s="1"/>
      <c r="E108" s="1"/>
      <c r="F108" s="1"/>
      <c r="G108" s="3"/>
      <c r="H108" s="1"/>
      <c r="I108" s="1"/>
    </row>
    <row r="113" spans="1:4" ht="15.75">
      <c r="A113" s="2"/>
      <c r="B113" s="2"/>
      <c r="C113" s="2"/>
      <c r="D113" s="1"/>
    </row>
    <row r="114" spans="1:4" ht="15.75">
      <c r="A114" s="2"/>
      <c r="B114" s="2"/>
      <c r="C114" s="2"/>
      <c r="D114" s="1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">
      <c r="A118" s="1"/>
      <c r="B118" s="3"/>
      <c r="C118" s="1"/>
      <c r="D118" s="1"/>
    </row>
    <row r="119" spans="1:4" ht="15.75">
      <c r="A119" s="1"/>
      <c r="B119" s="1"/>
      <c r="C119" s="1"/>
      <c r="D119" s="4"/>
    </row>
    <row r="120" spans="1:4" ht="15.75">
      <c r="A120" s="1"/>
      <c r="B120" s="4"/>
      <c r="C120" s="4"/>
      <c r="D120" s="4"/>
    </row>
    <row r="121" spans="1:4" ht="18">
      <c r="A121" s="41"/>
      <c r="B121" s="4"/>
      <c r="C121" s="42"/>
      <c r="D121" s="4"/>
    </row>
    <row r="122" spans="1:4" ht="15">
      <c r="A122" s="1"/>
      <c r="B122" s="1"/>
      <c r="C122" s="43"/>
      <c r="D122" s="43"/>
    </row>
    <row r="123" spans="1:4" ht="15.75">
      <c r="A123" s="2"/>
      <c r="B123" s="44"/>
      <c r="C123" s="44"/>
      <c r="D123" s="24"/>
    </row>
    <row r="124" spans="1:4" ht="15">
      <c r="A124" s="1"/>
      <c r="B124" s="45"/>
      <c r="C124" s="45"/>
      <c r="D124" s="45"/>
    </row>
    <row r="125" spans="1:4" ht="15">
      <c r="A125" s="1"/>
      <c r="B125" s="45"/>
      <c r="C125" s="45"/>
      <c r="D125" s="3"/>
    </row>
    <row r="126" spans="1:4" ht="15">
      <c r="A126" s="1"/>
      <c r="B126" s="45"/>
      <c r="C126" s="45"/>
      <c r="D126" s="3"/>
    </row>
    <row r="127" spans="1:4" ht="15">
      <c r="A127" s="1"/>
      <c r="B127" s="45"/>
      <c r="C127" s="45"/>
      <c r="D127" s="3"/>
    </row>
    <row r="128" spans="1:4" ht="15">
      <c r="A128" s="1"/>
      <c r="B128" s="45"/>
      <c r="C128" s="45"/>
      <c r="D128" s="3"/>
    </row>
    <row r="129" spans="1:4" ht="15">
      <c r="A129" s="1"/>
      <c r="B129" s="45"/>
      <c r="C129" s="45"/>
      <c r="D129" s="3"/>
    </row>
    <row r="130" spans="1:4" ht="15">
      <c r="A130" s="1"/>
      <c r="B130" s="45"/>
      <c r="C130" s="45"/>
      <c r="D130" s="3"/>
    </row>
    <row r="131" spans="1:4" ht="15">
      <c r="A131" s="1"/>
      <c r="B131" s="45"/>
      <c r="C131" s="45"/>
      <c r="D131" s="3"/>
    </row>
    <row r="132" spans="1:4" ht="15">
      <c r="A132" s="1"/>
      <c r="B132" s="45"/>
      <c r="C132" s="45"/>
      <c r="D132" s="3"/>
    </row>
    <row r="133" spans="1:4" ht="15">
      <c r="A133" s="1"/>
      <c r="B133" s="45"/>
      <c r="C133" s="45"/>
      <c r="D133" s="3"/>
    </row>
    <row r="134" spans="1:4" ht="15">
      <c r="A134" s="1"/>
      <c r="B134" s="45"/>
      <c r="C134" s="45"/>
      <c r="D134" s="3"/>
    </row>
    <row r="135" spans="1:4" ht="15">
      <c r="A135" s="1"/>
      <c r="B135" s="45"/>
      <c r="C135" s="45"/>
      <c r="D135" s="3"/>
    </row>
    <row r="136" spans="1:4" ht="15">
      <c r="A136" s="1"/>
      <c r="B136" s="45"/>
      <c r="C136" s="45"/>
      <c r="D136" s="3"/>
    </row>
    <row r="137" spans="1:4" ht="15">
      <c r="A137" s="1"/>
      <c r="B137" s="45"/>
      <c r="C137" s="45"/>
      <c r="D137" s="3"/>
    </row>
    <row r="138" spans="1:4" ht="15">
      <c r="A138" s="1"/>
      <c r="B138" s="45"/>
      <c r="C138" s="45"/>
      <c r="D138" s="3"/>
    </row>
    <row r="139" spans="1:4" ht="15">
      <c r="A139" s="1"/>
      <c r="B139" s="45"/>
      <c r="C139" s="45"/>
      <c r="D139" s="3"/>
    </row>
    <row r="140" spans="1:4" ht="15">
      <c r="A140" s="1"/>
      <c r="B140" s="45"/>
      <c r="C140" s="45"/>
      <c r="D140" s="3"/>
    </row>
    <row r="141" spans="1:4" ht="15">
      <c r="A141" s="1"/>
      <c r="B141" s="45"/>
      <c r="C141" s="45"/>
      <c r="D141" s="3"/>
    </row>
    <row r="142" spans="1:4" ht="15">
      <c r="A142" s="1"/>
      <c r="B142" s="45"/>
      <c r="C142" s="45"/>
      <c r="D142" s="3"/>
    </row>
    <row r="143" spans="1:4" ht="15.75">
      <c r="A143" s="2"/>
      <c r="B143" s="44"/>
      <c r="C143" s="44"/>
      <c r="D143" s="24"/>
    </row>
    <row r="144" spans="1:4" ht="15">
      <c r="A144" s="1"/>
      <c r="B144" s="45"/>
      <c r="C144" s="45"/>
      <c r="D144" s="3"/>
    </row>
    <row r="145" spans="1:4" ht="15">
      <c r="A145" s="1"/>
      <c r="B145" s="45"/>
      <c r="C145" s="45"/>
      <c r="D145" s="3"/>
    </row>
    <row r="146" spans="1:4" ht="15">
      <c r="A146" s="1"/>
      <c r="B146" s="45"/>
      <c r="C146" s="45"/>
      <c r="D146" s="3"/>
    </row>
    <row r="147" spans="1:4" ht="15">
      <c r="A147" s="1"/>
      <c r="B147" s="45"/>
      <c r="C147" s="45"/>
      <c r="D147" s="3"/>
    </row>
    <row r="148" spans="1:4" ht="15">
      <c r="A148" s="1"/>
      <c r="B148" s="45"/>
      <c r="C148" s="45"/>
      <c r="D148" s="3"/>
    </row>
    <row r="149" spans="1:4" ht="15">
      <c r="A149" s="1"/>
      <c r="B149" s="45"/>
      <c r="C149" s="45"/>
      <c r="D149" s="3"/>
    </row>
    <row r="150" spans="1:4" ht="15">
      <c r="A150" s="1"/>
      <c r="B150" s="45"/>
      <c r="C150" s="45"/>
      <c r="D150" s="3"/>
    </row>
    <row r="151" spans="1:4" ht="15.75">
      <c r="A151" s="2"/>
      <c r="B151" s="44"/>
      <c r="C151" s="44"/>
      <c r="D151" s="24"/>
    </row>
    <row r="152" spans="1:4" ht="15.75">
      <c r="A152" s="2"/>
      <c r="B152" s="45"/>
      <c r="C152" s="45"/>
      <c r="D152" s="3"/>
    </row>
    <row r="153" spans="1:4" ht="15.75" customHeight="1">
      <c r="A153" s="2"/>
      <c r="B153" s="44"/>
      <c r="C153" s="44"/>
      <c r="D153" s="24"/>
    </row>
    <row r="154" spans="1:4" ht="15.75" customHeight="1">
      <c r="A154" s="2"/>
      <c r="B154" s="44"/>
      <c r="C154" s="44"/>
      <c r="D154" s="24"/>
    </row>
    <row r="165" ht="15">
      <c r="A165" s="46"/>
    </row>
    <row r="168" ht="15">
      <c r="A168" s="46"/>
    </row>
    <row r="169" ht="15">
      <c r="A169" s="46"/>
    </row>
    <row r="170" ht="15">
      <c r="A170" s="46"/>
    </row>
    <row r="190" spans="1:7" ht="15">
      <c r="A190" s="1"/>
      <c r="B190" s="1"/>
      <c r="C190" s="1"/>
      <c r="D190" s="1"/>
      <c r="E190" s="1"/>
      <c r="F190" s="1"/>
      <c r="G190" s="47"/>
    </row>
    <row r="262" spans="1:4" ht="16.5" thickBot="1">
      <c r="A262" s="38"/>
      <c r="B262" s="39"/>
      <c r="C262" s="40"/>
      <c r="D262" s="40"/>
    </row>
    <row r="263" spans="1:4" ht="15">
      <c r="A263" s="1"/>
      <c r="B263" s="3"/>
      <c r="C263" s="1"/>
      <c r="D263" s="1"/>
    </row>
    <row r="318" spans="1:7" ht="15">
      <c r="A318" s="1"/>
      <c r="B318" s="1"/>
      <c r="C318" s="1"/>
      <c r="D318" s="1"/>
      <c r="E318" s="1"/>
      <c r="F318" s="1"/>
      <c r="G318" s="47"/>
    </row>
  </sheetData>
  <printOptions/>
  <pageMargins left="0.5" right="0.5" top="0.394" bottom="0.6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2001-05-02T11:15:10Z</dcterms:created>
  <dcterms:modified xsi:type="dcterms:W3CDTF">2001-05-02T11:15:10Z</dcterms:modified>
  <cp:category/>
  <cp:version/>
  <cp:contentType/>
  <cp:contentStatus/>
</cp:coreProperties>
</file>