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6315" windowHeight="6540" tabRatio="838" activeTab="0"/>
  </bookViews>
  <sheets>
    <sheet name="priloha_1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<sst xmlns="http://schemas.openxmlformats.org/spreadsheetml/2006/main" count="72" uniqueCount="60">
  <si>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 xml:space="preserve"> -</t>
  </si>
  <si>
    <t>Č.r.</t>
  </si>
  <si>
    <t>1.</t>
  </si>
  <si>
    <t xml:space="preserve">z toho: </t>
  </si>
  <si>
    <t>2.</t>
  </si>
  <si>
    <t>3.</t>
  </si>
  <si>
    <t>4.</t>
  </si>
  <si>
    <t>5.</t>
  </si>
  <si>
    <t>6.</t>
  </si>
  <si>
    <t>7.</t>
  </si>
  <si>
    <t>8.</t>
  </si>
  <si>
    <t>9.</t>
  </si>
  <si>
    <t>Ostatné aktíva</t>
  </si>
  <si>
    <t>10.</t>
  </si>
  <si>
    <t>11.</t>
  </si>
  <si>
    <t xml:space="preserve"> </t>
  </si>
  <si>
    <t>Pokladničné hodnoty</t>
  </si>
  <si>
    <t>AKTÍVA (v tis.Sk)</t>
  </si>
  <si>
    <t>Index</t>
  </si>
  <si>
    <t>Pohľadávky z poskyt. úverov bankám (brutto)</t>
  </si>
  <si>
    <t>Očak. skut.</t>
  </si>
  <si>
    <t>Rozpočet</t>
  </si>
  <si>
    <t>Príloha č. 1</t>
  </si>
  <si>
    <t>Pohľadávky z poskyt. úverov bankám (netto)</t>
  </si>
  <si>
    <t xml:space="preserve">Pohľadávky z úverov poskyt. klientom (netto) </t>
  </si>
  <si>
    <t xml:space="preserve">Pohľadávky z úverov poskyt. klientom (brutto) </t>
  </si>
  <si>
    <t>- ostatné pohľadávky voči klientom</t>
  </si>
  <si>
    <t xml:space="preserve">AKTÍVA  CELKOM </t>
  </si>
  <si>
    <t>- termínované vklady v bankách</t>
  </si>
  <si>
    <t>- štátne pokladničné poukážky</t>
  </si>
  <si>
    <t>Cenné papiere</t>
  </si>
  <si>
    <t xml:space="preserve">Zúčtovanie so ŠR - nárok na prídel do zverených zdrojov financovania </t>
  </si>
  <si>
    <t>Rozdiel</t>
  </si>
  <si>
    <t>oč.skut. - rozp.</t>
  </si>
  <si>
    <t>-</t>
  </si>
  <si>
    <t>k 31.12.2002</t>
  </si>
  <si>
    <t>Rozpočet aktív</t>
  </si>
  <si>
    <t>k 31.12.2004</t>
  </si>
  <si>
    <t>Vklady v bankách</t>
  </si>
  <si>
    <t>- bežné účty v NBS</t>
  </si>
  <si>
    <t>- bežné účty v bankách</t>
  </si>
  <si>
    <t>- termínované vklady v NBS</t>
  </si>
  <si>
    <t>- refinančné úvery bankám</t>
  </si>
  <si>
    <t>- eskontné úvery bankám</t>
  </si>
  <si>
    <t>Opravné položky ku klasifikovaným úverom</t>
  </si>
  <si>
    <t xml:space="preserve">- vývozné úvery klientom </t>
  </si>
  <si>
    <t>- dovozné úvery klientom</t>
  </si>
  <si>
    <t>- eskontné úvery klientom</t>
  </si>
  <si>
    <t>Pohľadávky z poistenia a zaistenia vývoz. úverov (netto)</t>
  </si>
  <si>
    <t>Pohľadávky z poistenia a zaistenia vývoz. úverov (brutto)</t>
  </si>
  <si>
    <t>Opravné položky ku klasifikovaným pohľadávkam</t>
  </si>
  <si>
    <t>Hmotný a nehmotný majetok</t>
  </si>
  <si>
    <t>- hmotný majetok spolu</t>
  </si>
  <si>
    <t>- nehmotný majetok spolu</t>
  </si>
  <si>
    <t>- štátne dlhopisy</t>
  </si>
  <si>
    <t>- ostatné cenné papiere</t>
  </si>
  <si>
    <t>Podielové cenné papiere a vklady</t>
  </si>
  <si>
    <t>Návrh rozpočtu EXIMBANKY SR na rok 2005</t>
  </si>
  <si>
    <t>k 31.12.2005</t>
  </si>
  <si>
    <t>rozp. 2005 / oč.skut. 2004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</si>
</sst>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_-;\-* #,##0_-;_-* &quot;-&quot;??_-;_-@_-"/>
    <numFmt numFmtId="165" formatCode="0."/>
    <numFmt numFmtId="166" formatCode="_-* #,##0.0000\ _S_k_-;\-* #,##0.0000\ _S_k_-;_-* &quot;-&quot;??\ _S_k_-;_-@_-"/>
    <numFmt numFmtId="167" formatCode="#,##0.0"/>
    <numFmt numFmtId="168" formatCode="d/m"/>
    <numFmt numFmtId="169" formatCode="#,##0.00_ ;\-#,##0.00\ "/>
    <numFmt numFmtId="170" formatCode="#,##0_ ;\-#,##0\ "/>
    <numFmt numFmtId="171" formatCode="0.0%"/>
    <numFmt numFmtId="172" formatCode="d/m/yy"/>
    <numFmt numFmtId="173" formatCode="d/mmmm\ yyyy"/>
  </numFmts>
  <fonts count="8">
    <font>
      <sz val="10"/>
      <name val="Arial CE"/>
      <family val="0"/>
    </font>
    <font>
      <sz val="10"/>
      <name val="AT*Switzerland"/>
      <family val="0"/>
    </font>
    <font>
      <b/>
      <sz val="10"/>
      <name val="AT*Switzerland"/>
      <family val="0"/>
    </font>
    <font>
      <b/>
      <sz val="12"/>
      <name val="AT*Switzerland"/>
      <family val="0"/>
    </font>
    <font>
      <b/>
      <sz val="14"/>
      <name val="AT*Switzerland"/>
      <family val="0"/>
    </font>
    <font>
      <b/>
      <sz val="10"/>
      <name val="Arial CE"/>
      <family val="0"/>
    </font>
    <font>
      <sz val="9"/>
      <name val="AT*Switzerland"/>
      <family val="0"/>
    </font>
    <font>
      <sz val="12"/>
      <name val="AT*Switzerland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3" fontId="0" fillId="0" borderId="0" xfId="0" applyAlignment="1">
      <alignment/>
    </xf>
    <xf numFmtId="49" fontId="2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3" fontId="1" fillId="0" borderId="0" xfId="0" applyFont="1" applyAlignment="1">
      <alignment/>
    </xf>
    <xf numFmtId="3" fontId="1" fillId="0" borderId="0" xfId="0" applyFont="1" applyBorder="1" applyAlignment="1">
      <alignment/>
    </xf>
    <xf numFmtId="3" fontId="1" fillId="0" borderId="5" xfId="0" applyFont="1" applyBorder="1" applyAlignment="1">
      <alignment horizontal="center"/>
    </xf>
    <xf numFmtId="49" fontId="1" fillId="0" borderId="7" xfId="0" applyNumberFormat="1" applyFont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3" fontId="1" fillId="0" borderId="0" xfId="0" applyFont="1" applyBorder="1" applyAlignment="1">
      <alignment horizontal="right"/>
    </xf>
    <xf numFmtId="49" fontId="2" fillId="0" borderId="8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3" fontId="1" fillId="3" borderId="1" xfId="0" applyFont="1" applyFill="1" applyBorder="1" applyAlignment="1">
      <alignment/>
    </xf>
    <xf numFmtId="3" fontId="1" fillId="3" borderId="6" xfId="0" applyFont="1" applyFill="1" applyBorder="1" applyAlignment="1">
      <alignment/>
    </xf>
    <xf numFmtId="3" fontId="2" fillId="3" borderId="1" xfId="0" applyFont="1" applyFill="1" applyBorder="1" applyAlignment="1">
      <alignment horizontal="center"/>
    </xf>
    <xf numFmtId="3" fontId="2" fillId="3" borderId="11" xfId="0" applyFont="1" applyFill="1" applyBorder="1" applyAlignment="1">
      <alignment/>
    </xf>
    <xf numFmtId="49" fontId="3" fillId="3" borderId="12" xfId="0" applyNumberFormat="1" applyFont="1" applyFill="1" applyBorder="1" applyAlignment="1">
      <alignment horizontal="centerContinuous" vertical="center" wrapText="1"/>
    </xf>
    <xf numFmtId="14" fontId="2" fillId="3" borderId="11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3" fontId="2" fillId="0" borderId="11" xfId="0" applyFont="1" applyFill="1" applyBorder="1" applyAlignment="1">
      <alignment horizontal="right" vertical="center"/>
    </xf>
    <xf numFmtId="3" fontId="2" fillId="0" borderId="2" xfId="0" applyFont="1" applyFill="1" applyBorder="1" applyAlignment="1">
      <alignment horizontal="right" vertical="center"/>
    </xf>
    <xf numFmtId="3" fontId="2" fillId="0" borderId="2" xfId="0" applyFont="1" applyBorder="1" applyAlignment="1">
      <alignment horizontal="center"/>
    </xf>
    <xf numFmtId="3" fontId="2" fillId="2" borderId="11" xfId="0" applyFont="1" applyFill="1" applyBorder="1" applyAlignment="1">
      <alignment vertical="center"/>
    </xf>
    <xf numFmtId="3" fontId="2" fillId="2" borderId="4" xfId="0" applyFont="1" applyFill="1" applyBorder="1" applyAlignment="1">
      <alignment horizontal="center" vertical="center"/>
    </xf>
    <xf numFmtId="3" fontId="0" fillId="0" borderId="0" xfId="0" applyFill="1" applyAlignment="1">
      <alignment/>
    </xf>
    <xf numFmtId="3" fontId="2" fillId="0" borderId="6" xfId="0" applyFont="1" applyBorder="1" applyAlignment="1">
      <alignment horizontal="center" vertical="center"/>
    </xf>
    <xf numFmtId="3" fontId="2" fillId="0" borderId="1" xfId="0" applyFont="1" applyBorder="1" applyAlignment="1">
      <alignment horizontal="center" vertical="center"/>
    </xf>
    <xf numFmtId="3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 wrapText="1"/>
    </xf>
    <xf numFmtId="3" fontId="2" fillId="0" borderId="5" xfId="0" applyFont="1" applyBorder="1" applyAlignment="1">
      <alignment horizontal="center" vertical="center"/>
    </xf>
    <xf numFmtId="3" fontId="1" fillId="4" borderId="7" xfId="0" applyNumberFormat="1" applyFont="1" applyFill="1" applyBorder="1" applyAlignment="1">
      <alignment horizontal="right" vertical="center" wrapText="1"/>
    </xf>
    <xf numFmtId="3" fontId="1" fillId="4" borderId="3" xfId="0" applyNumberFormat="1" applyFont="1" applyFill="1" applyBorder="1" applyAlignment="1">
      <alignment horizontal="right" vertical="center" wrapText="1"/>
    </xf>
    <xf numFmtId="3" fontId="1" fillId="4" borderId="13" xfId="0" applyNumberFormat="1" applyFont="1" applyFill="1" applyBorder="1" applyAlignment="1">
      <alignment horizontal="right" vertical="center" wrapText="1"/>
    </xf>
    <xf numFmtId="3" fontId="0" fillId="0" borderId="0" xfId="0" applyFont="1" applyAlignment="1">
      <alignment/>
    </xf>
    <xf numFmtId="3" fontId="5" fillId="0" borderId="0" xfId="0" applyFont="1" applyAlignment="1">
      <alignment/>
    </xf>
    <xf numFmtId="3" fontId="2" fillId="4" borderId="2" xfId="0" applyNumberFormat="1" applyFont="1" applyFill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3" fontId="0" fillId="0" borderId="0" xfId="0" applyFill="1" applyBorder="1" applyAlignment="1">
      <alignment/>
    </xf>
    <xf numFmtId="3" fontId="2" fillId="0" borderId="4" xfId="0" applyFont="1" applyBorder="1" applyAlignment="1">
      <alignment horizontal="center" vertical="center"/>
    </xf>
    <xf numFmtId="3" fontId="2" fillId="0" borderId="4" xfId="0" applyFont="1" applyFill="1" applyBorder="1" applyAlignment="1">
      <alignment horizontal="right" vertical="center"/>
    </xf>
    <xf numFmtId="3" fontId="5" fillId="0" borderId="0" xfId="0" applyFont="1" applyFill="1" applyAlignment="1">
      <alignment/>
    </xf>
    <xf numFmtId="3" fontId="6" fillId="0" borderId="14" xfId="0" applyFont="1" applyFill="1" applyBorder="1" applyAlignment="1">
      <alignment vertical="center"/>
    </xf>
    <xf numFmtId="3" fontId="2" fillId="0" borderId="14" xfId="0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horizontal="right" vertical="center" wrapText="1"/>
    </xf>
    <xf numFmtId="3" fontId="7" fillId="0" borderId="0" xfId="0" applyFont="1" applyAlignment="1">
      <alignment horizontal="right"/>
    </xf>
    <xf numFmtId="3" fontId="1" fillId="0" borderId="2" xfId="0" applyFont="1" applyBorder="1" applyAlignment="1">
      <alignment horizontal="center" vertical="center"/>
    </xf>
    <xf numFmtId="3" fontId="1" fillId="0" borderId="5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11" xfId="0" applyFont="1" applyBorder="1" applyAlignment="1">
      <alignment horizontal="center" vertical="center"/>
    </xf>
    <xf numFmtId="171" fontId="2" fillId="0" borderId="1" xfId="0" applyNumberFormat="1" applyFont="1" applyFill="1" applyBorder="1" applyAlignment="1">
      <alignment horizontal="right" vertical="center" wrapText="1"/>
    </xf>
    <xf numFmtId="171" fontId="1" fillId="0" borderId="2" xfId="0" applyNumberFormat="1" applyFont="1" applyFill="1" applyBorder="1" applyAlignment="1">
      <alignment horizontal="right" vertical="center" wrapText="1"/>
    </xf>
    <xf numFmtId="171" fontId="1" fillId="0" borderId="7" xfId="0" applyNumberFormat="1" applyFont="1" applyFill="1" applyBorder="1" applyAlignment="1">
      <alignment horizontal="right" vertical="center" wrapText="1"/>
    </xf>
    <xf numFmtId="171" fontId="1" fillId="0" borderId="11" xfId="0" applyNumberFormat="1" applyFont="1" applyFill="1" applyBorder="1" applyAlignment="1">
      <alignment horizontal="right" vertical="center" wrapText="1"/>
    </xf>
    <xf numFmtId="171" fontId="1" fillId="0" borderId="3" xfId="0" applyNumberFormat="1" applyFont="1" applyFill="1" applyBorder="1" applyAlignment="1">
      <alignment horizontal="right" vertical="center" wrapText="1"/>
    </xf>
    <xf numFmtId="3" fontId="0" fillId="2" borderId="0" xfId="0" applyFill="1" applyAlignment="1">
      <alignment/>
    </xf>
    <xf numFmtId="171" fontId="2" fillId="2" borderId="4" xfId="0" applyNumberFormat="1" applyFont="1" applyFill="1" applyBorder="1" applyAlignment="1">
      <alignment horizontal="right" vertical="center" wrapText="1"/>
    </xf>
    <xf numFmtId="171" fontId="1" fillId="0" borderId="7" xfId="0" applyNumberFormat="1" applyFont="1" applyFill="1" applyBorder="1" applyAlignment="1">
      <alignment horizontal="center" vertical="center" wrapText="1"/>
    </xf>
    <xf numFmtId="171" fontId="1" fillId="0" borderId="2" xfId="0" applyNumberFormat="1" applyFont="1" applyFill="1" applyBorder="1" applyAlignment="1">
      <alignment horizontal="center" vertical="center" wrapText="1"/>
    </xf>
    <xf numFmtId="171" fontId="2" fillId="0" borderId="11" xfId="0" applyNumberFormat="1" applyFont="1" applyFill="1" applyBorder="1" applyAlignment="1">
      <alignment horizontal="right" vertical="center"/>
    </xf>
    <xf numFmtId="14" fontId="2" fillId="3" borderId="11" xfId="0" applyNumberFormat="1" applyFont="1" applyFill="1" applyBorder="1" applyAlignment="1">
      <alignment horizontal="center" vertical="justify"/>
    </xf>
    <xf numFmtId="3" fontId="4" fillId="0" borderId="0" xfId="0" applyFont="1" applyBorder="1" applyAlignment="1">
      <alignment vertical="top"/>
    </xf>
    <xf numFmtId="3" fontId="2" fillId="5" borderId="4" xfId="0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horizontal="right" vertical="center" wrapText="1"/>
    </xf>
    <xf numFmtId="171" fontId="2" fillId="4" borderId="1" xfId="0" applyNumberFormat="1" applyFont="1" applyFill="1" applyBorder="1" applyAlignment="1">
      <alignment horizontal="right" vertical="center" wrapText="1"/>
    </xf>
    <xf numFmtId="171" fontId="2" fillId="4" borderId="2" xfId="0" applyNumberFormat="1" applyFont="1" applyFill="1" applyBorder="1" applyAlignment="1">
      <alignment horizontal="right" vertical="center" wrapText="1"/>
    </xf>
    <xf numFmtId="171" fontId="1" fillId="4" borderId="7" xfId="0" applyNumberFormat="1" applyFont="1" applyFill="1" applyBorder="1" applyAlignment="1">
      <alignment horizontal="right" vertical="center" wrapText="1"/>
    </xf>
    <xf numFmtId="171" fontId="1" fillId="4" borderId="3" xfId="0" applyNumberFormat="1" applyFont="1" applyFill="1" applyBorder="1" applyAlignment="1">
      <alignment horizontal="right" vertical="center" wrapText="1"/>
    </xf>
    <xf numFmtId="171" fontId="1" fillId="4" borderId="3" xfId="0" applyNumberFormat="1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right" vertical="center" wrapText="1"/>
    </xf>
    <xf numFmtId="171" fontId="1" fillId="4" borderId="2" xfId="0" applyNumberFormat="1" applyFont="1" applyFill="1" applyBorder="1" applyAlignment="1">
      <alignment horizontal="right" vertical="center" wrapText="1"/>
    </xf>
    <xf numFmtId="171" fontId="1" fillId="4" borderId="7" xfId="0" applyNumberFormat="1" applyFont="1" applyFill="1" applyBorder="1" applyAlignment="1">
      <alignment horizontal="center" vertical="center" wrapText="1"/>
    </xf>
    <xf numFmtId="3" fontId="0" fillId="0" borderId="0" xfId="0" applyFont="1" applyFill="1" applyAlignment="1">
      <alignment/>
    </xf>
    <xf numFmtId="171" fontId="2" fillId="0" borderId="2" xfId="0" applyNumberFormat="1" applyFont="1" applyFill="1" applyBorder="1" applyAlignment="1">
      <alignment horizontal="center" vertical="center"/>
    </xf>
    <xf numFmtId="171" fontId="2" fillId="0" borderId="4" xfId="0" applyNumberFormat="1" applyFont="1" applyFill="1" applyBorder="1" applyAlignment="1">
      <alignment horizontal="center" vertical="center"/>
    </xf>
    <xf numFmtId="171" fontId="2" fillId="0" borderId="4" xfId="0" applyNumberFormat="1" applyFont="1" applyFill="1" applyBorder="1" applyAlignment="1">
      <alignment horizontal="right" vertical="center"/>
    </xf>
    <xf numFmtId="3" fontId="4" fillId="0" borderId="0" xfId="0" applyFont="1" applyAlignment="1">
      <alignment horizontal="center" vertical="justify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1"/>
  <sheetViews>
    <sheetView tabSelected="1" workbookViewId="0" topLeftCell="A19">
      <selection activeCell="J13" sqref="J13"/>
    </sheetView>
  </sheetViews>
  <sheetFormatPr defaultColWidth="9.00390625" defaultRowHeight="12.75" outlineLevelRow="1"/>
  <cols>
    <col min="1" max="1" width="4.25390625" style="0" customWidth="1"/>
    <col min="2" max="2" width="45.75390625" style="0" customWidth="1"/>
    <col min="3" max="3" width="12.25390625" style="0" hidden="1" customWidth="1"/>
    <col min="4" max="4" width="12.75390625" style="0" customWidth="1"/>
    <col min="5" max="5" width="14.125" style="0" hidden="1" customWidth="1"/>
    <col min="6" max="6" width="12.25390625" style="0" customWidth="1"/>
    <col min="7" max="7" width="13.375" style="0" customWidth="1" collapsed="1"/>
  </cols>
  <sheetData>
    <row r="1" spans="1:7" ht="18">
      <c r="A1" s="87" t="s">
        <v>57</v>
      </c>
      <c r="B1" s="87"/>
      <c r="C1" s="87"/>
      <c r="D1" s="87"/>
      <c r="E1" s="87"/>
      <c r="F1" s="87"/>
      <c r="G1" s="87"/>
    </row>
    <row r="2" spans="2:7" ht="15.75">
      <c r="B2" s="9"/>
      <c r="C2" s="9"/>
      <c r="D2" s="56"/>
      <c r="E2" s="56"/>
      <c r="F2" s="9"/>
      <c r="G2" s="56" t="s">
        <v>22</v>
      </c>
    </row>
    <row r="3" spans="1:7" ht="18.75" thickBot="1">
      <c r="A3" s="72" t="s">
        <v>36</v>
      </c>
      <c r="B3" s="10"/>
      <c r="C3" s="10"/>
      <c r="D3" s="14" t="s">
        <v>15</v>
      </c>
      <c r="E3" s="14"/>
      <c r="F3" s="14"/>
      <c r="G3" s="14"/>
    </row>
    <row r="4" spans="1:7" ht="12.75">
      <c r="A4" s="18"/>
      <c r="B4" s="19"/>
      <c r="C4" s="20" t="s">
        <v>21</v>
      </c>
      <c r="D4" s="20" t="s">
        <v>20</v>
      </c>
      <c r="E4" s="20" t="s">
        <v>32</v>
      </c>
      <c r="F4" s="20" t="s">
        <v>21</v>
      </c>
      <c r="G4" s="20" t="s">
        <v>18</v>
      </c>
    </row>
    <row r="5" spans="1:7" ht="26.25" thickBot="1">
      <c r="A5" s="21" t="s">
        <v>1</v>
      </c>
      <c r="B5" s="22" t="s">
        <v>17</v>
      </c>
      <c r="C5" s="23" t="s">
        <v>35</v>
      </c>
      <c r="D5" s="23" t="s">
        <v>37</v>
      </c>
      <c r="E5" s="23" t="s">
        <v>33</v>
      </c>
      <c r="F5" s="23" t="s">
        <v>58</v>
      </c>
      <c r="G5" s="71" t="s">
        <v>59</v>
      </c>
    </row>
    <row r="6" spans="1:7" ht="13.5" thickBot="1">
      <c r="A6" s="39" t="s">
        <v>2</v>
      </c>
      <c r="B6" s="40" t="s">
        <v>16</v>
      </c>
      <c r="C6" s="31" t="e">
        <f>#REF!</f>
        <v>#REF!</v>
      </c>
      <c r="D6" s="31">
        <v>220</v>
      </c>
      <c r="E6" s="31" t="e">
        <f>D6-C6</f>
        <v>#REF!</v>
      </c>
      <c r="F6" s="31">
        <v>200</v>
      </c>
      <c r="G6" s="70">
        <f>F6/D6</f>
        <v>0.9090909090909091</v>
      </c>
    </row>
    <row r="7" spans="1:7" ht="12.75">
      <c r="A7" s="37" t="s">
        <v>4</v>
      </c>
      <c r="B7" s="1" t="s">
        <v>38</v>
      </c>
      <c r="C7" s="26" t="e">
        <f>#REF!</f>
        <v>#REF!</v>
      </c>
      <c r="D7" s="74">
        <v>954800</v>
      </c>
      <c r="E7" s="74" t="e">
        <f aca="true" t="shared" si="0" ref="E7:E42">D7-C7</f>
        <v>#REF!</v>
      </c>
      <c r="F7" s="74">
        <v>904900</v>
      </c>
      <c r="G7" s="75">
        <f aca="true" t="shared" si="1" ref="G7:G43">F7/D7</f>
        <v>0.9477377461248429</v>
      </c>
    </row>
    <row r="8" spans="1:7" ht="12.75">
      <c r="A8" s="41"/>
      <c r="B8" s="4" t="s">
        <v>3</v>
      </c>
      <c r="C8" s="27"/>
      <c r="D8" s="47"/>
      <c r="E8" s="47"/>
      <c r="F8" s="47"/>
      <c r="G8" s="76"/>
    </row>
    <row r="9" spans="1:7" s="45" customFormat="1" ht="12.75">
      <c r="A9" s="11"/>
      <c r="B9" s="12" t="s">
        <v>39</v>
      </c>
      <c r="C9" s="30" t="e">
        <f>#REF!</f>
        <v>#REF!</v>
      </c>
      <c r="D9" s="42">
        <v>550</v>
      </c>
      <c r="E9" s="42" t="e">
        <f t="shared" si="0"/>
        <v>#REF!</v>
      </c>
      <c r="F9" s="42">
        <v>560</v>
      </c>
      <c r="G9" s="77">
        <f t="shared" si="1"/>
        <v>1.018181818181818</v>
      </c>
    </row>
    <row r="10" spans="1:7" ht="12.75">
      <c r="A10" s="11"/>
      <c r="B10" s="5" t="s">
        <v>40</v>
      </c>
      <c r="C10" s="30" t="e">
        <f>#REF!</f>
        <v>#REF!</v>
      </c>
      <c r="D10" s="42">
        <v>4250</v>
      </c>
      <c r="E10" s="42" t="e">
        <f t="shared" si="0"/>
        <v>#REF!</v>
      </c>
      <c r="F10" s="43">
        <v>4340</v>
      </c>
      <c r="G10" s="78">
        <f t="shared" si="1"/>
        <v>1.0211764705882354</v>
      </c>
    </row>
    <row r="11" spans="1:7" ht="12.75">
      <c r="A11" s="11"/>
      <c r="B11" s="5" t="s">
        <v>41</v>
      </c>
      <c r="C11" s="30" t="e">
        <f>#REF!</f>
        <v>#REF!</v>
      </c>
      <c r="D11" s="42">
        <v>0</v>
      </c>
      <c r="E11" s="42" t="e">
        <f t="shared" si="0"/>
        <v>#REF!</v>
      </c>
      <c r="F11" s="43">
        <v>0</v>
      </c>
      <c r="G11" s="79" t="s">
        <v>0</v>
      </c>
    </row>
    <row r="12" spans="1:7" ht="13.5" thickBot="1">
      <c r="A12" s="11"/>
      <c r="B12" s="4" t="s">
        <v>28</v>
      </c>
      <c r="C12" s="25" t="e">
        <f>#REF!</f>
        <v>#REF!</v>
      </c>
      <c r="D12" s="44">
        <v>950000</v>
      </c>
      <c r="E12" s="44" t="e">
        <f t="shared" si="0"/>
        <v>#REF!</v>
      </c>
      <c r="F12" s="80">
        <v>900000</v>
      </c>
      <c r="G12" s="81">
        <f t="shared" si="1"/>
        <v>0.9473684210526315</v>
      </c>
    </row>
    <row r="13" spans="1:7" ht="12.75">
      <c r="A13" s="38" t="s">
        <v>5</v>
      </c>
      <c r="B13" s="1" t="s">
        <v>23</v>
      </c>
      <c r="C13" s="26" t="e">
        <f>#REF!</f>
        <v>#REF!</v>
      </c>
      <c r="D13" s="74">
        <v>5100000</v>
      </c>
      <c r="E13" s="74" t="e">
        <f t="shared" si="0"/>
        <v>#REF!</v>
      </c>
      <c r="F13" s="74">
        <v>5150000</v>
      </c>
      <c r="G13" s="75">
        <f t="shared" si="1"/>
        <v>1.0098039215686274</v>
      </c>
    </row>
    <row r="14" spans="1:7" s="45" customFormat="1" ht="12.75">
      <c r="A14" s="57"/>
      <c r="B14" s="4" t="s">
        <v>19</v>
      </c>
      <c r="C14" s="24" t="e">
        <f>#REF!</f>
        <v>#REF!</v>
      </c>
      <c r="D14" s="80">
        <v>5100000</v>
      </c>
      <c r="E14" s="80" t="e">
        <f t="shared" si="0"/>
        <v>#REF!</v>
      </c>
      <c r="F14" s="80">
        <v>5150000</v>
      </c>
      <c r="G14" s="81">
        <f t="shared" si="1"/>
        <v>1.0098039215686274</v>
      </c>
    </row>
    <row r="15" spans="1:7" s="45" customFormat="1" ht="12.75">
      <c r="A15" s="3"/>
      <c r="B15" s="4" t="s">
        <v>3</v>
      </c>
      <c r="C15" s="24"/>
      <c r="D15" s="80"/>
      <c r="E15" s="80"/>
      <c r="F15" s="80"/>
      <c r="G15" s="81"/>
    </row>
    <row r="16" spans="1:7" ht="12.75">
      <c r="A16" s="33"/>
      <c r="B16" s="12" t="s">
        <v>42</v>
      </c>
      <c r="C16" s="30" t="e">
        <f>#REF!</f>
        <v>#REF!</v>
      </c>
      <c r="D16" s="42">
        <v>5050000</v>
      </c>
      <c r="E16" s="42" t="e">
        <f t="shared" si="0"/>
        <v>#REF!</v>
      </c>
      <c r="F16" s="42">
        <v>5100000</v>
      </c>
      <c r="G16" s="77">
        <f t="shared" si="1"/>
        <v>1.00990099009901</v>
      </c>
    </row>
    <row r="17" spans="1:7" ht="12.75">
      <c r="A17" s="33"/>
      <c r="B17" s="4" t="s">
        <v>43</v>
      </c>
      <c r="C17" s="30" t="e">
        <f>#REF!</f>
        <v>#REF!</v>
      </c>
      <c r="D17" s="42">
        <v>50000</v>
      </c>
      <c r="E17" s="42" t="e">
        <f t="shared" si="0"/>
        <v>#REF!</v>
      </c>
      <c r="F17" s="42">
        <v>50000</v>
      </c>
      <c r="G17" s="77">
        <f t="shared" si="1"/>
        <v>1</v>
      </c>
    </row>
    <row r="18" spans="1:7" ht="13.5" thickBot="1">
      <c r="A18" s="33"/>
      <c r="B18" s="5" t="s">
        <v>44</v>
      </c>
      <c r="C18" s="28" t="e">
        <f>#REF!</f>
        <v>#REF!</v>
      </c>
      <c r="D18" s="43">
        <v>0</v>
      </c>
      <c r="E18" s="43" t="e">
        <f t="shared" si="0"/>
        <v>#REF!</v>
      </c>
      <c r="F18" s="43">
        <v>0</v>
      </c>
      <c r="G18" s="79" t="s">
        <v>34</v>
      </c>
    </row>
    <row r="19" spans="1:7" ht="12.75">
      <c r="A19" s="37" t="s">
        <v>6</v>
      </c>
      <c r="B19" s="1" t="s">
        <v>24</v>
      </c>
      <c r="C19" s="2" t="e">
        <f>#REF!</f>
        <v>#REF!</v>
      </c>
      <c r="D19" s="26">
        <v>435000</v>
      </c>
      <c r="E19" s="26" t="e">
        <f t="shared" si="0"/>
        <v>#REF!</v>
      </c>
      <c r="F19" s="26">
        <v>385000</v>
      </c>
      <c r="G19" s="61">
        <f t="shared" si="1"/>
        <v>0.8850574712643678</v>
      </c>
    </row>
    <row r="20" spans="1:8" s="45" customFormat="1" ht="12.75">
      <c r="A20" s="58"/>
      <c r="B20" s="4" t="s">
        <v>25</v>
      </c>
      <c r="C20" s="59" t="e">
        <f>#REF!</f>
        <v>#REF!</v>
      </c>
      <c r="D20" s="24">
        <v>654212</v>
      </c>
      <c r="E20" s="24" t="e">
        <f t="shared" si="0"/>
        <v>#REF!</v>
      </c>
      <c r="F20" s="24">
        <v>604212</v>
      </c>
      <c r="G20" s="62">
        <f t="shared" si="1"/>
        <v>0.9235721753804577</v>
      </c>
      <c r="H20" s="83"/>
    </row>
    <row r="21" spans="1:7" ht="12.75">
      <c r="A21" s="11"/>
      <c r="B21" s="4" t="s">
        <v>3</v>
      </c>
      <c r="C21" s="24"/>
      <c r="D21" s="24"/>
      <c r="E21" s="24"/>
      <c r="F21" s="24"/>
      <c r="G21" s="62"/>
    </row>
    <row r="22" spans="1:7" ht="12.75">
      <c r="A22" s="11"/>
      <c r="B22" s="12" t="s">
        <v>45</v>
      </c>
      <c r="C22" s="30" t="e">
        <f>#REF!</f>
        <v>#REF!</v>
      </c>
      <c r="D22" s="30">
        <v>54212</v>
      </c>
      <c r="E22" s="30" t="e">
        <f t="shared" si="0"/>
        <v>#REF!</v>
      </c>
      <c r="F22" s="30">
        <v>54212</v>
      </c>
      <c r="G22" s="63">
        <f t="shared" si="1"/>
        <v>1</v>
      </c>
    </row>
    <row r="23" spans="1:7" ht="12.75">
      <c r="A23" s="11"/>
      <c r="B23" s="12" t="s">
        <v>46</v>
      </c>
      <c r="C23" s="30" t="e">
        <f>#REF!</f>
        <v>#REF!</v>
      </c>
      <c r="D23" s="42">
        <v>0</v>
      </c>
      <c r="E23" s="42" t="e">
        <f t="shared" si="0"/>
        <v>#REF!</v>
      </c>
      <c r="F23" s="42">
        <v>0</v>
      </c>
      <c r="G23" s="82" t="s">
        <v>34</v>
      </c>
    </row>
    <row r="24" spans="1:7" ht="12.75">
      <c r="A24" s="3"/>
      <c r="B24" s="5" t="s">
        <v>47</v>
      </c>
      <c r="C24" s="28" t="e">
        <f>#REF!</f>
        <v>#REF!</v>
      </c>
      <c r="D24" s="43">
        <v>600000</v>
      </c>
      <c r="E24" s="43" t="e">
        <f t="shared" si="0"/>
        <v>#REF!</v>
      </c>
      <c r="F24" s="42">
        <v>550000</v>
      </c>
      <c r="G24" s="77">
        <f t="shared" si="1"/>
        <v>0.9166666666666666</v>
      </c>
    </row>
    <row r="25" spans="1:7" ht="12.75">
      <c r="A25" s="3"/>
      <c r="B25" s="5" t="s">
        <v>26</v>
      </c>
      <c r="C25" s="28" t="e">
        <f>#REF!</f>
        <v>#REF!</v>
      </c>
      <c r="D25" s="28">
        <v>0</v>
      </c>
      <c r="E25" s="28" t="e">
        <f t="shared" si="0"/>
        <v>#REF!</v>
      </c>
      <c r="F25" s="30">
        <v>0</v>
      </c>
      <c r="G25" s="68" t="s">
        <v>34</v>
      </c>
    </row>
    <row r="26" spans="1:7" ht="13.5" thickBot="1">
      <c r="A26" s="33"/>
      <c r="B26" s="5" t="s">
        <v>44</v>
      </c>
      <c r="C26" s="28" t="e">
        <f>#REF!</f>
        <v>#REF!</v>
      </c>
      <c r="D26" s="28">
        <f>-219212</f>
        <v>-219212</v>
      </c>
      <c r="E26" s="28" t="e">
        <f t="shared" si="0"/>
        <v>#REF!</v>
      </c>
      <c r="F26" s="28">
        <f>-219212</f>
        <v>-219212</v>
      </c>
      <c r="G26" s="65">
        <f t="shared" si="1"/>
        <v>1</v>
      </c>
    </row>
    <row r="27" spans="1:7" ht="25.5">
      <c r="A27" s="38" t="s">
        <v>7</v>
      </c>
      <c r="B27" s="1" t="s">
        <v>48</v>
      </c>
      <c r="C27" s="26" t="e">
        <f>#REF!+#REF!</f>
        <v>#REF!</v>
      </c>
      <c r="D27" s="26">
        <v>6600</v>
      </c>
      <c r="E27" s="26" t="e">
        <f t="shared" si="0"/>
        <v>#REF!</v>
      </c>
      <c r="F27" s="26">
        <v>7000</v>
      </c>
      <c r="G27" s="61">
        <f t="shared" si="1"/>
        <v>1.0606060606060606</v>
      </c>
    </row>
    <row r="28" spans="1:7" s="45" customFormat="1" ht="12.75">
      <c r="A28" s="57"/>
      <c r="B28" s="4" t="s">
        <v>3</v>
      </c>
      <c r="C28" s="24"/>
      <c r="D28" s="24"/>
      <c r="E28" s="24"/>
      <c r="F28" s="24"/>
      <c r="G28" s="62"/>
    </row>
    <row r="29" spans="1:7" s="45" customFormat="1" ht="25.5">
      <c r="A29" s="57"/>
      <c r="B29" s="12" t="s">
        <v>49</v>
      </c>
      <c r="C29" s="30" t="e">
        <f>#REF!+#REF!</f>
        <v>#REF!</v>
      </c>
      <c r="D29" s="30">
        <v>9600</v>
      </c>
      <c r="E29" s="30" t="e">
        <f>#REF!+#REF!</f>
        <v>#REF!</v>
      </c>
      <c r="F29" s="30">
        <v>10000</v>
      </c>
      <c r="G29" s="63">
        <f>F29/D29</f>
        <v>1.0416666666666667</v>
      </c>
    </row>
    <row r="30" spans="1:7" s="45" customFormat="1" ht="13.5" thickBot="1">
      <c r="A30" s="60"/>
      <c r="B30" s="48" t="s">
        <v>50</v>
      </c>
      <c r="C30" s="29" t="e">
        <f>#REF!</f>
        <v>#REF!</v>
      </c>
      <c r="D30" s="29">
        <f>-3000</f>
        <v>-3000</v>
      </c>
      <c r="E30" s="29" t="e">
        <f t="shared" si="0"/>
        <v>#REF!</v>
      </c>
      <c r="F30" s="29">
        <f>-3000</f>
        <v>-3000</v>
      </c>
      <c r="G30" s="64">
        <f t="shared" si="1"/>
        <v>1</v>
      </c>
    </row>
    <row r="31" spans="1:7" ht="26.25" thickBot="1">
      <c r="A31" s="39" t="s">
        <v>8</v>
      </c>
      <c r="B31" s="40" t="s">
        <v>31</v>
      </c>
      <c r="C31" s="32" t="e">
        <f>#REF!</f>
        <v>#REF!</v>
      </c>
      <c r="D31" s="32">
        <v>0</v>
      </c>
      <c r="E31" s="32" t="e">
        <f t="shared" si="0"/>
        <v>#REF!</v>
      </c>
      <c r="F31" s="32">
        <v>0</v>
      </c>
      <c r="G31" s="84" t="s">
        <v>34</v>
      </c>
    </row>
    <row r="32" spans="1:7" ht="12.75">
      <c r="A32" s="38" t="s">
        <v>9</v>
      </c>
      <c r="B32" s="15" t="s">
        <v>51</v>
      </c>
      <c r="C32" s="26" t="e">
        <f>C34+C35</f>
        <v>#REF!</v>
      </c>
      <c r="D32" s="26">
        <v>197195</v>
      </c>
      <c r="E32" s="26" t="e">
        <f t="shared" si="0"/>
        <v>#REF!</v>
      </c>
      <c r="F32" s="26">
        <v>230175</v>
      </c>
      <c r="G32" s="61">
        <f t="shared" si="1"/>
        <v>1.1672456198179466</v>
      </c>
    </row>
    <row r="33" spans="1:7" ht="12.75">
      <c r="A33" s="3"/>
      <c r="B33" s="16" t="s">
        <v>3</v>
      </c>
      <c r="C33" s="24"/>
      <c r="D33" s="24"/>
      <c r="E33" s="24"/>
      <c r="F33" s="24"/>
      <c r="G33" s="62"/>
    </row>
    <row r="34" spans="1:7" ht="12.75">
      <c r="A34" s="3"/>
      <c r="B34" s="17" t="s">
        <v>52</v>
      </c>
      <c r="C34" s="30" t="e">
        <f>#REF!</f>
        <v>#REF!</v>
      </c>
      <c r="D34" s="30">
        <v>171425</v>
      </c>
      <c r="E34" s="30" t="e">
        <f t="shared" si="0"/>
        <v>#REF!</v>
      </c>
      <c r="F34" s="30">
        <v>170830</v>
      </c>
      <c r="G34" s="63">
        <f t="shared" si="1"/>
        <v>0.9965290943561325</v>
      </c>
    </row>
    <row r="35" spans="1:7" ht="13.5" thickBot="1">
      <c r="A35" s="3"/>
      <c r="B35" s="5" t="s">
        <v>53</v>
      </c>
      <c r="C35" s="28" t="e">
        <f>#REF!</f>
        <v>#REF!</v>
      </c>
      <c r="D35" s="28">
        <v>25770</v>
      </c>
      <c r="E35" s="28" t="e">
        <f t="shared" si="0"/>
        <v>#REF!</v>
      </c>
      <c r="F35" s="28">
        <v>59345</v>
      </c>
      <c r="G35" s="65">
        <f>F35/D35</f>
        <v>2.302871556072953</v>
      </c>
    </row>
    <row r="36" spans="1:7" ht="13.5" thickBot="1">
      <c r="A36" s="50" t="s">
        <v>10</v>
      </c>
      <c r="B36" s="6" t="s">
        <v>56</v>
      </c>
      <c r="C36" s="51"/>
      <c r="D36" s="51">
        <v>0</v>
      </c>
      <c r="E36" s="51"/>
      <c r="F36" s="51">
        <v>0</v>
      </c>
      <c r="G36" s="85" t="s">
        <v>34</v>
      </c>
    </row>
    <row r="37" spans="1:7" ht="12.75">
      <c r="A37" s="38" t="s">
        <v>11</v>
      </c>
      <c r="B37" s="8" t="s">
        <v>30</v>
      </c>
      <c r="C37" s="26" t="e">
        <f>C39+C40+C41</f>
        <v>#REF!</v>
      </c>
      <c r="D37" s="26">
        <v>350000</v>
      </c>
      <c r="E37" s="26" t="e">
        <f t="shared" si="0"/>
        <v>#REF!</v>
      </c>
      <c r="F37" s="26">
        <v>500000</v>
      </c>
      <c r="G37" s="61">
        <f t="shared" si="1"/>
        <v>1.4285714285714286</v>
      </c>
    </row>
    <row r="38" spans="1:7" ht="12.75">
      <c r="A38" s="3"/>
      <c r="B38" s="7" t="s">
        <v>3</v>
      </c>
      <c r="C38" s="24"/>
      <c r="D38" s="24"/>
      <c r="E38" s="24"/>
      <c r="F38" s="24"/>
      <c r="G38" s="62"/>
    </row>
    <row r="39" spans="1:7" ht="12.75">
      <c r="A39" s="3"/>
      <c r="B39" s="7" t="s">
        <v>29</v>
      </c>
      <c r="C39" s="24" t="e">
        <f>#REF!</f>
        <v>#REF!</v>
      </c>
      <c r="D39" s="24">
        <v>100000</v>
      </c>
      <c r="E39" s="24" t="e">
        <f t="shared" si="0"/>
        <v>#REF!</v>
      </c>
      <c r="F39" s="24">
        <v>200000</v>
      </c>
      <c r="G39" s="62">
        <f t="shared" si="1"/>
        <v>2</v>
      </c>
    </row>
    <row r="40" spans="1:7" ht="12.75">
      <c r="A40" s="3"/>
      <c r="B40" s="7" t="s">
        <v>54</v>
      </c>
      <c r="C40" s="24" t="e">
        <f>#REF!</f>
        <v>#REF!</v>
      </c>
      <c r="D40" s="24">
        <v>250000</v>
      </c>
      <c r="E40" s="24" t="e">
        <f t="shared" si="0"/>
        <v>#REF!</v>
      </c>
      <c r="F40" s="24">
        <v>300000</v>
      </c>
      <c r="G40" s="62">
        <f t="shared" si="1"/>
        <v>1.2</v>
      </c>
    </row>
    <row r="41" spans="1:7" ht="13.5" thickBot="1">
      <c r="A41" s="3"/>
      <c r="B41" s="7" t="s">
        <v>55</v>
      </c>
      <c r="C41" s="24" t="e">
        <f>#REF!</f>
        <v>#REF!</v>
      </c>
      <c r="D41" s="24">
        <v>0</v>
      </c>
      <c r="E41" s="24" t="e">
        <f t="shared" si="0"/>
        <v>#REF!</v>
      </c>
      <c r="F41" s="24">
        <v>0</v>
      </c>
      <c r="G41" s="69" t="s">
        <v>34</v>
      </c>
    </row>
    <row r="42" spans="1:7" ht="13.5" thickBot="1">
      <c r="A42" s="50" t="s">
        <v>13</v>
      </c>
      <c r="B42" s="6" t="s">
        <v>12</v>
      </c>
      <c r="C42" s="51" t="e">
        <f>#REF!</f>
        <v>#REF!</v>
      </c>
      <c r="D42" s="51">
        <v>16185</v>
      </c>
      <c r="E42" s="73" t="e">
        <f t="shared" si="0"/>
        <v>#REF!</v>
      </c>
      <c r="F42" s="51">
        <v>17725</v>
      </c>
      <c r="G42" s="86">
        <f t="shared" si="1"/>
        <v>1.0951498300895892</v>
      </c>
    </row>
    <row r="43" spans="1:7" ht="13.5" thickBot="1">
      <c r="A43" s="35" t="s">
        <v>14</v>
      </c>
      <c r="B43" s="34" t="s">
        <v>27</v>
      </c>
      <c r="C43" s="13" t="e">
        <f>C6+C7+C13+#REF!+#REF!+C19+C27+C31+C32+C37+C42</f>
        <v>#REF!</v>
      </c>
      <c r="D43" s="13">
        <f>D6+D7+D13+D19+D27+D31+D32+D36+D37+D42</f>
        <v>7060000</v>
      </c>
      <c r="E43" s="13" t="e">
        <f>E6+E7+E13+E19+E27+E31+E32+E36+E37+E42</f>
        <v>#REF!</v>
      </c>
      <c r="F43" s="13">
        <f>F6+F7+F13+F19+F27+F31+F32+F36+F37+F42</f>
        <v>7195000</v>
      </c>
      <c r="G43" s="67">
        <f t="shared" si="1"/>
        <v>1.0191218130311614</v>
      </c>
    </row>
    <row r="44" spans="1:7" s="36" customFormat="1" ht="12.75">
      <c r="A44" s="53"/>
      <c r="B44" s="54"/>
      <c r="C44" s="54"/>
      <c r="D44" s="55"/>
      <c r="E44" s="55"/>
      <c r="F44" s="55"/>
      <c r="G44" s="55"/>
    </row>
    <row r="45" spans="1:8" s="36" customFormat="1" ht="12.75">
      <c r="A45"/>
      <c r="B45"/>
      <c r="C45"/>
      <c r="D45"/>
      <c r="E45"/>
      <c r="F45"/>
      <c r="G45"/>
      <c r="H45"/>
    </row>
    <row r="46" spans="1:8" s="36" customFormat="1" ht="12.75">
      <c r="A46"/>
      <c r="B46"/>
      <c r="C46"/>
      <c r="D46"/>
      <c r="E46"/>
      <c r="F46"/>
      <c r="G46"/>
      <c r="H46"/>
    </row>
    <row r="71" spans="1:8" s="46" customFormat="1" ht="12.75">
      <c r="A71"/>
      <c r="B71"/>
      <c r="C71"/>
      <c r="D71"/>
      <c r="E71"/>
      <c r="F71"/>
      <c r="G71"/>
      <c r="H71"/>
    </row>
    <row r="72" spans="1:8" s="46" customFormat="1" ht="12.75">
      <c r="A72"/>
      <c r="B72"/>
      <c r="C72"/>
      <c r="D72"/>
      <c r="E72"/>
      <c r="F72"/>
      <c r="G72"/>
      <c r="H72"/>
    </row>
    <row r="73" spans="1:8" s="45" customFormat="1" ht="12.75">
      <c r="A73"/>
      <c r="B73"/>
      <c r="C73"/>
      <c r="D73"/>
      <c r="E73"/>
      <c r="F73"/>
      <c r="G73"/>
      <c r="H73"/>
    </row>
    <row r="74" spans="1:8" s="45" customFormat="1" ht="12.75">
      <c r="A74"/>
      <c r="B74"/>
      <c r="C74"/>
      <c r="D74"/>
      <c r="E74"/>
      <c r="F74"/>
      <c r="G74"/>
      <c r="H74"/>
    </row>
    <row r="75" spans="1:8" s="45" customFormat="1" ht="12.75">
      <c r="A75"/>
      <c r="B75"/>
      <c r="C75"/>
      <c r="D75"/>
      <c r="E75"/>
      <c r="F75"/>
      <c r="G75"/>
      <c r="H75"/>
    </row>
    <row r="76" spans="1:8" s="46" customFormat="1" ht="12.75">
      <c r="A76"/>
      <c r="B76"/>
      <c r="C76"/>
      <c r="D76"/>
      <c r="E76"/>
      <c r="F76"/>
      <c r="G76"/>
      <c r="H76"/>
    </row>
    <row r="77" spans="1:8" s="45" customFormat="1" ht="12.75">
      <c r="A77"/>
      <c r="B77"/>
      <c r="C77"/>
      <c r="D77"/>
      <c r="E77"/>
      <c r="F77"/>
      <c r="G77"/>
      <c r="H77"/>
    </row>
    <row r="78" spans="1:8" s="45" customFormat="1" ht="12.75">
      <c r="A78"/>
      <c r="B78"/>
      <c r="C78"/>
      <c r="D78"/>
      <c r="E78"/>
      <c r="F78"/>
      <c r="G78"/>
      <c r="H78"/>
    </row>
    <row r="84" spans="1:8" s="46" customFormat="1" ht="12.75">
      <c r="A84"/>
      <c r="B84"/>
      <c r="C84"/>
      <c r="D84"/>
      <c r="E84"/>
      <c r="F84"/>
      <c r="G84"/>
      <c r="H84"/>
    </row>
    <row r="89" spans="1:8" s="49" customFormat="1" ht="12.75">
      <c r="A89"/>
      <c r="B89"/>
      <c r="C89"/>
      <c r="D89"/>
      <c r="E89"/>
      <c r="F89"/>
      <c r="G89"/>
      <c r="H89"/>
    </row>
    <row r="90" spans="1:8" s="49" customFormat="1" ht="12.75">
      <c r="A90"/>
      <c r="B90"/>
      <c r="C90"/>
      <c r="D90"/>
      <c r="E90"/>
      <c r="F90"/>
      <c r="G90"/>
      <c r="H90"/>
    </row>
    <row r="91" ht="12.75" outlineLevel="1"/>
    <row r="92" ht="12.75" outlineLevel="1"/>
    <row r="93" ht="12.75" outlineLevel="1"/>
    <row r="94" ht="12.75" outlineLevel="1"/>
    <row r="95" ht="12.75" outlineLevel="1"/>
    <row r="96" spans="1:8" s="45" customFormat="1" ht="12.75" outlineLevel="1">
      <c r="A96"/>
      <c r="B96"/>
      <c r="C96"/>
      <c r="D96"/>
      <c r="E96"/>
      <c r="F96"/>
      <c r="G96"/>
      <c r="H96"/>
    </row>
    <row r="97" spans="1:8" s="45" customFormat="1" ht="12.75" outlineLevel="1">
      <c r="A97"/>
      <c r="B97"/>
      <c r="C97"/>
      <c r="D97"/>
      <c r="E97"/>
      <c r="F97"/>
      <c r="G97"/>
      <c r="H97"/>
    </row>
    <row r="98" spans="1:8" s="45" customFormat="1" ht="12.75" outlineLevel="1">
      <c r="A98"/>
      <c r="B98"/>
      <c r="C98"/>
      <c r="D98"/>
      <c r="E98"/>
      <c r="F98"/>
      <c r="G98"/>
      <c r="H98"/>
    </row>
    <row r="99" ht="12.75" outlineLevel="1"/>
    <row r="100" ht="12.75" outlineLevel="1"/>
    <row r="101" ht="12.75" outlineLevel="1"/>
    <row r="102" ht="12.75" outlineLevel="1"/>
    <row r="103" ht="12.75" outlineLevel="1"/>
    <row r="104" ht="12.75" outlineLevel="1"/>
    <row r="105" ht="12.75" outlineLevel="1"/>
    <row r="106" ht="12.75" outlineLevel="1"/>
    <row r="107" ht="12.75" outlineLevel="1"/>
    <row r="108" ht="12.75" outlineLevel="1"/>
    <row r="109" spans="1:8" s="45" customFormat="1" ht="12.75" outlineLevel="1">
      <c r="A109"/>
      <c r="B109"/>
      <c r="C109"/>
      <c r="D109"/>
      <c r="E109"/>
      <c r="F109"/>
      <c r="G109"/>
      <c r="H109"/>
    </row>
    <row r="110" spans="1:8" s="45" customFormat="1" ht="12.75" outlineLevel="1">
      <c r="A110"/>
      <c r="B110"/>
      <c r="C110"/>
      <c r="D110"/>
      <c r="E110"/>
      <c r="F110"/>
      <c r="G110"/>
      <c r="H110"/>
    </row>
    <row r="111" spans="1:8" s="45" customFormat="1" ht="12.75" outlineLevel="1">
      <c r="A111"/>
      <c r="B111"/>
      <c r="C111"/>
      <c r="D111"/>
      <c r="E111"/>
      <c r="F111"/>
      <c r="G111"/>
      <c r="H111"/>
    </row>
    <row r="112" ht="12.75" outlineLevel="1"/>
    <row r="113" ht="12.75" outlineLevel="1"/>
    <row r="114" spans="1:8" s="66" customFormat="1" ht="12.75" outlineLevel="1">
      <c r="A114"/>
      <c r="B114"/>
      <c r="C114"/>
      <c r="D114"/>
      <c r="E114"/>
      <c r="F114"/>
      <c r="G114"/>
      <c r="H114"/>
    </row>
    <row r="115" ht="12.75" outlineLevel="1"/>
    <row r="116" ht="12.75" outlineLevel="1"/>
    <row r="117" ht="12.75" outlineLevel="1"/>
    <row r="118" ht="12.75" outlineLevel="1"/>
    <row r="119" ht="12.75" outlineLevel="1"/>
    <row r="120" ht="12.75" outlineLevel="1"/>
    <row r="121" ht="12.75" outlineLevel="1"/>
    <row r="122" ht="12.75" outlineLevel="1"/>
    <row r="123" ht="12.75" outlineLevel="1"/>
    <row r="124" ht="12.75" outlineLevel="1"/>
    <row r="125" ht="12.75" outlineLevel="1"/>
    <row r="126" ht="12.75" outlineLevel="1"/>
    <row r="127" ht="12.75" outlineLevel="1"/>
    <row r="128" spans="1:8" s="45" customFormat="1" ht="12.75" outlineLevel="1">
      <c r="A128"/>
      <c r="B128"/>
      <c r="C128"/>
      <c r="D128"/>
      <c r="E128"/>
      <c r="F128"/>
      <c r="G128"/>
      <c r="H128"/>
    </row>
    <row r="129" spans="1:8" s="45" customFormat="1" ht="12.75" outlineLevel="1">
      <c r="A129"/>
      <c r="B129"/>
      <c r="C129"/>
      <c r="D129"/>
      <c r="E129"/>
      <c r="F129"/>
      <c r="G129"/>
      <c r="H129"/>
    </row>
    <row r="130" spans="1:8" s="45" customFormat="1" ht="12.75" outlineLevel="1">
      <c r="A130"/>
      <c r="B130"/>
      <c r="C130"/>
      <c r="D130"/>
      <c r="E130"/>
      <c r="F130"/>
      <c r="G130"/>
      <c r="H130"/>
    </row>
    <row r="131" ht="12.75" outlineLevel="1"/>
    <row r="132" ht="12.75" outlineLevel="1"/>
    <row r="133" ht="12.75" outlineLevel="1"/>
    <row r="134" ht="12.75" outlineLevel="1"/>
    <row r="135" ht="12.75" outlineLevel="1"/>
    <row r="136" ht="12.75" outlineLevel="1"/>
    <row r="137" ht="12.75" outlineLevel="1"/>
    <row r="138" ht="12.75" outlineLevel="1"/>
    <row r="139" spans="1:8" s="46" customFormat="1" ht="12.75" outlineLevel="1">
      <c r="A139"/>
      <c r="B139"/>
      <c r="C139"/>
      <c r="D139"/>
      <c r="E139"/>
      <c r="F139"/>
      <c r="G139"/>
      <c r="H139"/>
    </row>
    <row r="140" ht="12.75" outlineLevel="1"/>
    <row r="141" ht="12.75" outlineLevel="1"/>
    <row r="142" ht="12.75" outlineLevel="1"/>
    <row r="143" ht="12.75" outlineLevel="1"/>
    <row r="144" ht="12.75" outlineLevel="1"/>
    <row r="145" ht="12.75" outlineLevel="1"/>
    <row r="146" ht="12.75" outlineLevel="1"/>
    <row r="147" ht="12.75" outlineLevel="1"/>
    <row r="148" ht="12.75" outlineLevel="1"/>
    <row r="149" ht="12.75" outlineLevel="1"/>
    <row r="150" ht="12.75" outlineLevel="1"/>
    <row r="151" spans="1:8" s="36" customFormat="1" ht="12.75" outlineLevel="1">
      <c r="A151"/>
      <c r="B151"/>
      <c r="C151"/>
      <c r="D151"/>
      <c r="E151"/>
      <c r="F151"/>
      <c r="G151"/>
      <c r="H151"/>
    </row>
    <row r="152" spans="1:8" s="46" customFormat="1" ht="12.75" outlineLevel="1">
      <c r="A152"/>
      <c r="B152"/>
      <c r="C152"/>
      <c r="D152"/>
      <c r="E152"/>
      <c r="F152"/>
      <c r="G152"/>
      <c r="H152"/>
    </row>
    <row r="153" spans="1:8" s="52" customFormat="1" ht="12.75" outlineLevel="1">
      <c r="A153"/>
      <c r="B153"/>
      <c r="C153"/>
      <c r="D153"/>
      <c r="E153"/>
      <c r="F153"/>
      <c r="G153"/>
      <c r="H153"/>
    </row>
    <row r="154" spans="1:8" s="46" customFormat="1" ht="12.75" outlineLevel="1">
      <c r="A154"/>
      <c r="B154"/>
      <c r="C154"/>
      <c r="D154"/>
      <c r="E154"/>
      <c r="F154"/>
      <c r="G154"/>
      <c r="H154"/>
    </row>
    <row r="155" ht="12.75" outlineLevel="1"/>
    <row r="156" ht="12.75" outlineLevel="1"/>
    <row r="157" ht="12.75" outlineLevel="1"/>
    <row r="158" spans="1:8" s="46" customFormat="1" ht="12.75" outlineLevel="1">
      <c r="A158"/>
      <c r="B158"/>
      <c r="C158"/>
      <c r="D158"/>
      <c r="E158"/>
      <c r="F158"/>
      <c r="G158"/>
      <c r="H158"/>
    </row>
    <row r="159" ht="12.75" outlineLevel="1"/>
    <row r="160" ht="12.75" outlineLevel="1"/>
    <row r="161" ht="12.75" outlineLevel="1"/>
    <row r="162" ht="12.75" outlineLevel="1"/>
    <row r="163" spans="1:8" s="46" customFormat="1" ht="12.75" outlineLevel="1">
      <c r="A163"/>
      <c r="B163"/>
      <c r="C163"/>
      <c r="D163"/>
      <c r="E163"/>
      <c r="F163"/>
      <c r="G163"/>
      <c r="H163"/>
    </row>
    <row r="164" ht="12.75" outlineLevel="1"/>
    <row r="165" ht="12.75" outlineLevel="1"/>
    <row r="166" ht="12.75" outlineLevel="1"/>
    <row r="167" ht="12.75" outlineLevel="1"/>
    <row r="168" spans="1:8" s="46" customFormat="1" ht="12.75" outlineLevel="1">
      <c r="A168"/>
      <c r="B168"/>
      <c r="C168"/>
      <c r="D168"/>
      <c r="E168"/>
      <c r="F168"/>
      <c r="G168"/>
      <c r="H168"/>
    </row>
    <row r="169" spans="1:8" s="46" customFormat="1" ht="12.75" outlineLevel="1">
      <c r="A169"/>
      <c r="B169"/>
      <c r="C169"/>
      <c r="D169"/>
      <c r="E169"/>
      <c r="F169"/>
      <c r="G169"/>
      <c r="H169"/>
    </row>
    <row r="170" ht="12.75" outlineLevel="1"/>
    <row r="171" ht="12.75" outlineLevel="1"/>
    <row r="172" ht="12.75" outlineLevel="1"/>
    <row r="173" ht="12.75" outlineLevel="1"/>
    <row r="174" spans="1:8" s="46" customFormat="1" ht="12.75" outlineLevel="1">
      <c r="A174"/>
      <c r="B174"/>
      <c r="C174"/>
      <c r="D174"/>
      <c r="E174"/>
      <c r="F174"/>
      <c r="G174"/>
      <c r="H174"/>
    </row>
    <row r="175" ht="12.75" outlineLevel="1"/>
    <row r="176" ht="12.75" outlineLevel="1"/>
    <row r="177" ht="12.75" outlineLevel="1"/>
    <row r="178" spans="1:8" s="46" customFormat="1" ht="12.75" outlineLevel="1">
      <c r="A178"/>
      <c r="B178"/>
      <c r="C178"/>
      <c r="D178"/>
      <c r="E178"/>
      <c r="F178"/>
      <c r="G178"/>
      <c r="H178"/>
    </row>
    <row r="179" ht="12.75" outlineLevel="1"/>
    <row r="180" ht="12.75" outlineLevel="1"/>
    <row r="181" ht="12.75" outlineLevel="1"/>
    <row r="182" ht="12.75" outlineLevel="1"/>
    <row r="183" ht="12.75" outlineLevel="1"/>
    <row r="184" ht="12.75" outlineLevel="1"/>
    <row r="185" ht="12.75" outlineLevel="1"/>
    <row r="186" ht="12.75" outlineLevel="1"/>
    <row r="187" ht="12.75" outlineLevel="1"/>
    <row r="188" ht="12.75" outlineLevel="1"/>
    <row r="189" ht="12.75" outlineLevel="1"/>
    <row r="190" ht="12.75" outlineLevel="1"/>
    <row r="191" ht="12.75" outlineLevel="1"/>
    <row r="192" ht="12.75" outlineLevel="1"/>
    <row r="193" ht="12.75" outlineLevel="1"/>
    <row r="194" ht="12.75" outlineLevel="1"/>
    <row r="195" ht="12.75" outlineLevel="1"/>
    <row r="196" ht="12.75" outlineLevel="1"/>
    <row r="197" ht="12.75" outlineLevel="1"/>
    <row r="198" ht="12.75" outlineLevel="1"/>
    <row r="199" ht="12.75" outlineLevel="1"/>
    <row r="200" ht="12.75" outlineLevel="1"/>
    <row r="201" ht="12.75" outlineLevel="1"/>
    <row r="202" spans="1:8" s="46" customFormat="1" ht="12.75" outlineLevel="1">
      <c r="A202"/>
      <c r="B202"/>
      <c r="C202"/>
      <c r="D202"/>
      <c r="E202"/>
      <c r="F202"/>
      <c r="G202"/>
      <c r="H202"/>
    </row>
    <row r="203" ht="12.75" outlineLevel="1"/>
    <row r="204" ht="12.75" outlineLevel="1"/>
    <row r="205" ht="12.75" outlineLevel="1"/>
    <row r="206" ht="12.75" outlineLevel="1"/>
    <row r="207" ht="12.75" outlineLevel="1"/>
    <row r="208" ht="12.75" outlineLevel="1"/>
    <row r="209" ht="12.75" outlineLevel="1"/>
    <row r="210" ht="12.75" outlineLevel="1"/>
    <row r="211" spans="1:8" s="36" customFormat="1" ht="12.75" outlineLevel="1">
      <c r="A211"/>
      <c r="B211"/>
      <c r="C211"/>
      <c r="D211"/>
      <c r="E211"/>
      <c r="F211"/>
      <c r="G211"/>
      <c r="H211"/>
    </row>
  </sheetData>
  <mergeCells count="1">
    <mergeCell ref="A1:G1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PAULIAK</dc:creator>
  <cp:keywords/>
  <dc:description/>
  <cp:lastModifiedBy>exim</cp:lastModifiedBy>
  <cp:lastPrinted>2004-10-27T08:25:43Z</cp:lastPrinted>
  <dcterms:created xsi:type="dcterms:W3CDTF">1998-03-09T10:12:41Z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