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dopad CV r.2001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<sst xmlns="http://schemas.openxmlformats.org/spreadsheetml/2006/main" count="57" uniqueCount="47">
  <si>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Rozpočet ZP na r. 2001</t>
  </si>
  <si>
    <t>Štátny a neštátny sektor:</t>
  </si>
  <si>
    <t>Praktický lek.pre dospelých</t>
  </si>
  <si>
    <t>Praktický lek.pre deti a dorast</t>
  </si>
  <si>
    <t>Gynekológia</t>
  </si>
  <si>
    <t>Stomatológia (vrátane protetiky)</t>
  </si>
  <si>
    <t>ADOS</t>
  </si>
  <si>
    <t>Špecializ.amb.starostlivosť</t>
  </si>
  <si>
    <t>Spol.vyšetr. a liečeb. zložky</t>
  </si>
  <si>
    <t>LSPP</t>
  </si>
  <si>
    <t>SPOLU</t>
  </si>
  <si>
    <t>podiel štát. a neštát.sekt.</t>
  </si>
  <si>
    <t>Ústavná starostlivosť</t>
  </si>
  <si>
    <t>Kúpeľná starostlivosť</t>
  </si>
  <si>
    <t>Zdravotnícka doprava</t>
  </si>
  <si>
    <t>podiel štát.sekt.</t>
  </si>
  <si>
    <t>lieky</t>
  </si>
  <si>
    <t>zdravotn.pomôcky</t>
  </si>
  <si>
    <t>liečenie v zahraničí</t>
  </si>
  <si>
    <t>ostatné</t>
  </si>
  <si>
    <t xml:space="preserve">PODIEL </t>
  </si>
  <si>
    <t>CELKOM</t>
  </si>
  <si>
    <t xml:space="preserve">Poznámka: </t>
  </si>
  <si>
    <t>Regulované minimálne ceny r. 2000</t>
  </si>
  <si>
    <t>Regulované maximálne ceny r.2000</t>
  </si>
  <si>
    <t>Regulované maximálne ceny r.2002</t>
  </si>
  <si>
    <t>Regulované minimálne ceny r. 2002</t>
  </si>
  <si>
    <t>Položky regulované cenovým opatrením</t>
  </si>
  <si>
    <t>Položky neregulované cenovým opatrením</t>
  </si>
  <si>
    <t>Kvalifikovaný odhad minimálnych výdavkov r. 2000</t>
  </si>
  <si>
    <t>Kvalifikovaný odhad maximálnych výdavkov r. 2000</t>
  </si>
  <si>
    <t>Rozpočet výdavkov zdrav.poisťovní  na r. 2001</t>
  </si>
  <si>
    <t>Skutočné výdavky zdrav.poisťovní r. 2001 (I.-III.q.)</t>
  </si>
  <si>
    <t xml:space="preserve">Aproximatívny odhad výdavkov zdrav.poisťovní r. 2001 </t>
  </si>
  <si>
    <t>Aproximatívny odhad  minimálnych výdavkov r. 2002</t>
  </si>
  <si>
    <t>Aproximatívny odhad  maximálnych výdavkov r. 2002</t>
  </si>
  <si>
    <t>Regul.ceny (resp.aprox.odhad min.výdavkov)</t>
  </si>
  <si>
    <t>Bilancia (+ -)</t>
  </si>
  <si>
    <t>Regul.ceny (resp.aprox.odhad max.výdavkov)</t>
  </si>
  <si>
    <t>Skutočné výdavky r. 2000</t>
  </si>
  <si>
    <t>(Údaje sú uvádzané v tis. Sk)</t>
  </si>
  <si>
    <t>r. 2001</t>
  </si>
  <si>
    <t>(resp. aproximatívny odhad maximálnych cien) na 96,55 %.</t>
  </si>
  <si>
    <r>
      <t xml:space="preserve">finančných výpomocí), čo predstavuje oproti roku 2001 nárast zdrojov o 2 746 mld.Sk (+5,40 %). To znamená, že zdroje v roku 2002 pokryjú </t>
    </r>
    <r>
      <rPr>
        <b/>
        <u val="single"/>
        <sz val="10"/>
        <rFont val="Arial CE"/>
        <family val="2"/>
      </rPr>
      <t>maximálne regulované ceny</t>
    </r>
    <r>
      <rPr>
        <b/>
        <sz val="10"/>
        <rFont val="Arial CE"/>
        <family val="2"/>
      </rPr>
      <t xml:space="preserve"> </t>
    </r>
  </si>
  <si>
    <t>Návrh ŠR 2002</t>
  </si>
  <si>
    <t>Informatíne údaje pre tabuľku a text poznámky:</t>
  </si>
  <si>
    <t xml:space="preserve">V štátnom rozpočte na rok 2002 je uvažované vo výdavkoch základých fondov zdravotných poisťovní so sumou 53 612 mld. Sk (bez splátok návratných  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</si>
</sst>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%"/>
    <numFmt numFmtId="165" formatCode="#,##0.0"/>
    <numFmt numFmtId="166" formatCode="0.0000"/>
    <numFmt numFmtId="167" formatCode="0.000"/>
    <numFmt numFmtId="168" formatCode="0.0"/>
    <numFmt numFmtId="169" formatCode="0.00000"/>
    <numFmt numFmtId="170" formatCode="#,##0.000"/>
    <numFmt numFmtId="171" formatCode="#,##0.0000"/>
    <numFmt numFmtId="172" formatCode="#,##0.00000"/>
    <numFmt numFmtId="173" formatCode="0.00000000"/>
    <numFmt numFmtId="174" formatCode="0.000000000"/>
    <numFmt numFmtId="175" formatCode="0.0000000000"/>
    <numFmt numFmtId="176" formatCode="0.0000000"/>
    <numFmt numFmtId="177" formatCode="0.000000"/>
    <numFmt numFmtId="178" formatCode="0.00000000000"/>
    <numFmt numFmtId="179" formatCode="#,##0.000000"/>
    <numFmt numFmtId="180" formatCode="#,##0.0000000"/>
  </numFmts>
  <fonts count="10">
    <font>
      <sz val="12"/>
      <name val="Arial CE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b/>
      <i/>
      <sz val="12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10" fontId="7" fillId="0" borderId="1" xfId="21" applyNumberFormat="1" applyFont="1" applyBorder="1" applyAlignment="1">
      <alignment/>
    </xf>
    <xf numFmtId="10" fontId="7" fillId="2" borderId="1" xfId="21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/>
    </xf>
    <xf numFmtId="3" fontId="6" fillId="0" borderId="1" xfId="21" applyNumberFormat="1" applyFont="1" applyBorder="1" applyAlignment="1">
      <alignment/>
    </xf>
    <xf numFmtId="0" fontId="5" fillId="0" borderId="1" xfId="0" applyFont="1" applyBorder="1" applyAlignment="1">
      <alignment horizontal="center" vertical="center" textRotation="90" wrapText="1"/>
    </xf>
    <xf numFmtId="3" fontId="6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3" borderId="1" xfId="0" applyNumberFormat="1" applyFont="1" applyFill="1" applyBorder="1" applyAlignment="1">
      <alignment/>
    </xf>
    <xf numFmtId="0" fontId="0" fillId="0" borderId="1" xfId="0" applyBorder="1" applyAlignment="1">
      <alignment/>
    </xf>
    <xf numFmtId="3" fontId="5" fillId="3" borderId="1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4" fillId="3" borderId="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10" fontId="7" fillId="3" borderId="1" xfId="21" applyNumberFormat="1" applyFont="1" applyFill="1" applyBorder="1" applyAlignment="1">
      <alignment/>
    </xf>
    <xf numFmtId="3" fontId="6" fillId="3" borderId="1" xfId="21" applyNumberFormat="1" applyFont="1" applyFill="1" applyBorder="1" applyAlignment="1">
      <alignment/>
    </xf>
    <xf numFmtId="0" fontId="8" fillId="0" borderId="1" xfId="0" applyFont="1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Cenový dopad porovnanie s úhradami r. 2000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1" name="Line 2"/>
        <xdr:cNvSpPr>
          <a:spLocks/>
        </xdr:cNvSpPr>
      </xdr:nvSpPr>
      <xdr:spPr>
        <a:xfrm>
          <a:off x="13058775" y="2905125"/>
          <a:ext cx="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981075</xdr:colOff>
      <xdr:row>32</xdr:row>
      <xdr:rowOff>9525</xdr:rowOff>
    </xdr:from>
    <xdr:to>
      <xdr:col>4</xdr:col>
      <xdr:colOff>981075</xdr:colOff>
      <xdr:row>32</xdr:row>
      <xdr:rowOff>152400</xdr:rowOff>
    </xdr:to>
    <xdr:sp>
      <xdr:nvSpPr>
        <xdr:cNvPr id="2" name="Line 8"/>
        <xdr:cNvSpPr>
          <a:spLocks/>
        </xdr:cNvSpPr>
      </xdr:nvSpPr>
      <xdr:spPr>
        <a:xfrm flipV="1">
          <a:off x="6610350" y="76676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75" zoomScaleNormal="75" workbookViewId="0" topLeftCell="A1">
      <pane xSplit="3" ySplit="1" topLeftCell="E5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:C1"/>
    </sheetView>
  </sheetViews>
  <sheetFormatPr defaultColWidth="8.796875" defaultRowHeight="15"/>
  <cols>
    <col min="1" max="1" width="8.796875" style="0" customWidth="1"/>
    <col min="2" max="2" width="6.796875" style="0" customWidth="1"/>
    <col min="3" max="3" width="27.69921875" style="22" customWidth="1"/>
    <col min="4" max="4" width="15.796875" style="0" bestFit="1" customWidth="1"/>
    <col min="5" max="5" width="14.8984375" style="0" bestFit="1" customWidth="1"/>
    <col min="6" max="6" width="11.09765625" style="0" customWidth="1"/>
    <col min="7" max="7" width="10.796875" style="0" customWidth="1"/>
    <col min="8" max="8" width="13.69921875" style="0" hidden="1" customWidth="1"/>
    <col min="9" max="9" width="13.59765625" style="0" bestFit="1" customWidth="1"/>
    <col min="10" max="11" width="13.796875" style="0" bestFit="1" customWidth="1"/>
  </cols>
  <sheetData>
    <row r="1" spans="1:11" s="2" customFormat="1" ht="87" customHeight="1">
      <c r="A1" s="42" t="s">
        <v>40</v>
      </c>
      <c r="B1" s="43"/>
      <c r="C1" s="44"/>
      <c r="D1" s="1" t="s">
        <v>23</v>
      </c>
      <c r="E1" s="1" t="s">
        <v>24</v>
      </c>
      <c r="F1" s="1" t="s">
        <v>39</v>
      </c>
      <c r="G1" s="1" t="s">
        <v>0</v>
      </c>
      <c r="H1" s="1" t="s">
        <v>32</v>
      </c>
      <c r="I1" s="1" t="s">
        <v>33</v>
      </c>
      <c r="J1" s="33" t="s">
        <v>26</v>
      </c>
      <c r="K1" s="1" t="s">
        <v>25</v>
      </c>
    </row>
    <row r="2" spans="1:11" ht="15.75" customHeight="1">
      <c r="A2" s="45" t="s">
        <v>27</v>
      </c>
      <c r="B2" s="48" t="s">
        <v>1</v>
      </c>
      <c r="C2" s="3" t="s">
        <v>2</v>
      </c>
      <c r="D2" s="4">
        <v>1263046</v>
      </c>
      <c r="E2" s="4">
        <v>1539337</v>
      </c>
      <c r="F2" s="4">
        <v>1611507</v>
      </c>
      <c r="G2" s="4">
        <v>1486195</v>
      </c>
      <c r="H2" s="5">
        <v>1183968</v>
      </c>
      <c r="I2" s="4">
        <v>1578624</v>
      </c>
      <c r="J2" s="34">
        <v>1560763</v>
      </c>
      <c r="K2" s="4">
        <v>2465530</v>
      </c>
    </row>
    <row r="3" spans="1:11" ht="15.75">
      <c r="A3" s="46"/>
      <c r="B3" s="49"/>
      <c r="C3" s="3" t="s">
        <v>3</v>
      </c>
      <c r="D3" s="4">
        <v>901197</v>
      </c>
      <c r="E3" s="4">
        <v>1057173</v>
      </c>
      <c r="F3" s="4">
        <v>878842</v>
      </c>
      <c r="G3" s="4">
        <v>867041</v>
      </c>
      <c r="H3" s="4">
        <v>722686</v>
      </c>
      <c r="I3" s="4">
        <v>963581</v>
      </c>
      <c r="J3" s="34">
        <v>956857</v>
      </c>
      <c r="K3" s="4">
        <v>1255386</v>
      </c>
    </row>
    <row r="4" spans="1:11" ht="15.75">
      <c r="A4" s="46"/>
      <c r="B4" s="49"/>
      <c r="C4" s="3" t="s">
        <v>4</v>
      </c>
      <c r="D4" s="4">
        <v>273823</v>
      </c>
      <c r="E4" s="4">
        <v>373396</v>
      </c>
      <c r="F4" s="4">
        <v>437356</v>
      </c>
      <c r="G4" s="4">
        <v>438714</v>
      </c>
      <c r="H4" s="4">
        <v>348008</v>
      </c>
      <c r="I4" s="4">
        <v>464011</v>
      </c>
      <c r="J4" s="34">
        <v>415031</v>
      </c>
      <c r="K4" s="4">
        <v>565288</v>
      </c>
    </row>
    <row r="5" spans="1:11" ht="15.75">
      <c r="A5" s="46"/>
      <c r="B5" s="49"/>
      <c r="C5" s="3" t="s">
        <v>5</v>
      </c>
      <c r="D5" s="4">
        <v>2150000</v>
      </c>
      <c r="E5" s="4">
        <v>2150000</v>
      </c>
      <c r="F5" s="4">
        <v>2043215</v>
      </c>
      <c r="G5" s="4">
        <v>1937252</v>
      </c>
      <c r="H5" s="4">
        <v>1550887</v>
      </c>
      <c r="I5" s="4">
        <v>2067849</v>
      </c>
      <c r="J5" s="35">
        <v>2150000</v>
      </c>
      <c r="K5" s="5">
        <v>2150000</v>
      </c>
    </row>
    <row r="6" spans="1:11" ht="15.75">
      <c r="A6" s="46"/>
      <c r="B6" s="49"/>
      <c r="C6" s="3" t="s">
        <v>6</v>
      </c>
      <c r="D6" s="4">
        <v>44253</v>
      </c>
      <c r="E6" s="4">
        <v>47724</v>
      </c>
      <c r="F6" s="4">
        <v>90681</v>
      </c>
      <c r="G6" s="4">
        <v>121185</v>
      </c>
      <c r="H6" s="4">
        <v>72573</v>
      </c>
      <c r="I6" s="4">
        <v>96764</v>
      </c>
      <c r="J6" s="34">
        <v>64509</v>
      </c>
      <c r="K6" s="4">
        <v>129019</v>
      </c>
    </row>
    <row r="7" spans="1:11" ht="15.75">
      <c r="A7" s="46"/>
      <c r="B7" s="49"/>
      <c r="C7" s="3" t="s">
        <v>7</v>
      </c>
      <c r="D7" s="4">
        <v>2174040</v>
      </c>
      <c r="E7" s="4">
        <v>2898720</v>
      </c>
      <c r="F7" s="4">
        <v>2073932</v>
      </c>
      <c r="G7" s="4">
        <v>1872539</v>
      </c>
      <c r="H7" s="4">
        <v>1756743</v>
      </c>
      <c r="I7" s="4">
        <v>2342324</v>
      </c>
      <c r="J7" s="34">
        <v>3822673</v>
      </c>
      <c r="K7" s="4">
        <v>8994525</v>
      </c>
    </row>
    <row r="8" spans="1:11" ht="15.75">
      <c r="A8" s="46"/>
      <c r="B8" s="49"/>
      <c r="C8" s="3" t="s">
        <v>8</v>
      </c>
      <c r="D8" s="4">
        <v>899585</v>
      </c>
      <c r="E8" s="4">
        <v>1635609</v>
      </c>
      <c r="F8" s="4">
        <v>682576</v>
      </c>
      <c r="G8" s="4">
        <v>646265</v>
      </c>
      <c r="H8" s="4">
        <v>595219</v>
      </c>
      <c r="I8" s="4">
        <v>793625</v>
      </c>
      <c r="J8" s="34">
        <v>4458644</v>
      </c>
      <c r="K8" s="4">
        <v>8106625</v>
      </c>
    </row>
    <row r="9" spans="1:11" ht="15.75">
      <c r="A9" s="46"/>
      <c r="B9" s="49"/>
      <c r="C9" s="3" t="s">
        <v>9</v>
      </c>
      <c r="D9" s="4">
        <v>248026</v>
      </c>
      <c r="E9" s="4">
        <v>260428</v>
      </c>
      <c r="F9" s="4">
        <v>273946</v>
      </c>
      <c r="G9" s="4">
        <v>271201</v>
      </c>
      <c r="H9" s="4">
        <v>236229</v>
      </c>
      <c r="I9" s="4">
        <v>314972</v>
      </c>
      <c r="J9" s="34">
        <v>233981</v>
      </c>
      <c r="K9" s="4">
        <v>350972</v>
      </c>
    </row>
    <row r="10" spans="1:11" s="8" customFormat="1" ht="15.75">
      <c r="A10" s="46"/>
      <c r="B10" s="49"/>
      <c r="C10" s="6" t="s">
        <v>10</v>
      </c>
      <c r="D10" s="7">
        <f>SUM(D2:D9)</f>
        <v>7953970</v>
      </c>
      <c r="E10" s="7">
        <f>SUM(E2:E9)</f>
        <v>9962387</v>
      </c>
      <c r="F10" s="7">
        <v>8092055</v>
      </c>
      <c r="G10" s="7">
        <v>7640392</v>
      </c>
      <c r="H10" s="7">
        <v>6466313</v>
      </c>
      <c r="I10" s="7">
        <f>SUM(I2:I9)</f>
        <v>8621750</v>
      </c>
      <c r="J10" s="25">
        <f>SUM(J2:J9)</f>
        <v>13662458</v>
      </c>
      <c r="K10" s="25">
        <f>SUM(K2:K9)</f>
        <v>24017345</v>
      </c>
    </row>
    <row r="11" spans="1:11" s="12" customFormat="1" ht="15.75" customHeight="1" hidden="1">
      <c r="A11" s="46"/>
      <c r="B11" s="49"/>
      <c r="C11" s="9" t="s">
        <v>11</v>
      </c>
      <c r="D11" s="10">
        <f>1-D17</f>
        <v>1</v>
      </c>
      <c r="E11" s="10">
        <f>1-E17</f>
        <v>0.29047378626939835</v>
      </c>
      <c r="F11" s="10">
        <v>0.29502671537709846</v>
      </c>
      <c r="G11" s="10">
        <v>0.2723413902207723</v>
      </c>
      <c r="H11" s="10">
        <v>0.2930265902187963</v>
      </c>
      <c r="I11" s="10">
        <v>0.2930265902187964</v>
      </c>
      <c r="J11" s="36">
        <v>0.5002172365489865</v>
      </c>
      <c r="K11" s="10">
        <v>0.626751924250192</v>
      </c>
    </row>
    <row r="12" spans="1:11" ht="15.75">
      <c r="A12" s="46"/>
      <c r="B12" s="50"/>
      <c r="C12" s="13"/>
      <c r="D12" s="14"/>
      <c r="E12" s="14"/>
      <c r="F12" s="4"/>
      <c r="G12" s="4"/>
      <c r="H12" s="4"/>
      <c r="I12" s="4"/>
      <c r="J12" s="34"/>
      <c r="K12" s="4"/>
    </row>
    <row r="13" spans="1:11" ht="19.5" customHeight="1">
      <c r="A13" s="46"/>
      <c r="B13" s="51" t="s">
        <v>1</v>
      </c>
      <c r="C13" s="38" t="s">
        <v>12</v>
      </c>
      <c r="D13" s="4">
        <v>0</v>
      </c>
      <c r="E13" s="4">
        <f>1972454*12</f>
        <v>23669448</v>
      </c>
      <c r="F13" s="4">
        <v>18531694</v>
      </c>
      <c r="G13" s="4">
        <v>19569605</v>
      </c>
      <c r="H13" s="4">
        <v>15020748</v>
      </c>
      <c r="I13" s="4">
        <v>20027664</v>
      </c>
      <c r="J13" s="34">
        <v>12724904</v>
      </c>
      <c r="K13" s="4">
        <v>13361150</v>
      </c>
    </row>
    <row r="14" spans="1:11" ht="15.75">
      <c r="A14" s="46"/>
      <c r="B14" s="52"/>
      <c r="C14" s="3" t="s">
        <v>13</v>
      </c>
      <c r="D14" s="4">
        <v>0</v>
      </c>
      <c r="E14" s="4">
        <v>306984</v>
      </c>
      <c r="F14" s="4">
        <v>429174</v>
      </c>
      <c r="G14" s="4">
        <v>446013</v>
      </c>
      <c r="H14" s="4">
        <v>285226</v>
      </c>
      <c r="I14" s="4">
        <v>380301</v>
      </c>
      <c r="J14" s="34">
        <v>380301</v>
      </c>
      <c r="K14" s="4">
        <v>380301</v>
      </c>
    </row>
    <row r="15" spans="1:11" ht="15.75">
      <c r="A15" s="46"/>
      <c r="B15" s="52"/>
      <c r="C15" s="3" t="s">
        <v>14</v>
      </c>
      <c r="D15" s="4">
        <v>0</v>
      </c>
      <c r="E15" s="4">
        <v>358207</v>
      </c>
      <c r="F15" s="4">
        <v>375288</v>
      </c>
      <c r="G15" s="4">
        <v>398455</v>
      </c>
      <c r="H15" s="4">
        <v>295038</v>
      </c>
      <c r="I15" s="4">
        <v>393384</v>
      </c>
      <c r="J15" s="34">
        <v>545386</v>
      </c>
      <c r="K15" s="4">
        <v>561540</v>
      </c>
    </row>
    <row r="16" spans="1:11" ht="15.75">
      <c r="A16" s="46"/>
      <c r="B16" s="52"/>
      <c r="C16" s="6" t="s">
        <v>10</v>
      </c>
      <c r="D16" s="7">
        <f>SUM(D13:D15)</f>
        <v>0</v>
      </c>
      <c r="E16" s="7">
        <f>SUM(E13:E15)</f>
        <v>24334639</v>
      </c>
      <c r="F16" s="7">
        <v>19336156</v>
      </c>
      <c r="G16" s="7">
        <v>20414073</v>
      </c>
      <c r="H16" s="7">
        <v>15601012</v>
      </c>
      <c r="I16" s="7">
        <f>SUM(I13:I15)</f>
        <v>20801349</v>
      </c>
      <c r="J16" s="25">
        <f>SUM(J13:J15)</f>
        <v>13650591</v>
      </c>
      <c r="K16" s="7">
        <f>SUM(K13:K15)</f>
        <v>14302991</v>
      </c>
    </row>
    <row r="17" spans="1:11" s="15" customFormat="1" ht="15.75" customHeight="1" hidden="1">
      <c r="A17" s="46"/>
      <c r="B17" s="52"/>
      <c r="C17" s="9" t="s">
        <v>15</v>
      </c>
      <c r="D17" s="10">
        <f>+D16/(D16+D10)</f>
        <v>0</v>
      </c>
      <c r="E17" s="10">
        <f>+E16/(E16+E10)</f>
        <v>0.7095262137306017</v>
      </c>
      <c r="F17" s="10">
        <v>0.7049732846229015</v>
      </c>
      <c r="G17" s="10">
        <v>0.7276586097792277</v>
      </c>
      <c r="H17" s="10">
        <v>0.7069734097812037</v>
      </c>
      <c r="I17" s="10">
        <v>0.7069734097812036</v>
      </c>
      <c r="J17" s="36">
        <v>0.49978276345101347</v>
      </c>
      <c r="K17" s="10">
        <v>0.37324807574980795</v>
      </c>
    </row>
    <row r="18" spans="1:11" s="15" customFormat="1" ht="15.75">
      <c r="A18" s="47"/>
      <c r="B18" s="53"/>
      <c r="C18" s="16" t="s">
        <v>10</v>
      </c>
      <c r="D18" s="17">
        <f>+D16+D10</f>
        <v>7953970</v>
      </c>
      <c r="E18" s="17">
        <f>+E16+E10</f>
        <v>34297026</v>
      </c>
      <c r="F18" s="17">
        <v>27428211</v>
      </c>
      <c r="G18" s="17">
        <v>28054465</v>
      </c>
      <c r="H18" s="17">
        <v>22067325</v>
      </c>
      <c r="I18" s="17">
        <f>I10+I16</f>
        <v>29423099</v>
      </c>
      <c r="J18" s="37">
        <f>J10+J16</f>
        <v>27313049</v>
      </c>
      <c r="K18" s="17">
        <f>K10+K16</f>
        <v>38320336</v>
      </c>
    </row>
    <row r="19" spans="1:11" s="2" customFormat="1" ht="84.75" customHeight="1">
      <c r="A19" s="42" t="s">
        <v>40</v>
      </c>
      <c r="B19" s="43"/>
      <c r="C19" s="44"/>
      <c r="D19" s="1" t="s">
        <v>29</v>
      </c>
      <c r="E19" s="1" t="s">
        <v>30</v>
      </c>
      <c r="F19" s="1" t="s">
        <v>39</v>
      </c>
      <c r="G19" s="1" t="s">
        <v>31</v>
      </c>
      <c r="H19" s="1" t="s">
        <v>32</v>
      </c>
      <c r="I19" s="1" t="s">
        <v>33</v>
      </c>
      <c r="J19" s="33" t="s">
        <v>34</v>
      </c>
      <c r="K19" s="1" t="s">
        <v>35</v>
      </c>
    </row>
    <row r="20" spans="1:11" ht="19.5" customHeight="1">
      <c r="A20" s="51" t="s">
        <v>28</v>
      </c>
      <c r="B20" s="54"/>
      <c r="C20" s="3" t="s">
        <v>16</v>
      </c>
      <c r="D20" s="4">
        <v>12000000</v>
      </c>
      <c r="E20" s="4">
        <v>13000000</v>
      </c>
      <c r="F20" s="4">
        <v>14054384</v>
      </c>
      <c r="G20" s="4">
        <v>15190272</v>
      </c>
      <c r="H20" s="4">
        <v>11258951</v>
      </c>
      <c r="I20" s="4">
        <v>15011935</v>
      </c>
      <c r="J20" s="34">
        <v>13510741</v>
      </c>
      <c r="K20" s="4">
        <v>15011935</v>
      </c>
    </row>
    <row r="21" spans="1:11" ht="18" customHeight="1">
      <c r="A21" s="52"/>
      <c r="B21" s="55"/>
      <c r="C21" s="3" t="s">
        <v>17</v>
      </c>
      <c r="D21" s="4">
        <v>1126928</v>
      </c>
      <c r="E21" s="4">
        <v>1200178</v>
      </c>
      <c r="F21" s="4">
        <v>1309770</v>
      </c>
      <c r="G21" s="4">
        <v>1539688</v>
      </c>
      <c r="H21" s="4">
        <v>1087490</v>
      </c>
      <c r="I21" s="4">
        <v>1449987</v>
      </c>
      <c r="J21" s="34">
        <v>1377487</v>
      </c>
      <c r="K21" s="4">
        <v>1377487</v>
      </c>
    </row>
    <row r="22" spans="1:11" ht="18" customHeight="1">
      <c r="A22" s="52"/>
      <c r="B22" s="55"/>
      <c r="C22" s="3" t="s">
        <v>18</v>
      </c>
      <c r="D22" s="4">
        <v>58042</v>
      </c>
      <c r="E22" s="4">
        <v>72552</v>
      </c>
      <c r="F22" s="4">
        <v>91073</v>
      </c>
      <c r="G22" s="4">
        <v>139320</v>
      </c>
      <c r="H22" s="4">
        <v>42325</v>
      </c>
      <c r="I22" s="4">
        <v>56433</v>
      </c>
      <c r="J22" s="34">
        <v>45147</v>
      </c>
      <c r="K22" s="4">
        <v>56433</v>
      </c>
    </row>
    <row r="23" spans="1:11" ht="16.5" customHeight="1">
      <c r="A23" s="52"/>
      <c r="B23" s="55"/>
      <c r="C23" s="3" t="s">
        <v>19</v>
      </c>
      <c r="D23" s="4">
        <v>1128719</v>
      </c>
      <c r="E23" s="4">
        <v>1316839</v>
      </c>
      <c r="F23" s="4">
        <v>215255</v>
      </c>
      <c r="G23" s="4">
        <v>830127</v>
      </c>
      <c r="H23" s="4">
        <v>571996</v>
      </c>
      <c r="I23" s="4">
        <v>762661</v>
      </c>
      <c r="J23" s="34">
        <v>648262</v>
      </c>
      <c r="K23" s="4">
        <v>762661</v>
      </c>
    </row>
    <row r="24" spans="1:11" ht="18" customHeight="1">
      <c r="A24" s="53"/>
      <c r="B24" s="56"/>
      <c r="C24" s="9" t="s">
        <v>10</v>
      </c>
      <c r="D24" s="19">
        <f>SUM(D20:D23)</f>
        <v>14313689</v>
      </c>
      <c r="E24" s="19">
        <f>SUM(E20:E23)</f>
        <v>15589569</v>
      </c>
      <c r="F24" s="19">
        <v>15670482</v>
      </c>
      <c r="G24" s="19">
        <v>17699407</v>
      </c>
      <c r="H24" s="19">
        <v>12960762</v>
      </c>
      <c r="I24" s="19">
        <f>SUM(I20:I23)</f>
        <v>17281016</v>
      </c>
      <c r="J24" s="26">
        <f>SUM(J20:J23)</f>
        <v>15581637</v>
      </c>
      <c r="K24" s="26">
        <f>SUM(K20:K23)</f>
        <v>17208516</v>
      </c>
    </row>
    <row r="25" spans="1:11" ht="15.75" hidden="1">
      <c r="A25" s="18"/>
      <c r="B25" s="18"/>
      <c r="C25" s="9" t="s">
        <v>20</v>
      </c>
      <c r="D25" s="10">
        <f>+D24/(D24+D18)</f>
        <v>0.642801697295616</v>
      </c>
      <c r="E25" s="10">
        <f>+E24/(E24+E18)</f>
        <v>0.3125001616165625</v>
      </c>
      <c r="F25" s="10">
        <v>0.36359529510558475</v>
      </c>
      <c r="G25" s="10">
        <v>0.3868395444215082</v>
      </c>
      <c r="H25" s="10">
        <v>0.3700105575277348</v>
      </c>
      <c r="I25" s="10">
        <v>0.3700105575277348</v>
      </c>
      <c r="J25" s="11">
        <v>0.36325331392929533</v>
      </c>
      <c r="K25" s="10">
        <v>0.3099022597729495</v>
      </c>
    </row>
    <row r="26" spans="1:11" ht="15.75" customHeight="1">
      <c r="A26" s="39" t="s">
        <v>21</v>
      </c>
      <c r="B26" s="40"/>
      <c r="C26" s="41"/>
      <c r="D26" s="21">
        <f>D24+D18</f>
        <v>22267659</v>
      </c>
      <c r="E26" s="21">
        <f>E24+E18</f>
        <v>49886595</v>
      </c>
      <c r="F26" s="21">
        <v>43098693</v>
      </c>
      <c r="G26" s="21">
        <v>45753872</v>
      </c>
      <c r="H26" s="21">
        <v>35028087</v>
      </c>
      <c r="I26" s="21">
        <f>I18+I24</f>
        <v>46704115</v>
      </c>
      <c r="J26" s="21">
        <f>J18+J24</f>
        <v>42894686</v>
      </c>
      <c r="K26" s="21">
        <f>K18+K24</f>
        <v>55528852</v>
      </c>
    </row>
    <row r="27" spans="1:7" s="31" customFormat="1" ht="12.75">
      <c r="A27" s="30" t="s">
        <v>22</v>
      </c>
      <c r="B27" s="30" t="s">
        <v>46</v>
      </c>
      <c r="C27" s="30"/>
      <c r="G27" s="32"/>
    </row>
    <row r="28" spans="1:7" s="31" customFormat="1" ht="12.75">
      <c r="A28" s="30"/>
      <c r="B28" s="30" t="s">
        <v>43</v>
      </c>
      <c r="C28" s="30"/>
      <c r="G28" s="32"/>
    </row>
    <row r="29" spans="2:3" s="31" customFormat="1" ht="12.75">
      <c r="B29" s="30" t="s">
        <v>42</v>
      </c>
      <c r="C29" s="30"/>
    </row>
    <row r="30" ht="15.75">
      <c r="B30" s="22"/>
    </row>
    <row r="31" spans="1:2" ht="15.75">
      <c r="A31" s="12" t="s">
        <v>45</v>
      </c>
      <c r="B31" s="22"/>
    </row>
    <row r="32" spans="1:7" ht="15.75">
      <c r="A32" s="24" t="s">
        <v>44</v>
      </c>
      <c r="B32" s="3"/>
      <c r="C32" s="23"/>
      <c r="D32" s="23">
        <v>53612000</v>
      </c>
      <c r="E32" s="23">
        <v>50866000</v>
      </c>
      <c r="F32" s="23">
        <f>D32-E32</f>
        <v>2746000</v>
      </c>
      <c r="G32" s="28">
        <f>F32/E32*100</f>
        <v>5.398498014390752</v>
      </c>
    </row>
    <row r="33" spans="1:5" ht="15.75">
      <c r="A33" s="24" t="s">
        <v>36</v>
      </c>
      <c r="B33" s="24"/>
      <c r="C33" s="23"/>
      <c r="D33" s="23">
        <v>42984687</v>
      </c>
      <c r="E33" s="29" t="s">
        <v>41</v>
      </c>
    </row>
    <row r="34" spans="1:4" ht="15.75">
      <c r="A34" s="24" t="s">
        <v>37</v>
      </c>
      <c r="B34" s="24"/>
      <c r="C34" s="23"/>
      <c r="D34" s="23">
        <v>10627313</v>
      </c>
    </row>
    <row r="35" ht="15.75">
      <c r="B35" s="22"/>
    </row>
    <row r="36" spans="1:5" ht="15.75">
      <c r="A36" s="24" t="s">
        <v>44</v>
      </c>
      <c r="B36" s="3"/>
      <c r="C36" s="3"/>
      <c r="D36" s="23">
        <v>53612000</v>
      </c>
      <c r="E36" s="27">
        <f>D36/D37*100</f>
        <v>96.54800715130938</v>
      </c>
    </row>
    <row r="37" spans="1:4" ht="15.75">
      <c r="A37" s="24" t="s">
        <v>38</v>
      </c>
      <c r="B37" s="24"/>
      <c r="C37" s="3"/>
      <c r="D37" s="20">
        <v>55528852</v>
      </c>
    </row>
    <row r="38" spans="1:4" ht="15.75">
      <c r="A38" s="24" t="s">
        <v>37</v>
      </c>
      <c r="B38" s="24"/>
      <c r="C38" s="3"/>
      <c r="D38" s="20">
        <f>D37-D36</f>
        <v>1916852</v>
      </c>
    </row>
  </sheetData>
  <mergeCells count="7">
    <mergeCell ref="A26:C26"/>
    <mergeCell ref="A1:C1"/>
    <mergeCell ref="A2:A18"/>
    <mergeCell ref="B2:B12"/>
    <mergeCell ref="B13:B18"/>
    <mergeCell ref="A20:B24"/>
    <mergeCell ref="A19:C19"/>
  </mergeCells>
  <printOptions horizontalCentered="1"/>
  <pageMargins left="0.2" right="0.1968503937007874" top="0.62" bottom="0.72" header="0.28" footer="0.5118110236220472"/>
  <pageSetup horizontalDpi="300" verticalDpi="300" orientation="landscape" paperSize="9" scale="70" r:id="rId2"/>
  <headerFooter alignWithMargins="0">
    <oddHeader>&amp;C&amp;"Arial CE,tučné"&amp;14Makrobilancia zdrojov a potrieb&amp;11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MZSR</dc:creator>
  <cp:keywords/>
  <dc:description/>
  <cp:lastModifiedBy>Marcela Božíková</cp:lastModifiedBy>
  <cp:lastPrinted>2001-11-22T09:34:55Z</cp:lastPrinted>
  <dcterms:created xsi:type="dcterms:W3CDTF">2001-11-21T10:42:29Z</dcterms:created>
  <dcterms:modified xsi:type="dcterms:W3CDTF">2002-04-16T06:04:03Z</dcterms:modified>
  <cp:category/>
  <cp:version/>
  <cp:contentType/>
  <cp:contentStatus/>
</cp:coreProperties>
</file>