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045" activeTab="0"/>
  </bookViews>
  <sheets>
    <sheet name="Štátny rozpočet" sheetId="1" r:id="rId1"/>
    <sheet name="Fondy EÚ" sheetId="2" r:id="rId2"/>
  </sheets>
  <definedNames>
    <definedName name="_xlnm.Print_Titles" localSheetId="1">'Fondy EÚ'!$1:$3</definedName>
    <definedName name="_xlnm.Print_Titles" localSheetId="0">'Štátny rozpočet'!$1:$3</definedName>
  </definedNames>
  <calcPr fullCalcOnLoad="1"/>
</workbook>
</file>

<file path=xl/sharedStrings.xml><?xml version="1.0" encoding="utf-8"?>
<sst xmlns="http://schemas.openxmlformats.org/spreadsheetml/2006/main" count="129" uniqueCount="104">
  <si>
    <t>Rezort</t>
  </si>
  <si>
    <t>Popis vecnej potreby</t>
  </si>
  <si>
    <t>Finančné náklady v tis. Sk</t>
  </si>
  <si>
    <t>na rok 2008</t>
  </si>
  <si>
    <t>na rok 2009</t>
  </si>
  <si>
    <t>Ministerstvo vnútra SR</t>
  </si>
  <si>
    <t>Ministerstvo financií SR</t>
  </si>
  <si>
    <t>18.</t>
  </si>
  <si>
    <t>Ministerstvo zahraničných vecí SR</t>
  </si>
  <si>
    <t>Úrad na ochranu osobných údajov SR</t>
  </si>
  <si>
    <t>Spolu</t>
  </si>
  <si>
    <t>1.</t>
  </si>
  <si>
    <t>na rok 2010</t>
  </si>
  <si>
    <t>Zabezpečiť technické prostriedky potrebné na snímanie a následnú kontrolu biometrických znakov držiteľov víz uložených vo vízovom informačnom systéme.</t>
  </si>
  <si>
    <t>Vybudovať a personálne posilniť v spolupráci s Colným riaditeľstvom SR protidrogové oddelenia na vstupných bodoch do SR, t.j. na letisku M. R. Štefánika Bratislava, letisku Košice a letisku Poprad – Tatry, letisku Sliač, letisku Žilina a v prístave Bratislava.</t>
  </si>
  <si>
    <t>Dokončiť projekt budovania NG SIS II (vnútroštátny systém N SIS II a SIRENE) v súlade s finálnym riešením a funkcionalitou centrálneho systému SIS II.</t>
  </si>
  <si>
    <t>Prispôsobiť  personálne a technické  vybavenie Národnej ústredne SIRENE podľa požiadaviek vyplývajúcich z realizácie projektu NG SIS II.</t>
  </si>
  <si>
    <t xml:space="preserve">Odstrániť dopravné prekážky na cestných priechodoch na vnútorných hraniciach. </t>
  </si>
  <si>
    <t>štátny rozpočet</t>
  </si>
  <si>
    <t>zahraničná pomoc</t>
  </si>
  <si>
    <t>Č. 
opatre-
nia</t>
  </si>
  <si>
    <t>Vybudovať nový informačný systém „DEMIG“.</t>
  </si>
  <si>
    <t>Zabezpečiť technické prostriedky na odhaľovanie falošných a pozmenených cestovných dokladov a spracovávanie odborných vyjadrení.</t>
  </si>
  <si>
    <t>Vybudovať analytický a informačný systém slúžiaci odhaľovanie a dokumentovanie trestnej činnosti spojenej s nelegálnou migráciou, prevádzačstvom a inou trestnou činnosťou.</t>
  </si>
  <si>
    <t>Realizovať výstavbu 32 kompletov virtuálneho plotu v severnej časti úseku štátnej hranice Slovenskej republiky s Ukrajinou.</t>
  </si>
  <si>
    <t xml:space="preserve">Realizovať nákup 6 súprav detektorov systému Ralen (tzv. KUFOR) pre 6 OHK PZ (Zboj, Ulič, Ubľa, Poďhoroď, Petrovce, Vyšné Nemecké) za účelom zabezpečenia zvýšenia účinnosti ochrany štátnej hranice do vybudovania požadovaného množstva súprav virtuálneho plotu v severnej časti úseku štátnej hranice Slovenskej republiky s Ukrajinou. </t>
  </si>
  <si>
    <t xml:space="preserve">Dobudovať zvýšenie obvodovej ochrany všetkých 10 objektov na štátnej hranici s Ukrajinou. </t>
  </si>
  <si>
    <t>12.</t>
  </si>
  <si>
    <t>13.</t>
  </si>
  <si>
    <t>14.</t>
  </si>
  <si>
    <t>15.</t>
  </si>
  <si>
    <t>celkové finančné náklady</t>
  </si>
  <si>
    <t>16.</t>
  </si>
  <si>
    <t>Pokračovať s vykonávaním monitorovacích letov vrtuľníkmi na zvýšenie účinnosti ochrany štátnej hranice SR s Ukrajinou (podľa zmluvy o dielo č. SE-236/OVO-2007).</t>
  </si>
  <si>
    <t>Vybaviť kontaktné body (FPO) zriadené na OHK PZ Vyšné Nemecké a OHK PZ Bratislava Ružinov letisko novou technikou, ktorá zohľadňuje úplné uplatňovanie schengenského acquis Slovenskou republikou.</t>
  </si>
  <si>
    <t>7.</t>
  </si>
  <si>
    <t>Vyslať imigračného styčného dôstojníka do krajiny pôvodu nelegálnej migrácie v súlade s „Koncepciou vysielania imigračných styčných dôstojníkov a plnenie ich úloh v krajinách pôvodu nelegálnej migrácie“.</t>
  </si>
  <si>
    <t>4.</t>
  </si>
  <si>
    <t>6.</t>
  </si>
  <si>
    <t>9.</t>
  </si>
  <si>
    <t>10.</t>
  </si>
  <si>
    <t>17.</t>
  </si>
  <si>
    <t>27.</t>
  </si>
  <si>
    <t>29.</t>
  </si>
  <si>
    <t>Zabezpečiť školenia konzulov, odhaľovanie falošných a pozmenených cestovných dokladov a pod.</t>
  </si>
  <si>
    <t>Zabezpečiť podporu systému VIS, hot-line, legislatívna podpora.</t>
  </si>
  <si>
    <t>Zabezpečiť implementáciu druhého biometrického prvku (odtlačky prstov) do VIS, aplikačné zmeny VIS.</t>
  </si>
  <si>
    <t>65.</t>
  </si>
  <si>
    <t>19.</t>
  </si>
  <si>
    <t>20.</t>
  </si>
  <si>
    <t>71.</t>
  </si>
  <si>
    <t>72.</t>
  </si>
  <si>
    <t>79.</t>
  </si>
  <si>
    <t>94.</t>
  </si>
  <si>
    <t>64.</t>
  </si>
  <si>
    <t>Zabezpečiť implementáciu ročného projektu jazykového vzdelávania pre príslušníkov Policajného zboru Riaditeľstva hraničnej polície Sobrance realizovaného z Fondu pre vonkajšej hranice.</t>
  </si>
  <si>
    <t>Aktívne sa zapojiť do spoločných operácií organizovaných agentúrou FRONTEX pre oblasť pozemných a vzdušných hraníc.</t>
  </si>
  <si>
    <t>Aktívne spolupracovať s agentúrou FRONTEX v situáciách vyžadujúcich technickú a operačnú pomoc pri kontrole vonkajších hraníc.</t>
  </si>
  <si>
    <t>Spevniť prístupové a zásahové cesty na štátnej hranici Slovenskej republiky s Ukrajinou z dôvodov zvýšenia účinnosti zásahov na štátnej hranici  (66 km - valcovaný makadam).</t>
  </si>
  <si>
    <t>Zabezpečiť finančné prostriedky na prevádzku systému technickej a fyzickej ochrany štátnej hranice SR s Ukrajinou.</t>
  </si>
  <si>
    <t xml:space="preserve">Zakúpiť software umožňujúci komunikáciu mobilných zariadení v sieti MVNET. </t>
  </si>
  <si>
    <t>Zabezpečiť výdavky na dopravné, poistenie, servis a údržbu automobilovej techniky dodanej v máji 2007 na základné útvary na štátnej hranici s Ukrajinou.</t>
  </si>
  <si>
    <t xml:space="preserve">Vyslať podľa potreby vyplývajúcej z analýzy prípadov zneužívania cestovných dokladov a víz poradcov pre doklady na ZÚ SR v tretích štátoch. </t>
  </si>
  <si>
    <t>131.</t>
  </si>
  <si>
    <t>Vytvoriť 4 nové pracovné miesta na ÚOOÚ SR.</t>
  </si>
  <si>
    <t>Zabezpečiť pracovné stáže zamestnancov ÚOOÚ SR v centrále SIS v Štrasburgu, v centrále VIS v Luxemburgu a v centrále CIS v Bruseli, vykonanie kontroly informačných systémov na zastupiteľských úradoch SR v zahraničí.</t>
  </si>
  <si>
    <t>Zabezpečiť dopravné prostriedky, materiálno-technické vybavenie a výpočtovú techniku pre zabezpečenie výkonu colnej kontroly na vonkajšej hranici.</t>
  </si>
  <si>
    <t>Zabezpečiť pre útvary cudzineckej polície technické prostriedky na plnenie úloh v oblasti kontroly dodržiavania podmienok pobytu cudzincov na území SR ako jedného zo štátov schengenského priestoru.</t>
  </si>
  <si>
    <t>Zabezpečiť dobudovanie a prevádzku komunikačných liniek pre VIS.</t>
  </si>
  <si>
    <t>Ministerstvo spravodlivosti SR</t>
  </si>
  <si>
    <t>84.</t>
  </si>
  <si>
    <t>Spracovať a vydať príručku pre sudcov a prokurátorov „Justičná spolupráca v trestných veciach – právny styk s cudzinou“.</t>
  </si>
  <si>
    <t>Spracovať a vydať príručku pre sudcov a prokurátorov „Judikatúra Európskeho súdneho dvora k otázkam justičnej spolupráce v trestných veciach“.</t>
  </si>
  <si>
    <t>Zabezpečiť špeciálne školenia, odborné semináre, konferencie a kurzy v oblasti justičnej spolupráce pre sudcov, zamestnancov MS SR, prokurátorov a zamestnancov GP SR.</t>
  </si>
  <si>
    <t>Zabezpečiť odborné jazykové kurzy pre sudcov, vyšších súdnych úradníkov, zamestnancov MS SR, prokurátorov a pracovníkov GP SR.</t>
  </si>
  <si>
    <t>Zabezpečiť realizáciu opatrení  (stavebných, technických, organizačných, personálnych a finančných) súvisiacich s ochranou vízových pracovísk na ZÚ SR v zahraničí, vrátane opatrení uvedených v protokoloch z kontrol vykonaných ÚOOÚ SR, v súvislosti s previerkou, či súčasné bezpečnostné opatrenia a pracovné postupy pri vydávaní schengenských víz sú v súlade s ustanoveniami zákona č. 428/2002 Z. z. o ochrane osobných údajov v znení neskorších predpisov a Spoločných konzulárnych postupov.</t>
  </si>
  <si>
    <t>Zabezpečiť ochranu vízových pracovísk na ZÚ SR v zahraničí a výdavky na údržbu zabezpečovacích systémov.</t>
  </si>
  <si>
    <t>Finančné náklady zabezpečované z fondov EÚ v tis. Sk</t>
  </si>
  <si>
    <t>Zabezpečiť rekonštrukciu cestného colného priechodu Ubľa.</t>
  </si>
  <si>
    <t>Zabezpečiť podporu systému VIS, hot-line, legislatívna podpora</t>
  </si>
  <si>
    <t>Zabezpečiť odborné jazykové vzdelávanie pre colníkov vykonávajúcich colnú kontrolu na vonkajších hraniciach.</t>
  </si>
  <si>
    <t>40.</t>
  </si>
  <si>
    <t>41.</t>
  </si>
  <si>
    <t>55.</t>
  </si>
  <si>
    <t>52.</t>
  </si>
  <si>
    <t>53.</t>
  </si>
  <si>
    <t>58.</t>
  </si>
  <si>
    <t>67.</t>
  </si>
  <si>
    <t>69.</t>
  </si>
  <si>
    <t>70.</t>
  </si>
  <si>
    <t>77.</t>
  </si>
  <si>
    <t>115.</t>
  </si>
  <si>
    <t>125.</t>
  </si>
  <si>
    <t>126.</t>
  </si>
  <si>
    <t>127.</t>
  </si>
  <si>
    <t>128.</t>
  </si>
  <si>
    <t>129.</t>
  </si>
  <si>
    <t>Ministerstvo spravodlivosti SR spolu</t>
  </si>
  <si>
    <t>Ministerstvo zahraničných vecí SR spolu</t>
  </si>
  <si>
    <t>Ministerstvo financií SR spolu</t>
  </si>
  <si>
    <t>Úrad na ochranu osobných údajov SR spolu</t>
  </si>
  <si>
    <t>Ministerstvo vnútra SR spolu</t>
  </si>
  <si>
    <t>SR spolu</t>
  </si>
  <si>
    <t>Zabezpečiť špecifické školenia v oblasti odberu vzoriek a protikorupčného tréningu pre colníkov vykonávajúcich colnú kontrolu na vonkajších hraniciach.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</si>
</sst>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justify" vertical="top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vertical="top"/>
    </xf>
    <xf numFmtId="3" fontId="6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top" wrapText="1"/>
    </xf>
    <xf numFmtId="3" fontId="1" fillId="0" borderId="0" xfId="0" applyNumberFormat="1" applyFont="1" applyFill="1" applyAlignment="1">
      <alignment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justify" vertical="top" wrapText="1"/>
    </xf>
    <xf numFmtId="3" fontId="1" fillId="0" borderId="2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 vertical="top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vertical="top"/>
    </xf>
    <xf numFmtId="3" fontId="6" fillId="0" borderId="2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justify" vertical="top" wrapText="1"/>
    </xf>
    <xf numFmtId="3" fontId="1" fillId="0" borderId="6" xfId="0" applyNumberFormat="1" applyFont="1" applyFill="1" applyBorder="1" applyAlignment="1">
      <alignment horizontal="right" vertical="top"/>
    </xf>
    <xf numFmtId="3" fontId="1" fillId="0" borderId="6" xfId="0" applyNumberFormat="1" applyFont="1" applyFill="1" applyBorder="1" applyAlignment="1">
      <alignment vertical="top"/>
    </xf>
    <xf numFmtId="3" fontId="6" fillId="0" borderId="6" xfId="0" applyNumberFormat="1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80" zoomScaleNormal="80" workbookViewId="0" topLeftCell="A1">
      <pane ySplit="3" topLeftCell="BM22" activePane="bottomLeft" state="frozen"/>
      <selection pane="topLeft" activeCell="A1" sqref="A1"/>
      <selection pane="bottomLeft" activeCell="A36" sqref="A36"/>
    </sheetView>
  </sheetViews>
  <sheetFormatPr defaultColWidth="9.140625" defaultRowHeight="12.75"/>
  <cols>
    <col min="1" max="1" width="13.28125" style="17" customWidth="1"/>
    <col min="2" max="2" width="5.8515625" style="18" bestFit="1" customWidth="1"/>
    <col min="3" max="3" width="81.7109375" style="19" customWidth="1"/>
    <col min="4" max="5" width="10.00390625" style="20" customWidth="1"/>
    <col min="6" max="6" width="9.8515625" style="20" customWidth="1"/>
    <col min="7" max="7" width="9.8515625" style="38" bestFit="1" customWidth="1"/>
    <col min="8" max="16384" width="9.140625" style="21" customWidth="1"/>
  </cols>
  <sheetData>
    <row r="1" spans="1:7" s="1" customFormat="1" ht="12.75">
      <c r="A1" s="68" t="s">
        <v>0</v>
      </c>
      <c r="B1" s="71" t="s">
        <v>20</v>
      </c>
      <c r="C1" s="68" t="s">
        <v>1</v>
      </c>
      <c r="D1" s="60" t="s">
        <v>2</v>
      </c>
      <c r="E1" s="61"/>
      <c r="F1" s="61"/>
      <c r="G1" s="62"/>
    </row>
    <row r="2" spans="1:7" s="1" customFormat="1" ht="12.75">
      <c r="A2" s="69"/>
      <c r="B2" s="72"/>
      <c r="C2" s="69"/>
      <c r="D2" s="63" t="s">
        <v>18</v>
      </c>
      <c r="E2" s="64"/>
      <c r="F2" s="64"/>
      <c r="G2" s="65"/>
    </row>
    <row r="3" spans="1:7" s="1" customFormat="1" ht="12.75">
      <c r="A3" s="70"/>
      <c r="B3" s="73"/>
      <c r="C3" s="70"/>
      <c r="D3" s="2" t="s">
        <v>3</v>
      </c>
      <c r="E3" s="2" t="s">
        <v>4</v>
      </c>
      <c r="F3" s="2" t="s">
        <v>12</v>
      </c>
      <c r="G3" s="30" t="s">
        <v>10</v>
      </c>
    </row>
    <row r="4" spans="1:7" s="12" customFormat="1" ht="15" customHeight="1">
      <c r="A4" s="57" t="s">
        <v>5</v>
      </c>
      <c r="B4" s="7" t="s">
        <v>11</v>
      </c>
      <c r="C4" s="14" t="s">
        <v>17</v>
      </c>
      <c r="D4" s="9">
        <v>2375</v>
      </c>
      <c r="E4" s="9">
        <v>15100</v>
      </c>
      <c r="F4" s="9">
        <v>0</v>
      </c>
      <c r="G4" s="11">
        <f>SUM(D4:F4)</f>
        <v>17475</v>
      </c>
    </row>
    <row r="5" spans="1:7" s="12" customFormat="1" ht="29.25" customHeight="1">
      <c r="A5" s="58"/>
      <c r="B5" s="7" t="s">
        <v>37</v>
      </c>
      <c r="C5" s="8" t="s">
        <v>67</v>
      </c>
      <c r="D5" s="9"/>
      <c r="E5" s="9">
        <v>5946</v>
      </c>
      <c r="F5" s="9">
        <v>6124</v>
      </c>
      <c r="G5" s="11">
        <f aca="true" t="shared" si="0" ref="G5:G42">SUM(D5:F5)</f>
        <v>12070</v>
      </c>
    </row>
    <row r="6" spans="1:7" s="12" customFormat="1" ht="27.75" customHeight="1">
      <c r="A6" s="13"/>
      <c r="B6" s="7" t="s">
        <v>38</v>
      </c>
      <c r="C6" s="8" t="s">
        <v>56</v>
      </c>
      <c r="D6" s="9">
        <v>4150</v>
      </c>
      <c r="E6" s="9">
        <v>4150</v>
      </c>
      <c r="F6" s="9">
        <v>4150</v>
      </c>
      <c r="G6" s="11">
        <f t="shared" si="0"/>
        <v>12450</v>
      </c>
    </row>
    <row r="7" spans="1:10" s="12" customFormat="1" ht="25.5">
      <c r="A7" s="13"/>
      <c r="B7" s="7" t="s">
        <v>35</v>
      </c>
      <c r="C7" s="8" t="s">
        <v>57</v>
      </c>
      <c r="D7" s="9">
        <v>150</v>
      </c>
      <c r="E7" s="9">
        <v>150</v>
      </c>
      <c r="F7" s="9">
        <v>130</v>
      </c>
      <c r="G7" s="11">
        <f t="shared" si="0"/>
        <v>430</v>
      </c>
      <c r="J7" s="15"/>
    </row>
    <row r="8" spans="1:10" s="12" customFormat="1" ht="25.5">
      <c r="A8" s="13"/>
      <c r="B8" s="7" t="s">
        <v>39</v>
      </c>
      <c r="C8" s="14" t="s">
        <v>59</v>
      </c>
      <c r="D8" s="9">
        <v>130000</v>
      </c>
      <c r="E8" s="9">
        <v>160000</v>
      </c>
      <c r="F8" s="9">
        <v>200000</v>
      </c>
      <c r="G8" s="11">
        <f t="shared" si="0"/>
        <v>490000</v>
      </c>
      <c r="J8" s="15"/>
    </row>
    <row r="9" spans="1:10" s="12" customFormat="1" ht="15" customHeight="1">
      <c r="A9" s="13"/>
      <c r="B9" s="7" t="s">
        <v>40</v>
      </c>
      <c r="C9" s="14" t="s">
        <v>60</v>
      </c>
      <c r="D9" s="9">
        <v>1700</v>
      </c>
      <c r="E9" s="9">
        <v>0</v>
      </c>
      <c r="F9" s="9">
        <v>0</v>
      </c>
      <c r="G9" s="11">
        <f t="shared" si="0"/>
        <v>1700</v>
      </c>
      <c r="J9" s="15"/>
    </row>
    <row r="10" spans="1:7" s="12" customFormat="1" ht="38.25">
      <c r="A10" s="31"/>
      <c r="B10" s="7" t="s">
        <v>27</v>
      </c>
      <c r="C10" s="14" t="s">
        <v>34</v>
      </c>
      <c r="D10" s="9">
        <v>1115</v>
      </c>
      <c r="E10" s="9">
        <v>0</v>
      </c>
      <c r="F10" s="9">
        <v>0</v>
      </c>
      <c r="G10" s="11">
        <f t="shared" si="0"/>
        <v>1115</v>
      </c>
    </row>
    <row r="11" spans="1:7" s="12" customFormat="1" ht="27.75" customHeight="1">
      <c r="A11" s="13"/>
      <c r="B11" s="7" t="s">
        <v>28</v>
      </c>
      <c r="C11" s="14" t="s">
        <v>24</v>
      </c>
      <c r="D11" s="9">
        <v>18000</v>
      </c>
      <c r="E11" s="9">
        <v>85236</v>
      </c>
      <c r="F11" s="9">
        <v>91500</v>
      </c>
      <c r="G11" s="11">
        <f t="shared" si="0"/>
        <v>194736</v>
      </c>
    </row>
    <row r="12" spans="1:7" s="12" customFormat="1" ht="54.75" customHeight="1">
      <c r="A12" s="13"/>
      <c r="B12" s="7" t="s">
        <v>29</v>
      </c>
      <c r="C12" s="14" t="s">
        <v>25</v>
      </c>
      <c r="D12" s="9">
        <v>3800</v>
      </c>
      <c r="E12" s="9">
        <v>7600</v>
      </c>
      <c r="F12" s="9">
        <v>0</v>
      </c>
      <c r="G12" s="11">
        <f t="shared" si="0"/>
        <v>11400</v>
      </c>
    </row>
    <row r="13" spans="1:7" s="12" customFormat="1" ht="13.5" customHeight="1">
      <c r="A13" s="13"/>
      <c r="B13" s="7" t="s">
        <v>30</v>
      </c>
      <c r="C13" s="14" t="s">
        <v>26</v>
      </c>
      <c r="D13" s="9">
        <v>0</v>
      </c>
      <c r="E13" s="9">
        <v>4200</v>
      </c>
      <c r="F13" s="9">
        <v>0</v>
      </c>
      <c r="G13" s="11">
        <f t="shared" si="0"/>
        <v>4200</v>
      </c>
    </row>
    <row r="14" spans="1:7" s="12" customFormat="1" ht="28.5" customHeight="1">
      <c r="A14" s="31"/>
      <c r="B14" s="7" t="s">
        <v>41</v>
      </c>
      <c r="C14" s="8" t="s">
        <v>33</v>
      </c>
      <c r="D14" s="9">
        <v>18000</v>
      </c>
      <c r="E14" s="9">
        <v>18000</v>
      </c>
      <c r="F14" s="9">
        <v>18000</v>
      </c>
      <c r="G14" s="11">
        <f t="shared" si="0"/>
        <v>54000</v>
      </c>
    </row>
    <row r="15" spans="1:7" s="12" customFormat="1" ht="27.75" customHeight="1">
      <c r="A15" s="31"/>
      <c r="B15" s="7" t="s">
        <v>7</v>
      </c>
      <c r="C15" s="14" t="s">
        <v>61</v>
      </c>
      <c r="D15" s="9">
        <v>8664</v>
      </c>
      <c r="E15" s="9">
        <v>0</v>
      </c>
      <c r="F15" s="9">
        <v>0</v>
      </c>
      <c r="G15" s="11">
        <f t="shared" si="0"/>
        <v>8664</v>
      </c>
    </row>
    <row r="16" spans="1:7" s="12" customFormat="1" ht="28.5" customHeight="1">
      <c r="A16" s="31"/>
      <c r="B16" s="7" t="s">
        <v>48</v>
      </c>
      <c r="C16" s="14" t="s">
        <v>58</v>
      </c>
      <c r="D16" s="9">
        <v>0</v>
      </c>
      <c r="E16" s="9">
        <v>20000</v>
      </c>
      <c r="F16" s="9">
        <v>20000</v>
      </c>
      <c r="G16" s="11">
        <f t="shared" si="0"/>
        <v>40000</v>
      </c>
    </row>
    <row r="17" spans="1:7" s="12" customFormat="1" ht="28.5" customHeight="1">
      <c r="A17" s="31"/>
      <c r="B17" s="7" t="s">
        <v>83</v>
      </c>
      <c r="C17" s="14" t="s">
        <v>13</v>
      </c>
      <c r="D17" s="9">
        <v>2500</v>
      </c>
      <c r="E17" s="9"/>
      <c r="F17" s="9"/>
      <c r="G17" s="11">
        <f t="shared" si="0"/>
        <v>2500</v>
      </c>
    </row>
    <row r="18" spans="1:7" s="12" customFormat="1" ht="15.75" customHeight="1">
      <c r="A18" s="13"/>
      <c r="B18" s="7" t="s">
        <v>86</v>
      </c>
      <c r="C18" s="14" t="s">
        <v>21</v>
      </c>
      <c r="D18" s="9">
        <v>30000</v>
      </c>
      <c r="E18" s="9"/>
      <c r="F18" s="9"/>
      <c r="G18" s="11">
        <f t="shared" si="0"/>
        <v>30000</v>
      </c>
    </row>
    <row r="19" spans="1:7" s="12" customFormat="1" ht="29.25" customHeight="1">
      <c r="A19" s="16"/>
      <c r="B19" s="7" t="s">
        <v>47</v>
      </c>
      <c r="C19" s="14" t="s">
        <v>62</v>
      </c>
      <c r="D19" s="9">
        <v>426</v>
      </c>
      <c r="E19" s="9">
        <v>300</v>
      </c>
      <c r="F19" s="9">
        <v>300</v>
      </c>
      <c r="G19" s="11">
        <f t="shared" si="0"/>
        <v>1026</v>
      </c>
    </row>
    <row r="20" spans="1:7" s="12" customFormat="1" ht="27.75" customHeight="1">
      <c r="A20" s="31"/>
      <c r="B20" s="32" t="s">
        <v>87</v>
      </c>
      <c r="C20" s="33" t="s">
        <v>36</v>
      </c>
      <c r="D20" s="34"/>
      <c r="E20" s="34">
        <v>12000</v>
      </c>
      <c r="F20" s="34">
        <v>18000</v>
      </c>
      <c r="G20" s="11">
        <f t="shared" si="0"/>
        <v>30000</v>
      </c>
    </row>
    <row r="21" spans="1:7" s="12" customFormat="1" ht="40.5" customHeight="1">
      <c r="A21" s="13"/>
      <c r="B21" s="7" t="s">
        <v>50</v>
      </c>
      <c r="C21" s="14" t="s">
        <v>14</v>
      </c>
      <c r="D21" s="9">
        <v>10748</v>
      </c>
      <c r="E21" s="9">
        <v>840</v>
      </c>
      <c r="F21" s="9">
        <v>840</v>
      </c>
      <c r="G21" s="11">
        <f t="shared" si="0"/>
        <v>12428</v>
      </c>
    </row>
    <row r="22" spans="1:7" s="12" customFormat="1" ht="25.5">
      <c r="A22" s="13"/>
      <c r="B22" s="7" t="s">
        <v>90</v>
      </c>
      <c r="C22" s="14" t="s">
        <v>15</v>
      </c>
      <c r="D22" s="9">
        <v>95000</v>
      </c>
      <c r="E22" s="9">
        <v>20000</v>
      </c>
      <c r="F22" s="9">
        <v>20000</v>
      </c>
      <c r="G22" s="11">
        <f t="shared" si="0"/>
        <v>135000</v>
      </c>
    </row>
    <row r="23" spans="1:7" s="12" customFormat="1" ht="25.5">
      <c r="A23" s="16"/>
      <c r="B23" s="7" t="s">
        <v>52</v>
      </c>
      <c r="C23" s="14" t="s">
        <v>16</v>
      </c>
      <c r="D23" s="9">
        <v>500</v>
      </c>
      <c r="E23" s="9">
        <v>500</v>
      </c>
      <c r="F23" s="9">
        <v>500</v>
      </c>
      <c r="G23" s="11">
        <f t="shared" si="0"/>
        <v>1500</v>
      </c>
    </row>
    <row r="24" spans="1:7" s="36" customFormat="1" ht="19.5" customHeight="1">
      <c r="A24" s="37" t="s">
        <v>101</v>
      </c>
      <c r="B24" s="39"/>
      <c r="C24" s="40"/>
      <c r="D24" s="35">
        <f>SUM(D4:D23)</f>
        <v>327128</v>
      </c>
      <c r="E24" s="35">
        <f>SUM(E4:E23)</f>
        <v>354022</v>
      </c>
      <c r="F24" s="35">
        <f>SUM(F4:F23)</f>
        <v>379544</v>
      </c>
      <c r="G24" s="35">
        <f t="shared" si="0"/>
        <v>1060694</v>
      </c>
    </row>
    <row r="25" spans="1:7" s="12" customFormat="1" ht="12.75">
      <c r="A25" s="66" t="s">
        <v>9</v>
      </c>
      <c r="B25" s="32" t="s">
        <v>70</v>
      </c>
      <c r="C25" s="33" t="s">
        <v>64</v>
      </c>
      <c r="D25" s="34">
        <v>2674</v>
      </c>
      <c r="E25" s="34">
        <v>2825</v>
      </c>
      <c r="F25" s="34">
        <v>2994</v>
      </c>
      <c r="G25" s="11">
        <f t="shared" si="0"/>
        <v>8493</v>
      </c>
    </row>
    <row r="26" spans="1:9" s="12" customFormat="1" ht="38.25">
      <c r="A26" s="67"/>
      <c r="B26" s="7" t="s">
        <v>63</v>
      </c>
      <c r="C26" s="14" t="s">
        <v>65</v>
      </c>
      <c r="D26" s="9">
        <v>300</v>
      </c>
      <c r="E26" s="9">
        <v>300</v>
      </c>
      <c r="F26" s="9">
        <v>300</v>
      </c>
      <c r="G26" s="11">
        <f t="shared" si="0"/>
        <v>900</v>
      </c>
      <c r="I26" s="15"/>
    </row>
    <row r="27" spans="1:7" s="36" customFormat="1" ht="19.5" customHeight="1">
      <c r="A27" s="37" t="s">
        <v>100</v>
      </c>
      <c r="B27" s="39"/>
      <c r="C27" s="40"/>
      <c r="D27" s="35">
        <f>SUM(D25:D26)</f>
        <v>2974</v>
      </c>
      <c r="E27" s="35">
        <f>SUM(E25:E26)</f>
        <v>3125</v>
      </c>
      <c r="F27" s="35">
        <f>SUM(F25:F26)</f>
        <v>3294</v>
      </c>
      <c r="G27" s="35">
        <f t="shared" si="0"/>
        <v>9393</v>
      </c>
    </row>
    <row r="28" spans="1:7" s="12" customFormat="1" ht="25.5" customHeight="1">
      <c r="A28" s="57" t="s">
        <v>6</v>
      </c>
      <c r="B28" s="7" t="s">
        <v>42</v>
      </c>
      <c r="C28" s="14" t="s">
        <v>78</v>
      </c>
      <c r="D28" s="9">
        <v>40000</v>
      </c>
      <c r="E28" s="9">
        <v>0</v>
      </c>
      <c r="F28" s="9"/>
      <c r="G28" s="11">
        <f t="shared" si="0"/>
        <v>40000</v>
      </c>
    </row>
    <row r="29" spans="1:7" s="12" customFormat="1" ht="25.5">
      <c r="A29" s="58"/>
      <c r="B29" s="7" t="s">
        <v>94</v>
      </c>
      <c r="C29" s="14" t="s">
        <v>80</v>
      </c>
      <c r="D29" s="9">
        <v>1200</v>
      </c>
      <c r="E29" s="9">
        <v>1200</v>
      </c>
      <c r="F29" s="9"/>
      <c r="G29" s="11">
        <f t="shared" si="0"/>
        <v>2400</v>
      </c>
    </row>
    <row r="30" spans="1:7" s="12" customFormat="1" ht="25.5">
      <c r="A30" s="59"/>
      <c r="B30" s="7" t="s">
        <v>95</v>
      </c>
      <c r="C30" s="14" t="s">
        <v>103</v>
      </c>
      <c r="D30" s="9">
        <v>600</v>
      </c>
      <c r="E30" s="9">
        <v>610</v>
      </c>
      <c r="F30" s="9"/>
      <c r="G30" s="11">
        <f t="shared" si="0"/>
        <v>1210</v>
      </c>
    </row>
    <row r="31" spans="1:7" s="36" customFormat="1" ht="19.5" customHeight="1">
      <c r="A31" s="37" t="s">
        <v>99</v>
      </c>
      <c r="B31" s="39"/>
      <c r="C31" s="40"/>
      <c r="D31" s="35">
        <f>SUM(D28:D30)</f>
        <v>41800</v>
      </c>
      <c r="E31" s="35">
        <f>SUM(E28:E30)</f>
        <v>1810</v>
      </c>
      <c r="F31" s="35">
        <f>SUM(F28:F30)</f>
        <v>0</v>
      </c>
      <c r="G31" s="35">
        <f t="shared" si="0"/>
        <v>43610</v>
      </c>
    </row>
    <row r="32" spans="1:7" s="12" customFormat="1" ht="76.5">
      <c r="A32" s="6" t="s">
        <v>8</v>
      </c>
      <c r="B32" s="7" t="s">
        <v>81</v>
      </c>
      <c r="C32" s="14" t="s">
        <v>75</v>
      </c>
      <c r="D32" s="9">
        <v>5000</v>
      </c>
      <c r="E32" s="9">
        <v>5000</v>
      </c>
      <c r="F32" s="9">
        <v>5000</v>
      </c>
      <c r="G32" s="11">
        <f t="shared" si="0"/>
        <v>15000</v>
      </c>
    </row>
    <row r="33" spans="1:7" s="12" customFormat="1" ht="25.5">
      <c r="A33" s="31"/>
      <c r="B33" s="7" t="s">
        <v>82</v>
      </c>
      <c r="C33" s="14" t="s">
        <v>76</v>
      </c>
      <c r="D33" s="9">
        <v>2000</v>
      </c>
      <c r="E33" s="9">
        <v>2000</v>
      </c>
      <c r="F33" s="9">
        <v>2000</v>
      </c>
      <c r="G33" s="11">
        <f t="shared" si="0"/>
        <v>6000</v>
      </c>
    </row>
    <row r="34" spans="1:7" s="12" customFormat="1" ht="12.75">
      <c r="A34" s="13"/>
      <c r="B34" s="7" t="s">
        <v>84</v>
      </c>
      <c r="C34" s="14" t="s">
        <v>45</v>
      </c>
      <c r="D34" s="9">
        <v>34000</v>
      </c>
      <c r="E34" s="9">
        <v>34000</v>
      </c>
      <c r="F34" s="9">
        <v>34000</v>
      </c>
      <c r="G34" s="11">
        <f t="shared" si="0"/>
        <v>102000</v>
      </c>
    </row>
    <row r="35" spans="1:7" s="12" customFormat="1" ht="13.5" customHeight="1">
      <c r="A35" s="13"/>
      <c r="B35" s="7" t="s">
        <v>85</v>
      </c>
      <c r="C35" s="14" t="s">
        <v>46</v>
      </c>
      <c r="D35" s="9">
        <v>0</v>
      </c>
      <c r="E35" s="9">
        <v>5000</v>
      </c>
      <c r="F35" s="9">
        <v>5000</v>
      </c>
      <c r="G35" s="11">
        <f t="shared" si="0"/>
        <v>10000</v>
      </c>
    </row>
    <row r="36" spans="1:7" s="12" customFormat="1" ht="12.75">
      <c r="A36" s="16"/>
      <c r="B36" s="7">
        <v>54</v>
      </c>
      <c r="C36" s="14" t="s">
        <v>68</v>
      </c>
      <c r="D36" s="9">
        <v>120000</v>
      </c>
      <c r="E36" s="9">
        <v>120000</v>
      </c>
      <c r="F36" s="9">
        <v>120000</v>
      </c>
      <c r="G36" s="11">
        <f t="shared" si="0"/>
        <v>360000</v>
      </c>
    </row>
    <row r="37" spans="1:7" s="36" customFormat="1" ht="19.5" customHeight="1">
      <c r="A37" s="37" t="s">
        <v>98</v>
      </c>
      <c r="B37" s="39"/>
      <c r="C37" s="40"/>
      <c r="D37" s="35">
        <f>SUM(D32:D36)</f>
        <v>161000</v>
      </c>
      <c r="E37" s="35">
        <f>SUM(E32:E36)</f>
        <v>166000</v>
      </c>
      <c r="F37" s="35">
        <f>SUM(F32:F36)</f>
        <v>166000</v>
      </c>
      <c r="G37" s="35">
        <f t="shared" si="0"/>
        <v>493000</v>
      </c>
    </row>
    <row r="38" spans="1:7" ht="38.25" customHeight="1">
      <c r="A38" s="57" t="s">
        <v>69</v>
      </c>
      <c r="B38" s="7" t="s">
        <v>88</v>
      </c>
      <c r="C38" s="14" t="s">
        <v>71</v>
      </c>
      <c r="D38" s="9">
        <v>900</v>
      </c>
      <c r="E38" s="9"/>
      <c r="F38" s="9"/>
      <c r="G38" s="11">
        <f t="shared" si="0"/>
        <v>900</v>
      </c>
    </row>
    <row r="39" spans="1:7" ht="25.5">
      <c r="A39" s="58"/>
      <c r="B39" s="7" t="s">
        <v>89</v>
      </c>
      <c r="C39" s="14" t="s">
        <v>72</v>
      </c>
      <c r="D39" s="9">
        <v>600</v>
      </c>
      <c r="E39" s="9"/>
      <c r="F39" s="9"/>
      <c r="G39" s="11">
        <f t="shared" si="0"/>
        <v>600</v>
      </c>
    </row>
    <row r="40" spans="1:7" ht="25.5">
      <c r="A40" s="58"/>
      <c r="B40" s="7" t="s">
        <v>92</v>
      </c>
      <c r="C40" s="14" t="s">
        <v>73</v>
      </c>
      <c r="D40" s="9">
        <v>1720</v>
      </c>
      <c r="E40" s="9">
        <v>520</v>
      </c>
      <c r="F40" s="9"/>
      <c r="G40" s="11">
        <f t="shared" si="0"/>
        <v>2240</v>
      </c>
    </row>
    <row r="41" spans="1:7" ht="25.5">
      <c r="A41" s="59"/>
      <c r="B41" s="7" t="s">
        <v>93</v>
      </c>
      <c r="C41" s="14" t="s">
        <v>74</v>
      </c>
      <c r="D41" s="9">
        <v>550</v>
      </c>
      <c r="E41" s="9">
        <v>550</v>
      </c>
      <c r="F41" s="9">
        <v>550</v>
      </c>
      <c r="G41" s="11">
        <f t="shared" si="0"/>
        <v>1650</v>
      </c>
    </row>
    <row r="42" spans="1:7" s="36" customFormat="1" ht="19.5" customHeight="1">
      <c r="A42" s="37" t="s">
        <v>97</v>
      </c>
      <c r="B42" s="39"/>
      <c r="C42" s="40"/>
      <c r="D42" s="35">
        <f>SUM(D38:D41)</f>
        <v>3770</v>
      </c>
      <c r="E42" s="35">
        <f>SUM(E38:E41)</f>
        <v>1070</v>
      </c>
      <c r="F42" s="35">
        <f>SUM(F38:F41)</f>
        <v>550</v>
      </c>
      <c r="G42" s="35">
        <f t="shared" si="0"/>
        <v>5390</v>
      </c>
    </row>
    <row r="43" spans="1:7" s="36" customFormat="1" ht="19.5" customHeight="1">
      <c r="A43" s="43" t="s">
        <v>102</v>
      </c>
      <c r="B43" s="39"/>
      <c r="C43" s="40"/>
      <c r="D43" s="35">
        <f>SUM(D42,D37,D31,D27,D24)</f>
        <v>536672</v>
      </c>
      <c r="E43" s="35">
        <f>SUM(E42,E37,E31,E27,E24)</f>
        <v>526027</v>
      </c>
      <c r="F43" s="35">
        <f>SUM(F42,F37,F31,F27,F24)</f>
        <v>549388</v>
      </c>
      <c r="G43" s="35">
        <f>SUM(D43:F43)</f>
        <v>1612087</v>
      </c>
    </row>
    <row r="65" spans="1:7" s="29" customFormat="1" ht="21" customHeight="1">
      <c r="A65" s="23"/>
      <c r="B65" s="24"/>
      <c r="C65" s="25"/>
      <c r="D65" s="26"/>
      <c r="E65" s="26"/>
      <c r="F65" s="26"/>
      <c r="G65" s="28"/>
    </row>
  </sheetData>
  <mergeCells count="9">
    <mergeCell ref="A28:A30"/>
    <mergeCell ref="A38:A41"/>
    <mergeCell ref="D1:G1"/>
    <mergeCell ref="D2:G2"/>
    <mergeCell ref="A4:A5"/>
    <mergeCell ref="A25:A26"/>
    <mergeCell ref="A1:A3"/>
    <mergeCell ref="B1:B3"/>
    <mergeCell ref="C1:C3"/>
  </mergeCells>
  <printOptions/>
  <pageMargins left="0.3937007874015748" right="0.3937007874015748" top="0.8661417322834646" bottom="0.7874015748031497" header="0.5118110236220472" footer="0.5118110236220472"/>
  <pageSetup horizontalDpi="600" verticalDpi="600" orientation="landscape" paperSize="9" r:id="rId1"/>
  <headerFooter alignWithMargins="0">
    <oddHeader>&amp;C&amp;"Times New Roman,Tučné"&amp;12Vyčíslenie finančných nákladov zo štátneho rozpočtu na realizáciu opatrení SAP SR 2008 – 2010&amp;R&amp;"Times New Roman,Tučné"&amp;12Príloha č. 1</oddHeader>
    <oddFooter>&amp;C&amp;"Times New Roman,Normálne"&amp;P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="75" zoomScaleNormal="75" workbookViewId="0" topLeftCell="A1">
      <pane ySplit="3" topLeftCell="BM4" activePane="bottomLeft" state="frozen"/>
      <selection pane="topLeft" activeCell="B1" sqref="B1"/>
      <selection pane="bottomLeft" activeCell="A15" sqref="A15"/>
    </sheetView>
  </sheetViews>
  <sheetFormatPr defaultColWidth="9.140625" defaultRowHeight="12.75"/>
  <cols>
    <col min="1" max="1" width="12.00390625" style="17" customWidth="1"/>
    <col min="2" max="2" width="5.8515625" style="18" bestFit="1" customWidth="1"/>
    <col min="3" max="3" width="33.57421875" style="19" customWidth="1"/>
    <col min="4" max="11" width="7.421875" style="20" customWidth="1"/>
    <col min="12" max="14" width="7.421875" style="21" customWidth="1"/>
    <col min="15" max="15" width="7.421875" style="22" customWidth="1"/>
    <col min="16" max="16384" width="9.140625" style="21" customWidth="1"/>
  </cols>
  <sheetData>
    <row r="1" spans="1:15" s="1" customFormat="1" ht="12.75">
      <c r="A1" s="68" t="s">
        <v>0</v>
      </c>
      <c r="B1" s="71" t="s">
        <v>20</v>
      </c>
      <c r="C1" s="68" t="s">
        <v>1</v>
      </c>
      <c r="D1" s="60" t="s">
        <v>77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s="1" customFormat="1" ht="12.75">
      <c r="A2" s="69"/>
      <c r="B2" s="72"/>
      <c r="C2" s="69"/>
      <c r="D2" s="63" t="s">
        <v>18</v>
      </c>
      <c r="E2" s="64"/>
      <c r="F2" s="64"/>
      <c r="G2" s="64"/>
      <c r="H2" s="63" t="s">
        <v>19</v>
      </c>
      <c r="I2" s="64"/>
      <c r="J2" s="64"/>
      <c r="K2" s="65"/>
      <c r="L2" s="75" t="s">
        <v>31</v>
      </c>
      <c r="M2" s="76"/>
      <c r="N2" s="76"/>
      <c r="O2" s="77"/>
    </row>
    <row r="3" spans="1:15" s="1" customFormat="1" ht="25.5">
      <c r="A3" s="70"/>
      <c r="B3" s="73"/>
      <c r="C3" s="70"/>
      <c r="D3" s="2" t="s">
        <v>3</v>
      </c>
      <c r="E3" s="2" t="s">
        <v>4</v>
      </c>
      <c r="F3" s="2" t="s">
        <v>12</v>
      </c>
      <c r="G3" s="3" t="s">
        <v>10</v>
      </c>
      <c r="H3" s="2" t="s">
        <v>3</v>
      </c>
      <c r="I3" s="2" t="s">
        <v>4</v>
      </c>
      <c r="J3" s="2" t="s">
        <v>12</v>
      </c>
      <c r="K3" s="3" t="s">
        <v>10</v>
      </c>
      <c r="L3" s="4" t="s">
        <v>3</v>
      </c>
      <c r="M3" s="4" t="s">
        <v>4</v>
      </c>
      <c r="N3" s="4" t="s">
        <v>12</v>
      </c>
      <c r="O3" s="5" t="s">
        <v>10</v>
      </c>
    </row>
    <row r="4" spans="1:15" s="12" customFormat="1" ht="27.75" customHeight="1">
      <c r="A4" s="6" t="s">
        <v>5</v>
      </c>
      <c r="B4" s="7" t="s">
        <v>32</v>
      </c>
      <c r="C4" s="8" t="s">
        <v>23</v>
      </c>
      <c r="D4" s="9"/>
      <c r="E4" s="9">
        <v>3750</v>
      </c>
      <c r="F4" s="9"/>
      <c r="G4" s="9">
        <f>SUM(D4:F4)</f>
        <v>3750</v>
      </c>
      <c r="H4" s="9"/>
      <c r="I4" s="9">
        <v>11250</v>
      </c>
      <c r="J4" s="9"/>
      <c r="K4" s="9">
        <f>SUM(H4:J4)</f>
        <v>11250</v>
      </c>
      <c r="L4" s="10">
        <f>D4+H4</f>
        <v>0</v>
      </c>
      <c r="M4" s="10">
        <f>E4+I4</f>
        <v>15000</v>
      </c>
      <c r="N4" s="10">
        <f>F4+J4</f>
        <v>0</v>
      </c>
      <c r="O4" s="11">
        <f>SUM(L4:N4)</f>
        <v>15000</v>
      </c>
    </row>
    <row r="5" spans="1:15" s="12" customFormat="1" ht="59.25" customHeight="1">
      <c r="A5" s="13"/>
      <c r="B5" s="7" t="s">
        <v>49</v>
      </c>
      <c r="C5" s="8" t="s">
        <v>22</v>
      </c>
      <c r="D5" s="9"/>
      <c r="E5" s="9">
        <v>6500</v>
      </c>
      <c r="F5" s="9"/>
      <c r="G5" s="9">
        <f aca="true" t="shared" si="0" ref="G5:G13">SUM(D5:F5)</f>
        <v>6500</v>
      </c>
      <c r="H5" s="9"/>
      <c r="I5" s="9">
        <v>19500</v>
      </c>
      <c r="J5" s="9"/>
      <c r="K5" s="9">
        <f aca="true" t="shared" si="1" ref="K5:K13">SUM(H5:J5)</f>
        <v>19500</v>
      </c>
      <c r="L5" s="10">
        <f aca="true" t="shared" si="2" ref="L5:L13">D5+H5</f>
        <v>0</v>
      </c>
      <c r="M5" s="10">
        <f aca="true" t="shared" si="3" ref="M5:M13">E5+I5</f>
        <v>26000</v>
      </c>
      <c r="N5" s="10">
        <f aca="true" t="shared" si="4" ref="N5:N13">F5+J5</f>
        <v>0</v>
      </c>
      <c r="O5" s="11">
        <f aca="true" t="shared" si="5" ref="O5:O14">SUM(L5:N5)</f>
        <v>26000</v>
      </c>
    </row>
    <row r="6" spans="1:15" s="12" customFormat="1" ht="28.5" customHeight="1">
      <c r="A6" s="13"/>
      <c r="B6" s="7" t="s">
        <v>51</v>
      </c>
      <c r="C6" s="14" t="s">
        <v>21</v>
      </c>
      <c r="D6" s="9">
        <v>7000</v>
      </c>
      <c r="E6" s="9">
        <v>3000</v>
      </c>
      <c r="F6" s="9">
        <v>3250</v>
      </c>
      <c r="G6" s="9">
        <f t="shared" si="0"/>
        <v>13250</v>
      </c>
      <c r="H6" s="9">
        <v>21000</v>
      </c>
      <c r="I6" s="9">
        <v>9000</v>
      </c>
      <c r="J6" s="9">
        <v>9750</v>
      </c>
      <c r="K6" s="9">
        <f t="shared" si="1"/>
        <v>39750</v>
      </c>
      <c r="L6" s="10">
        <f t="shared" si="2"/>
        <v>28000</v>
      </c>
      <c r="M6" s="10">
        <f t="shared" si="3"/>
        <v>12000</v>
      </c>
      <c r="N6" s="10">
        <f t="shared" si="4"/>
        <v>13000</v>
      </c>
      <c r="O6" s="11">
        <f t="shared" si="5"/>
        <v>53000</v>
      </c>
    </row>
    <row r="7" spans="1:15" s="12" customFormat="1" ht="53.25" customHeight="1">
      <c r="A7" s="13"/>
      <c r="B7" s="7" t="s">
        <v>53</v>
      </c>
      <c r="C7" s="14" t="s">
        <v>16</v>
      </c>
      <c r="D7" s="9"/>
      <c r="E7" s="9">
        <v>3125</v>
      </c>
      <c r="F7" s="9">
        <v>3750</v>
      </c>
      <c r="G7" s="9">
        <f t="shared" si="0"/>
        <v>6875</v>
      </c>
      <c r="H7" s="9"/>
      <c r="I7" s="9">
        <v>9375</v>
      </c>
      <c r="J7" s="9">
        <v>11250</v>
      </c>
      <c r="K7" s="9">
        <f t="shared" si="1"/>
        <v>20625</v>
      </c>
      <c r="L7" s="10">
        <f t="shared" si="2"/>
        <v>0</v>
      </c>
      <c r="M7" s="10">
        <f t="shared" si="3"/>
        <v>12500</v>
      </c>
      <c r="N7" s="10">
        <f t="shared" si="4"/>
        <v>15000</v>
      </c>
      <c r="O7" s="11">
        <f t="shared" si="5"/>
        <v>27500</v>
      </c>
    </row>
    <row r="8" spans="1:15" s="12" customFormat="1" ht="72" customHeight="1">
      <c r="A8" s="16"/>
      <c r="B8" s="7" t="s">
        <v>91</v>
      </c>
      <c r="C8" s="8" t="s">
        <v>55</v>
      </c>
      <c r="D8" s="9">
        <v>250</v>
      </c>
      <c r="E8" s="9">
        <v>250</v>
      </c>
      <c r="F8" s="9">
        <v>250</v>
      </c>
      <c r="G8" s="9">
        <f t="shared" si="0"/>
        <v>750</v>
      </c>
      <c r="H8" s="9">
        <v>750</v>
      </c>
      <c r="I8" s="9">
        <v>750</v>
      </c>
      <c r="J8" s="9">
        <v>750</v>
      </c>
      <c r="K8" s="9">
        <f t="shared" si="1"/>
        <v>2250</v>
      </c>
      <c r="L8" s="10">
        <f t="shared" si="2"/>
        <v>1000</v>
      </c>
      <c r="M8" s="10">
        <f t="shared" si="3"/>
        <v>1000</v>
      </c>
      <c r="N8" s="10">
        <f t="shared" si="4"/>
        <v>1000</v>
      </c>
      <c r="O8" s="11">
        <f t="shared" si="5"/>
        <v>3000</v>
      </c>
    </row>
    <row r="9" spans="1:15" s="45" customFormat="1" ht="19.5" customHeight="1">
      <c r="A9" s="43" t="s">
        <v>101</v>
      </c>
      <c r="B9" s="39"/>
      <c r="C9" s="44"/>
      <c r="D9" s="47">
        <f aca="true" t="shared" si="6" ref="D9:K9">SUM(D4:D8)</f>
        <v>7250</v>
      </c>
      <c r="E9" s="47">
        <f t="shared" si="6"/>
        <v>16625</v>
      </c>
      <c r="F9" s="47">
        <f t="shared" si="6"/>
        <v>7250</v>
      </c>
      <c r="G9" s="47">
        <f t="shared" si="6"/>
        <v>31125</v>
      </c>
      <c r="H9" s="47">
        <f t="shared" si="6"/>
        <v>21750</v>
      </c>
      <c r="I9" s="47">
        <f t="shared" si="6"/>
        <v>49875</v>
      </c>
      <c r="J9" s="47">
        <f t="shared" si="6"/>
        <v>21750</v>
      </c>
      <c r="K9" s="47">
        <f t="shared" si="6"/>
        <v>93375</v>
      </c>
      <c r="L9" s="47">
        <f>SUM(L4:L8)</f>
        <v>29000</v>
      </c>
      <c r="M9" s="47">
        <f>SUM(M4:M8)</f>
        <v>66500</v>
      </c>
      <c r="N9" s="47">
        <f>SUM(N4:N8)</f>
        <v>29000</v>
      </c>
      <c r="O9" s="35">
        <f t="shared" si="5"/>
        <v>124500</v>
      </c>
    </row>
    <row r="10" spans="1:15" s="12" customFormat="1" ht="54.75" customHeight="1">
      <c r="A10" s="31" t="s">
        <v>6</v>
      </c>
      <c r="B10" s="51" t="s">
        <v>43</v>
      </c>
      <c r="C10" s="52" t="s">
        <v>66</v>
      </c>
      <c r="D10" s="53"/>
      <c r="E10" s="53">
        <v>750</v>
      </c>
      <c r="F10" s="53">
        <v>5000</v>
      </c>
      <c r="G10" s="53">
        <f t="shared" si="0"/>
        <v>5750</v>
      </c>
      <c r="H10" s="53"/>
      <c r="I10" s="53">
        <v>2250</v>
      </c>
      <c r="J10" s="53">
        <v>15000</v>
      </c>
      <c r="K10" s="53">
        <f t="shared" si="1"/>
        <v>17250</v>
      </c>
      <c r="L10" s="54">
        <f t="shared" si="2"/>
        <v>0</v>
      </c>
      <c r="M10" s="54">
        <f t="shared" si="3"/>
        <v>3000</v>
      </c>
      <c r="N10" s="54">
        <f t="shared" si="4"/>
        <v>20000</v>
      </c>
      <c r="O10" s="55">
        <f t="shared" si="5"/>
        <v>23000</v>
      </c>
    </row>
    <row r="11" spans="1:15" s="46" customFormat="1" ht="19.5" customHeight="1">
      <c r="A11" s="43" t="s">
        <v>99</v>
      </c>
      <c r="B11" s="56"/>
      <c r="C11" s="56"/>
      <c r="D11" s="35">
        <f>SUM(D10)</f>
        <v>0</v>
      </c>
      <c r="E11" s="35">
        <f aca="true" t="shared" si="7" ref="E11:O11">SUM(E10)</f>
        <v>750</v>
      </c>
      <c r="F11" s="35">
        <f t="shared" si="7"/>
        <v>5000</v>
      </c>
      <c r="G11" s="35">
        <f t="shared" si="7"/>
        <v>5750</v>
      </c>
      <c r="H11" s="35">
        <f t="shared" si="7"/>
        <v>0</v>
      </c>
      <c r="I11" s="35">
        <f t="shared" si="7"/>
        <v>2250</v>
      </c>
      <c r="J11" s="35">
        <f t="shared" si="7"/>
        <v>15000</v>
      </c>
      <c r="K11" s="35">
        <f t="shared" si="7"/>
        <v>17250</v>
      </c>
      <c r="L11" s="35">
        <f t="shared" si="7"/>
        <v>0</v>
      </c>
      <c r="M11" s="35">
        <f t="shared" si="7"/>
        <v>3000</v>
      </c>
      <c r="N11" s="35">
        <f t="shared" si="7"/>
        <v>20000</v>
      </c>
      <c r="O11" s="35">
        <f t="shared" si="7"/>
        <v>23000</v>
      </c>
    </row>
    <row r="12" spans="1:15" s="12" customFormat="1" ht="25.5">
      <c r="A12" s="58" t="s">
        <v>8</v>
      </c>
      <c r="B12" s="32" t="s">
        <v>54</v>
      </c>
      <c r="C12" s="33" t="s">
        <v>79</v>
      </c>
      <c r="D12" s="34"/>
      <c r="E12" s="34">
        <v>1000</v>
      </c>
      <c r="F12" s="34">
        <v>2250</v>
      </c>
      <c r="G12" s="34">
        <f>SUM(D12:F12)</f>
        <v>3250</v>
      </c>
      <c r="H12" s="34"/>
      <c r="I12" s="34">
        <v>3000</v>
      </c>
      <c r="J12" s="34">
        <v>6750</v>
      </c>
      <c r="K12" s="34">
        <f>SUM(H12:J12)</f>
        <v>9750</v>
      </c>
      <c r="L12" s="41">
        <f t="shared" si="2"/>
        <v>0</v>
      </c>
      <c r="M12" s="41">
        <f t="shared" si="3"/>
        <v>4000</v>
      </c>
      <c r="N12" s="41">
        <f t="shared" si="4"/>
        <v>9000</v>
      </c>
      <c r="O12" s="42">
        <f t="shared" si="5"/>
        <v>13000</v>
      </c>
    </row>
    <row r="13" spans="1:15" s="12" customFormat="1" ht="41.25" customHeight="1">
      <c r="A13" s="74"/>
      <c r="B13" s="7" t="s">
        <v>96</v>
      </c>
      <c r="C13" s="14" t="s">
        <v>44</v>
      </c>
      <c r="D13" s="9"/>
      <c r="E13" s="9">
        <v>500</v>
      </c>
      <c r="F13" s="9"/>
      <c r="G13" s="9">
        <f t="shared" si="0"/>
        <v>500</v>
      </c>
      <c r="H13" s="9"/>
      <c r="I13" s="9">
        <v>1500</v>
      </c>
      <c r="J13" s="9"/>
      <c r="K13" s="9">
        <f t="shared" si="1"/>
        <v>1500</v>
      </c>
      <c r="L13" s="10">
        <f t="shared" si="2"/>
        <v>0</v>
      </c>
      <c r="M13" s="10">
        <f t="shared" si="3"/>
        <v>2000</v>
      </c>
      <c r="N13" s="10">
        <f t="shared" si="4"/>
        <v>0</v>
      </c>
      <c r="O13" s="11">
        <f t="shared" si="5"/>
        <v>2000</v>
      </c>
    </row>
    <row r="14" spans="1:15" s="36" customFormat="1" ht="19.5" customHeight="1">
      <c r="A14" s="48" t="s">
        <v>98</v>
      </c>
      <c r="B14" s="49"/>
      <c r="C14" s="50"/>
      <c r="D14" s="47">
        <f aca="true" t="shared" si="8" ref="D14:K14">SUM(D12:D13)</f>
        <v>0</v>
      </c>
      <c r="E14" s="47">
        <f t="shared" si="8"/>
        <v>1500</v>
      </c>
      <c r="F14" s="47">
        <f t="shared" si="8"/>
        <v>2250</v>
      </c>
      <c r="G14" s="47">
        <f t="shared" si="8"/>
        <v>3750</v>
      </c>
      <c r="H14" s="47">
        <f t="shared" si="8"/>
        <v>0</v>
      </c>
      <c r="I14" s="47">
        <f t="shared" si="8"/>
        <v>4500</v>
      </c>
      <c r="J14" s="47">
        <f t="shared" si="8"/>
        <v>6750</v>
      </c>
      <c r="K14" s="47">
        <f t="shared" si="8"/>
        <v>11250</v>
      </c>
      <c r="L14" s="47">
        <f>SUM(L12:L13)</f>
        <v>0</v>
      </c>
      <c r="M14" s="47">
        <f>SUM(M12:M13)</f>
        <v>6000</v>
      </c>
      <c r="N14" s="47">
        <f>SUM(N12:N13)</f>
        <v>9000</v>
      </c>
      <c r="O14" s="35">
        <f t="shared" si="5"/>
        <v>15000</v>
      </c>
    </row>
    <row r="15" spans="1:15" s="36" customFormat="1" ht="19.5" customHeight="1">
      <c r="A15" s="48" t="s">
        <v>102</v>
      </c>
      <c r="B15" s="49"/>
      <c r="C15" s="50"/>
      <c r="D15" s="35">
        <f>SUM(D14,D11,D9)</f>
        <v>7250</v>
      </c>
      <c r="E15" s="35">
        <f aca="true" t="shared" si="9" ref="E15:N15">SUM(E14,E11,E9)</f>
        <v>18875</v>
      </c>
      <c r="F15" s="35">
        <f t="shared" si="9"/>
        <v>14500</v>
      </c>
      <c r="G15" s="35">
        <f t="shared" si="9"/>
        <v>40625</v>
      </c>
      <c r="H15" s="35">
        <f t="shared" si="9"/>
        <v>21750</v>
      </c>
      <c r="I15" s="35">
        <f t="shared" si="9"/>
        <v>56625</v>
      </c>
      <c r="J15" s="35">
        <f t="shared" si="9"/>
        <v>43500</v>
      </c>
      <c r="K15" s="35">
        <f t="shared" si="9"/>
        <v>121875</v>
      </c>
      <c r="L15" s="35">
        <f t="shared" si="9"/>
        <v>29000</v>
      </c>
      <c r="M15" s="35">
        <f t="shared" si="9"/>
        <v>75500</v>
      </c>
      <c r="N15" s="35">
        <f t="shared" si="9"/>
        <v>58000</v>
      </c>
      <c r="O15" s="35">
        <f>SUM(O14,O11,O9)</f>
        <v>162500</v>
      </c>
    </row>
    <row r="37" spans="1:15" s="29" customFormat="1" ht="21" customHeight="1">
      <c r="A37" s="23"/>
      <c r="B37" s="24"/>
      <c r="C37" s="25"/>
      <c r="D37" s="26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8"/>
    </row>
  </sheetData>
  <mergeCells count="8">
    <mergeCell ref="D1:O1"/>
    <mergeCell ref="D2:G2"/>
    <mergeCell ref="H2:K2"/>
    <mergeCell ref="L2:O2"/>
    <mergeCell ref="A12:A13"/>
    <mergeCell ref="A1:A3"/>
    <mergeCell ref="B1:B3"/>
    <mergeCell ref="C1:C3"/>
  </mergeCells>
  <printOptions/>
  <pageMargins left="0.3937007874015748" right="0.3937007874015748" top="0.8661417322834646" bottom="0.5905511811023623" header="0.5118110236220472" footer="0.31496062992125984"/>
  <pageSetup firstPageNumber="4" useFirstPageNumber="1" horizontalDpi="600" verticalDpi="600" orientation="landscape" paperSize="9" r:id="rId1"/>
  <headerFooter alignWithMargins="0">
    <oddHeader>&amp;C&amp;"Times New Roman,Tučné"&amp;12Vyčíslenie finančných nákladov z fondov EÚ na realizáciu opatrení SAP SR 2008 – 2010&amp;R&amp;"Times New Roman,Tučné"&amp;12Príloha č. 1</oddHeader>
    <oddFooter>&amp;C&amp;"Times New Roman,Normálne"&amp;P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chabrece</dc:creator>
  <cp:keywords/>
  <dc:description/>
  <cp:lastModifiedBy>gyuriova</cp:lastModifiedBy>
  <cp:lastPrinted>2008-03-12T13:31:09Z</cp:lastPrinted>
  <dcterms:created xsi:type="dcterms:W3CDTF">2007-11-19T09:22:21Z</dcterms:created>
  <dcterms:modified xsi:type="dcterms:W3CDTF">2008-03-12T13:31:10Z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1933978830</vt:i4>
  </property>
  <property fmtid="{D5CDD505-2E9C-101B-9397-08002B2CF9AE}" pid="3" name="_EmailSubject">
    <vt:lpwstr>UV-5136/2008   (KM-1-16/Vl-2008)  Schengenský akčný plán Slovenskej republiky na roky 2008 - 2009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  <property fmtid="{D5CDD505-2E9C-101B-9397-08002B2CF9AE}" pid="6" name="_PreviousAdHocReviewCycleID">
    <vt:i4>1007327692</vt:i4>
  </property>
</Properties>
</file>