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6870" firstSheet="3" activeTab="4"/>
  </bookViews>
  <sheets>
    <sheet name="priloha_1" sheetId="1" r:id="rId1"/>
    <sheet name="priloha_2" sheetId="2" r:id="rId2"/>
    <sheet name="priloha_3" sheetId="3" r:id="rId3"/>
    <sheet name=" priloha_4" sheetId="4" r:id="rId4"/>
    <sheet name="priloha_5" sheetId="5" r:id="rId5"/>
    <sheet name="Náklady MV SR" sheetId="6" r:id="rId6"/>
  </sheets>
  <definedNames/>
  <calcPr fullCalcOnLoad="1"/>
</workbook>
</file>

<file path=xl/comments3.xml><?xml version="1.0" encoding="utf-8"?>
<comments xmlns="http://schemas.openxmlformats.org/spreadsheetml/2006/main">
  <authors>
    <author>Ing. J?n Kadubec</author>
  </authors>
  <commentList>
    <comment ref="A16" authorId="0">
      <text>
        <r>
          <rPr>
            <b/>
            <sz val="8"/>
            <rFont val="Tahoma"/>
            <family val="0"/>
          </rPr>
          <t>Ing. Ján Kadubec:</t>
        </r>
        <r>
          <rPr>
            <sz val="8"/>
            <rFont val="Tahoma"/>
            <family val="0"/>
          </rPr>
          <t xml:space="preserve">
bez stabilných čerpacích staníc</t>
        </r>
      </text>
    </comment>
    <comment ref="A25" authorId="0">
      <text>
        <r>
          <rPr>
            <b/>
            <sz val="8"/>
            <rFont val="Tahoma"/>
            <family val="0"/>
          </rPr>
          <t>Ing. Ján Kadubec: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Ing. J?n Kadubec</author>
  </authors>
  <commentList>
    <comment ref="G9" authorId="0">
      <text>
        <r>
          <rPr>
            <b/>
            <sz val="8"/>
            <rFont val="Tahoma"/>
            <family val="0"/>
          </rPr>
          <t>Ing. Ján Kadubec:</t>
        </r>
        <r>
          <rPr>
            <sz val="8"/>
            <rFont val="Tahoma"/>
            <family val="0"/>
          </rPr>
          <t xml:space="preserve">
k tomu chýba podklad</t>
        </r>
      </text>
    </comment>
  </commentList>
</comments>
</file>

<file path=xl/sharedStrings.xml><?xml version="1.0" encoding="utf-8"?>
<sst xmlns="http://schemas.openxmlformats.org/spreadsheetml/2006/main" count="208" uniqueCount="145">
  <si>
    <t>Povodňou postihnuté obce a mestá</t>
  </si>
  <si>
    <t>Zaplavené domy  (pivnice, suterény)</t>
  </si>
  <si>
    <t>Značne poškodené a zničené obytné domy</t>
  </si>
  <si>
    <t>Postihnuté obyvateľstvo</t>
  </si>
  <si>
    <t>Zaplavené vodné zdroje</t>
  </si>
  <si>
    <t xml:space="preserve">Postihnuté závody,  prevádzky       </t>
  </si>
  <si>
    <t>Poškodené miestne komunikácie /km/</t>
  </si>
  <si>
    <t>Poškodené a zničené mosty</t>
  </si>
  <si>
    <t xml:space="preserve">Poškodené a zničené lávky </t>
  </si>
  <si>
    <t>Evakuované osoby</t>
  </si>
  <si>
    <t>Zachránené osoby</t>
  </si>
  <si>
    <t xml:space="preserve">Evakuované hospodárske zvieratá </t>
  </si>
  <si>
    <t>Uhynuté hospodárske zvieratá</t>
  </si>
  <si>
    <t>Evakuovaný materiál /t/</t>
  </si>
  <si>
    <t>Nákladné automobily</t>
  </si>
  <si>
    <t>Traktory s vlečkou</t>
  </si>
  <si>
    <t>Autobusy</t>
  </si>
  <si>
    <t>Buldozéry</t>
  </si>
  <si>
    <t>Fekálne vozy</t>
  </si>
  <si>
    <t xml:space="preserve">Záchranné člny </t>
  </si>
  <si>
    <t>Vrtuľníky</t>
  </si>
  <si>
    <t xml:space="preserve">Osobné a terénne vozidlá </t>
  </si>
  <si>
    <t>Ručné motorové píly</t>
  </si>
  <si>
    <t>Uložené vrecia s pieskom</t>
  </si>
  <si>
    <t>Dezinfekčné prostriedky /kg/</t>
  </si>
  <si>
    <t>Čerpanie záplavovej vody (mth)</t>
  </si>
  <si>
    <t>Počet osôb spolu</t>
  </si>
  <si>
    <t>Celkový počet odpracovaných hodín</t>
  </si>
  <si>
    <t>Poškodené úseky železníc /m/</t>
  </si>
  <si>
    <t>Poškodené cesty 1., 2. a 3. triedy /km/</t>
  </si>
  <si>
    <t>Prenosné a plávajúce čerpadlá</t>
  </si>
  <si>
    <t>Elektrické kalové čerpadlá</t>
  </si>
  <si>
    <t>Elektrocentrály, osvetľovacie súpravy</t>
  </si>
  <si>
    <t>Použité prostriedky (počet)</t>
  </si>
  <si>
    <t>Plávajúce transportéry</t>
  </si>
  <si>
    <t>Trhaviny (kg)</t>
  </si>
  <si>
    <t>Požiarne dopravné a záchranné vozidlá</t>
  </si>
  <si>
    <t>Zranené osoby</t>
  </si>
  <si>
    <t>Usmrtené osoby</t>
  </si>
  <si>
    <t xml:space="preserve">Občania                                                                            </t>
  </si>
  <si>
    <t xml:space="preserve"> počet</t>
  </si>
  <si>
    <t xml:space="preserve">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</si>
  <si>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</si>
  <si>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Príslušníci Policajného zboru                                      </t>
  </si>
  <si>
    <t xml:space="preserve">                                                                                            </t>
  </si>
  <si>
    <t xml:space="preserve">Pracovníci správcov vodných tokov                         </t>
  </si>
  <si>
    <t xml:space="preserve">Pracovníci povodňových orgánov                               </t>
  </si>
  <si>
    <t xml:space="preserve"> počet hodín</t>
  </si>
  <si>
    <t>Cisterny na rozvoz pitnej vody</t>
  </si>
  <si>
    <t>Vysokovýkonné čerpadlá</t>
  </si>
  <si>
    <t xml:space="preserve"> - z toho obyvatelia bez prístrešia</t>
  </si>
  <si>
    <t>Celkový rozsah zaplaveného územia /ha/</t>
  </si>
  <si>
    <t xml:space="preserve"> - z toho:  poľnohospodárskej pôdy /ha/</t>
  </si>
  <si>
    <t xml:space="preserve">Príslušníci záchranných brigád CO                             </t>
  </si>
  <si>
    <r>
      <t>Použitý lomový kameň (m</t>
    </r>
    <r>
      <rPr>
        <b/>
        <vertAlign val="superscript"/>
        <sz val="11"/>
        <rFont val="Arial CE"/>
        <family val="2"/>
      </rPr>
      <t>3</t>
    </r>
    <r>
      <rPr>
        <b/>
        <sz val="11"/>
        <rFont val="Arial CE"/>
        <family val="2"/>
      </rPr>
      <t>)</t>
    </r>
  </si>
  <si>
    <t xml:space="preserve">            na bytoch</t>
  </si>
  <si>
    <t xml:space="preserve">            na bytovom zariadení</t>
  </si>
  <si>
    <t xml:space="preserve">           na cestách a mostoch</t>
  </si>
  <si>
    <t xml:space="preserve">           na chodníkoch a lávkach</t>
  </si>
  <si>
    <t xml:space="preserve">           na kanalizácii a ČOV</t>
  </si>
  <si>
    <t xml:space="preserve">           na vodovodoch</t>
  </si>
  <si>
    <t xml:space="preserve">           na plynovodoch</t>
  </si>
  <si>
    <t xml:space="preserve">           na regulácii tokov</t>
  </si>
  <si>
    <t xml:space="preserve">           na hnuteľnom majetku</t>
  </si>
  <si>
    <t>Celkové škody</t>
  </si>
  <si>
    <t xml:space="preserve">     - z toho mzdy</t>
  </si>
  <si>
    <t>b)  kapitálové výdavky</t>
  </si>
  <si>
    <t xml:space="preserve">c)  bežné transféry </t>
  </si>
  <si>
    <t>d) transféry - kapitálové</t>
  </si>
  <si>
    <t>Náklady na záchranné práce spolu</t>
  </si>
  <si>
    <t>c) škody na majetku obcí celkom</t>
  </si>
  <si>
    <t>a) škody na majetku v správe okresných a krajských úradov</t>
  </si>
  <si>
    <t>b) škody u obyvateľov celkom</t>
  </si>
  <si>
    <t xml:space="preserve">                 intravilány obcí a miest /ha/</t>
  </si>
  <si>
    <t>Poškodené a zničené cestné priepusty</t>
  </si>
  <si>
    <t xml:space="preserve">            na ostatnom majetku</t>
  </si>
  <si>
    <t>Poškodené iné budovy, objekty</t>
  </si>
  <si>
    <t xml:space="preserve">Pracovníci iných subjektov                               </t>
  </si>
  <si>
    <t xml:space="preserve">           iné škody</t>
  </si>
  <si>
    <t>Trnava</t>
  </si>
  <si>
    <t>Žilina</t>
  </si>
  <si>
    <t>Nitra</t>
  </si>
  <si>
    <t>Prešov</t>
  </si>
  <si>
    <t>Košice</t>
  </si>
  <si>
    <t>Následky spôsobené povodňami               (počet)</t>
  </si>
  <si>
    <t>K r a j</t>
  </si>
  <si>
    <t xml:space="preserve">Prehľad nasadených síl                                   na ochranu pred povodňami                                   </t>
  </si>
  <si>
    <t xml:space="preserve"> SR  SPOLU </t>
  </si>
  <si>
    <t>Trenčín</t>
  </si>
  <si>
    <t>Bratislava</t>
  </si>
  <si>
    <t>Banská Bystrica</t>
  </si>
  <si>
    <t>a)  bežné výdavky</t>
  </si>
  <si>
    <t>Rezort</t>
  </si>
  <si>
    <t>Poškodené vodovodné siete /m/</t>
  </si>
  <si>
    <t>Poškodené čističky odpadových vôd</t>
  </si>
  <si>
    <t>Poškodené kanalizačné siete /m/</t>
  </si>
  <si>
    <t>Poškodené úseky el. rozvodných sietí /m/</t>
  </si>
  <si>
    <t>Poškodené hate, stupne, kaskády</t>
  </si>
  <si>
    <t>Poškodené telekomunikačné siete /m/</t>
  </si>
  <si>
    <t>Poškodené rozvody plynu /m/</t>
  </si>
  <si>
    <t>Evakuovaná hydina a drobné zvieratá</t>
  </si>
  <si>
    <t>Uhynutá hydina a drobné zvieratá</t>
  </si>
  <si>
    <t>Zaplavené garáže</t>
  </si>
  <si>
    <t>Zaplavené záhradné domčeky</t>
  </si>
  <si>
    <t>Nezvestné osoby</t>
  </si>
  <si>
    <t>celkový počet síl/ odpracov. hodíny</t>
  </si>
  <si>
    <t>Kompresor</t>
  </si>
  <si>
    <t>Cisternové automobilové striekačky</t>
  </si>
  <si>
    <t xml:space="preserve">Pojazdné elektrocentrály </t>
  </si>
  <si>
    <t xml:space="preserve">           na elektrických sieťach</t>
  </si>
  <si>
    <t>Škody spôsobené povodňami    /v tis. Sk/</t>
  </si>
  <si>
    <t>Ťahač + príves</t>
  </si>
  <si>
    <t xml:space="preserve"> z toho HaZZ</t>
  </si>
  <si>
    <t xml:space="preserve">Hasičské jednotky                                         </t>
  </si>
  <si>
    <t xml:space="preserve">(príslušníci, zamestnanci, členovia)                               </t>
  </si>
  <si>
    <t xml:space="preserve"> ÚRAD CIVILNEJ OCHRANY</t>
  </si>
  <si>
    <t>PREZ´DIUM HASIČSKÉHO A ZÁCHRANNÉHO ZBORU</t>
  </si>
  <si>
    <t xml:space="preserve"> LETECKÝ ÚTVAR MV SR</t>
  </si>
  <si>
    <t xml:space="preserve"> POLICAJNÝ ZBOR</t>
  </si>
  <si>
    <t xml:space="preserve"> MV SR SPOLU</t>
  </si>
  <si>
    <t xml:space="preserve"> -  z toho mzdy a odvody                      </t>
  </si>
  <si>
    <t>b) kapitálové výdavky</t>
  </si>
  <si>
    <t>c)  transféry - bežné</t>
  </si>
  <si>
    <t>d)  transféry - kapitálové</t>
  </si>
  <si>
    <t>MV SR</t>
  </si>
  <si>
    <t>MO SR</t>
  </si>
  <si>
    <t xml:space="preserve">K r a j </t>
  </si>
  <si>
    <t>Náklady na výkon povodňových záchranných  prác zložiek MV SR                                       /v tis. Sk/</t>
  </si>
  <si>
    <t>SR spolu</t>
  </si>
  <si>
    <t>Žeriavy a vyslobodzovacie vozidlá</t>
  </si>
  <si>
    <t>Náklady na výkon záchranných prác                      /v tis. Sk/</t>
  </si>
  <si>
    <t>d) škody na majetku VÚC</t>
  </si>
  <si>
    <t>d) škody u občianskych združení a iných právnicky osôb</t>
  </si>
  <si>
    <t xml:space="preserve"> SR spolu</t>
  </si>
  <si>
    <t xml:space="preserve">v tom: na domoch </t>
  </si>
  <si>
    <t xml:space="preserve">v tom: na budovách </t>
  </si>
  <si>
    <t xml:space="preserve">Príslušníci Ozbrojených síl SR                                                   </t>
  </si>
  <si>
    <t>Štrkopiesok (m3)</t>
  </si>
  <si>
    <t>Válec</t>
  </si>
  <si>
    <t xml:space="preserve">Autobágre, nakladače, UNC, UDS </t>
  </si>
  <si>
    <t>Kráčajúce rýpadlá</t>
  </si>
  <si>
    <t>Poškodené chodníky /km/</t>
  </si>
  <si>
    <t>Poškodené brehové opevnenia tokov /km/</t>
  </si>
  <si>
    <t>Poškodené ochranné hrádze /km/</t>
  </si>
  <si>
    <t>Poškodenia iných zariadení (el. trafostanice)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</si>
</sst>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"/>
    <numFmt numFmtId="166" formatCode="#,##0.000"/>
    <numFmt numFmtId="167" formatCode="0.0"/>
    <numFmt numFmtId="168" formatCode="mmmm\ yy"/>
  </numFmts>
  <fonts count="15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textRotation="90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textRotation="90"/>
    </xf>
    <xf numFmtId="0" fontId="2" fillId="0" borderId="1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0" fontId="3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textRotation="90"/>
    </xf>
    <xf numFmtId="0" fontId="3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textRotation="90"/>
    </xf>
    <xf numFmtId="0" fontId="0" fillId="0" borderId="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textRotation="90"/>
    </xf>
    <xf numFmtId="0" fontId="2" fillId="0" borderId="23" xfId="0" applyFont="1" applyBorder="1" applyAlignment="1">
      <alignment horizontal="center" textRotation="90"/>
    </xf>
    <xf numFmtId="0" fontId="2" fillId="0" borderId="24" xfId="0" applyFont="1" applyBorder="1" applyAlignment="1">
      <alignment horizontal="center" textRotation="90"/>
    </xf>
    <xf numFmtId="0" fontId="2" fillId="0" borderId="25" xfId="0" applyFont="1" applyBorder="1" applyAlignment="1">
      <alignment horizontal="center" textRotation="90"/>
    </xf>
    <xf numFmtId="164" fontId="2" fillId="0" borderId="26" xfId="0" applyNumberFormat="1" applyFont="1" applyBorder="1" applyAlignment="1">
      <alignment horizontal="center" textRotation="90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textRotation="90" wrapText="1"/>
    </xf>
    <xf numFmtId="164" fontId="2" fillId="0" borderId="39" xfId="0" applyNumberFormat="1" applyFont="1" applyBorder="1" applyAlignment="1">
      <alignment horizontal="center" textRotation="90" wrapText="1"/>
    </xf>
    <xf numFmtId="164" fontId="2" fillId="0" borderId="17" xfId="0" applyNumberFormat="1" applyFont="1" applyBorder="1" applyAlignment="1">
      <alignment horizontal="center" textRotation="90" wrapText="1"/>
    </xf>
    <xf numFmtId="164" fontId="2" fillId="0" borderId="19" xfId="0" applyNumberFormat="1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right" vertical="center" wrapText="1"/>
    </xf>
    <xf numFmtId="1" fontId="3" fillId="0" borderId="27" xfId="0" applyNumberFormat="1" applyFont="1" applyBorder="1" applyAlignment="1">
      <alignment horizontal="right" vertical="center" wrapText="1"/>
    </xf>
    <xf numFmtId="1" fontId="9" fillId="0" borderId="47" xfId="0" applyNumberFormat="1" applyFont="1" applyBorder="1" applyAlignment="1">
      <alignment horizontal="right" vertical="center" wrapText="1"/>
    </xf>
    <xf numFmtId="1" fontId="9" fillId="0" borderId="48" xfId="0" applyNumberFormat="1" applyFont="1" applyBorder="1" applyAlignment="1">
      <alignment horizontal="right" vertical="center" wrapText="1"/>
    </xf>
    <xf numFmtId="1" fontId="9" fillId="0" borderId="49" xfId="0" applyNumberFormat="1" applyFont="1" applyBorder="1" applyAlignment="1">
      <alignment horizontal="right" vertical="center" wrapText="1"/>
    </xf>
    <xf numFmtId="1" fontId="9" fillId="0" borderId="50" xfId="0" applyNumberFormat="1" applyFont="1" applyBorder="1" applyAlignment="1">
      <alignment horizontal="right" vertical="center" wrapText="1"/>
    </xf>
    <xf numFmtId="1" fontId="9" fillId="0" borderId="30" xfId="0" applyNumberFormat="1" applyFont="1" applyBorder="1" applyAlignment="1">
      <alignment horizontal="right" vertical="center" wrapText="1"/>
    </xf>
    <xf numFmtId="1" fontId="9" fillId="0" borderId="51" xfId="0" applyNumberFormat="1" applyFont="1" applyBorder="1" applyAlignment="1">
      <alignment horizontal="right" vertical="center" wrapText="1"/>
    </xf>
    <xf numFmtId="1" fontId="9" fillId="0" borderId="34" xfId="0" applyNumberFormat="1" applyFont="1" applyBorder="1" applyAlignment="1">
      <alignment horizontal="right" vertical="center" wrapText="1"/>
    </xf>
    <xf numFmtId="1" fontId="9" fillId="0" borderId="52" xfId="0" applyNumberFormat="1" applyFont="1" applyBorder="1" applyAlignment="1">
      <alignment horizontal="right" vertical="center" wrapText="1"/>
    </xf>
    <xf numFmtId="1" fontId="9" fillId="0" borderId="53" xfId="0" applyNumberFormat="1" applyFont="1" applyBorder="1" applyAlignment="1">
      <alignment horizontal="right" vertical="center" wrapText="1"/>
    </xf>
    <xf numFmtId="1" fontId="3" fillId="0" borderId="54" xfId="0" applyNumberFormat="1" applyFont="1" applyBorder="1" applyAlignment="1">
      <alignment horizontal="right" vertical="center" wrapText="1"/>
    </xf>
    <xf numFmtId="1" fontId="3" fillId="0" borderId="23" xfId="0" applyNumberFormat="1" applyFont="1" applyBorder="1" applyAlignment="1">
      <alignment horizontal="right" vertical="center"/>
    </xf>
    <xf numFmtId="1" fontId="9" fillId="0" borderId="54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1" fontId="9" fillId="0" borderId="28" xfId="0" applyNumberFormat="1" applyFont="1" applyBorder="1" applyAlignment="1">
      <alignment horizontal="right" vertical="center" wrapText="1"/>
    </xf>
    <xf numFmtId="1" fontId="9" fillId="0" borderId="55" xfId="0" applyNumberFormat="1" applyFont="1" applyBorder="1" applyAlignment="1">
      <alignment horizontal="right" vertical="center" wrapText="1"/>
    </xf>
    <xf numFmtId="1" fontId="9" fillId="0" borderId="20" xfId="0" applyNumberFormat="1" applyFont="1" applyBorder="1" applyAlignment="1">
      <alignment horizontal="right" vertical="center" wrapText="1"/>
    </xf>
    <xf numFmtId="1" fontId="9" fillId="0" borderId="56" xfId="0" applyNumberFormat="1" applyFont="1" applyBorder="1" applyAlignment="1">
      <alignment horizontal="right" vertical="center" wrapText="1"/>
    </xf>
    <xf numFmtId="1" fontId="9" fillId="0" borderId="57" xfId="0" applyNumberFormat="1" applyFont="1" applyBorder="1" applyAlignment="1">
      <alignment horizontal="right" vertical="center" wrapText="1"/>
    </xf>
    <xf numFmtId="1" fontId="9" fillId="0" borderId="29" xfId="0" applyNumberFormat="1" applyFont="1" applyBorder="1" applyAlignment="1">
      <alignment horizontal="right" vertical="center" wrapText="1"/>
    </xf>
    <xf numFmtId="1" fontId="9" fillId="0" borderId="45" xfId="0" applyNumberFormat="1" applyFont="1" applyBorder="1" applyAlignment="1">
      <alignment horizontal="right" vertical="center" wrapText="1"/>
    </xf>
    <xf numFmtId="1" fontId="9" fillId="0" borderId="58" xfId="0" applyNumberFormat="1" applyFont="1" applyBorder="1" applyAlignment="1">
      <alignment horizontal="right" vertical="center" wrapText="1"/>
    </xf>
    <xf numFmtId="1" fontId="9" fillId="0" borderId="32" xfId="0" applyNumberFormat="1" applyFont="1" applyBorder="1" applyAlignment="1">
      <alignment horizontal="right" vertical="center" wrapText="1"/>
    </xf>
    <xf numFmtId="1" fontId="9" fillId="0" borderId="42" xfId="0" applyNumberFormat="1" applyFont="1" applyBorder="1" applyAlignment="1">
      <alignment horizontal="right" vertical="center" wrapText="1"/>
    </xf>
    <xf numFmtId="1" fontId="9" fillId="0" borderId="7" xfId="0" applyNumberFormat="1" applyFont="1" applyBorder="1" applyAlignment="1">
      <alignment horizontal="right" vertical="center" wrapText="1"/>
    </xf>
    <xf numFmtId="1" fontId="9" fillId="0" borderId="59" xfId="0" applyNumberFormat="1" applyFont="1" applyBorder="1" applyAlignment="1">
      <alignment horizontal="right" vertical="center" wrapText="1"/>
    </xf>
    <xf numFmtId="1" fontId="9" fillId="0" borderId="60" xfId="0" applyNumberFormat="1" applyFont="1" applyBorder="1" applyAlignment="1">
      <alignment horizontal="right" vertical="center" wrapText="1"/>
    </xf>
    <xf numFmtId="1" fontId="9" fillId="0" borderId="61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9" fillId="0" borderId="62" xfId="0" applyNumberFormat="1" applyFont="1" applyBorder="1" applyAlignment="1">
      <alignment horizontal="right" vertical="center" wrapText="1"/>
    </xf>
    <xf numFmtId="1" fontId="9" fillId="0" borderId="14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" fontId="9" fillId="0" borderId="15" xfId="0" applyNumberFormat="1" applyFont="1" applyBorder="1" applyAlignment="1">
      <alignment horizontal="right" vertical="center" wrapText="1"/>
    </xf>
    <xf numFmtId="1" fontId="9" fillId="0" borderId="25" xfId="0" applyNumberFormat="1" applyFont="1" applyBorder="1" applyAlignment="1">
      <alignment horizontal="right" vertical="center" wrapText="1"/>
    </xf>
    <xf numFmtId="1" fontId="9" fillId="0" borderId="27" xfId="0" applyNumberFormat="1" applyFont="1" applyBorder="1" applyAlignment="1">
      <alignment horizontal="right" vertical="center" wrapText="1"/>
    </xf>
    <xf numFmtId="1" fontId="9" fillId="0" borderId="16" xfId="0" applyNumberFormat="1" applyFont="1" applyBorder="1" applyAlignment="1">
      <alignment horizontal="right" vertical="center" wrapText="1"/>
    </xf>
    <xf numFmtId="1" fontId="9" fillId="0" borderId="5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textRotation="90"/>
    </xf>
    <xf numFmtId="1" fontId="9" fillId="0" borderId="63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right" vertical="center"/>
    </xf>
    <xf numFmtId="0" fontId="0" fillId="0" borderId="46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NumberFormat="1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63" xfId="0" applyFont="1" applyBorder="1" applyAlignment="1">
      <alignment horizontal="right" vertical="center"/>
    </xf>
    <xf numFmtId="0" fontId="0" fillId="0" borderId="64" xfId="0" applyNumberFormat="1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64" xfId="0" applyFont="1" applyBorder="1" applyAlignment="1">
      <alignment horizontal="right" vertical="center"/>
    </xf>
    <xf numFmtId="0" fontId="3" fillId="0" borderId="3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5" xfId="0" applyNumberFormat="1" applyFont="1" applyBorder="1" applyAlignment="1">
      <alignment horizontal="center" vertical="center"/>
    </xf>
    <xf numFmtId="0" fontId="9" fillId="0" borderId="66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9" fillId="0" borderId="67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68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 quotePrefix="1">
      <alignment horizontal="center" vertical="center"/>
    </xf>
    <xf numFmtId="0" fontId="9" fillId="0" borderId="67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vertical="center"/>
    </xf>
    <xf numFmtId="164" fontId="2" fillId="0" borderId="69" xfId="0" applyNumberFormat="1" applyFont="1" applyBorder="1" applyAlignment="1">
      <alignment horizontal="center" textRotation="90" wrapText="1"/>
    </xf>
    <xf numFmtId="0" fontId="3" fillId="0" borderId="2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1" fontId="9" fillId="0" borderId="11" xfId="0" applyNumberFormat="1" applyFont="1" applyBorder="1" applyAlignment="1">
      <alignment horizontal="right" vertical="center" wrapText="1"/>
    </xf>
    <xf numFmtId="1" fontId="9" fillId="0" borderId="12" xfId="0" applyNumberFormat="1" applyFont="1" applyBorder="1" applyAlignment="1">
      <alignment horizontal="right" vertical="center" wrapText="1"/>
    </xf>
    <xf numFmtId="1" fontId="9" fillId="0" borderId="13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3" xfId="0" applyNumberFormat="1" applyFont="1" applyBorder="1" applyAlignment="1">
      <alignment horizontal="right" vertical="center" wrapText="1"/>
    </xf>
    <xf numFmtId="1" fontId="3" fillId="0" borderId="38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>
      <alignment horizontal="right" vertical="center" wrapText="1"/>
    </xf>
    <xf numFmtId="1" fontId="9" fillId="0" borderId="68" xfId="0" applyNumberFormat="1" applyFont="1" applyBorder="1" applyAlignment="1">
      <alignment horizontal="right" vertical="center" wrapText="1"/>
    </xf>
    <xf numFmtId="1" fontId="9" fillId="0" borderId="38" xfId="0" applyNumberFormat="1" applyFont="1" applyBorder="1" applyAlignment="1">
      <alignment horizontal="right" vertical="center" wrapText="1"/>
    </xf>
    <xf numFmtId="1" fontId="3" fillId="0" borderId="70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center" textRotation="90" wrapText="1"/>
    </xf>
    <xf numFmtId="1" fontId="3" fillId="0" borderId="19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1" fontId="9" fillId="0" borderId="40" xfId="0" applyNumberFormat="1" applyFont="1" applyBorder="1" applyAlignment="1">
      <alignment horizontal="right" vertical="center" wrapText="1"/>
    </xf>
    <xf numFmtId="1" fontId="9" fillId="0" borderId="8" xfId="0" applyNumberFormat="1" applyFont="1" applyBorder="1" applyAlignment="1">
      <alignment horizontal="right" vertical="center" wrapText="1"/>
    </xf>
    <xf numFmtId="1" fontId="3" fillId="0" borderId="37" xfId="0" applyNumberFormat="1" applyFont="1" applyBorder="1" applyAlignment="1">
      <alignment horizontal="right" vertical="center" wrapText="1"/>
    </xf>
    <xf numFmtId="1" fontId="3" fillId="0" borderId="24" xfId="0" applyNumberFormat="1" applyFont="1" applyBorder="1" applyAlignment="1">
      <alignment horizontal="right" vertical="center"/>
    </xf>
    <xf numFmtId="1" fontId="3" fillId="0" borderId="69" xfId="0" applyNumberFormat="1" applyFont="1" applyBorder="1" applyAlignment="1">
      <alignment horizontal="right" vertical="center" wrapText="1"/>
    </xf>
    <xf numFmtId="1" fontId="9" fillId="0" borderId="41" xfId="0" applyNumberFormat="1" applyFont="1" applyBorder="1" applyAlignment="1">
      <alignment horizontal="right" vertical="center" wrapText="1"/>
    </xf>
    <xf numFmtId="1" fontId="9" fillId="0" borderId="43" xfId="0" applyNumberFormat="1" applyFont="1" applyBorder="1" applyAlignment="1">
      <alignment horizontal="right" vertical="center" wrapText="1"/>
    </xf>
    <xf numFmtId="1" fontId="9" fillId="0" borderId="24" xfId="0" applyNumberFormat="1" applyFont="1" applyBorder="1" applyAlignment="1">
      <alignment horizontal="right" vertical="center" wrapText="1"/>
    </xf>
    <xf numFmtId="1" fontId="3" fillId="0" borderId="71" xfId="0" applyNumberFormat="1" applyFont="1" applyBorder="1" applyAlignment="1">
      <alignment horizontal="right" vertical="center" wrapText="1"/>
    </xf>
    <xf numFmtId="1" fontId="3" fillId="0" borderId="8" xfId="0" applyNumberFormat="1" applyFont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 wrapText="1"/>
    </xf>
    <xf numFmtId="0" fontId="1" fillId="0" borderId="28" xfId="0" applyFont="1" applyBorder="1" applyAlignment="1">
      <alignment horizontal="right" vertical="center"/>
    </xf>
    <xf numFmtId="0" fontId="1" fillId="0" borderId="46" xfId="0" applyNumberFormat="1" applyFont="1" applyBorder="1" applyAlignment="1">
      <alignment horizontal="right" vertical="center"/>
    </xf>
    <xf numFmtId="0" fontId="13" fillId="0" borderId="55" xfId="0" applyNumberFormat="1" applyFont="1" applyBorder="1" applyAlignment="1">
      <alignment horizontal="right" vertical="center"/>
    </xf>
    <xf numFmtId="0" fontId="1" fillId="0" borderId="72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NumberFormat="1" applyFont="1" applyBorder="1" applyAlignment="1">
      <alignment horizontal="right" vertical="center"/>
    </xf>
    <xf numFmtId="0" fontId="13" fillId="0" borderId="51" xfId="0" applyNumberFormat="1" applyFont="1" applyBorder="1" applyAlignment="1">
      <alignment horizontal="right" vertical="center"/>
    </xf>
    <xf numFmtId="0" fontId="1" fillId="0" borderId="48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35" xfId="0" applyNumberFormat="1" applyFont="1" applyBorder="1" applyAlignment="1">
      <alignment horizontal="right" vertical="center"/>
    </xf>
    <xf numFmtId="0" fontId="13" fillId="0" borderId="52" xfId="0" applyNumberFormat="1" applyFont="1" applyBorder="1" applyAlignment="1">
      <alignment horizontal="right" vertical="center"/>
    </xf>
    <xf numFmtId="0" fontId="1" fillId="0" borderId="63" xfId="0" applyFont="1" applyBorder="1" applyAlignment="1">
      <alignment horizontal="right" vertical="center"/>
    </xf>
    <xf numFmtId="0" fontId="1" fillId="0" borderId="64" xfId="0" applyNumberFormat="1" applyFont="1" applyBorder="1" applyAlignment="1">
      <alignment horizontal="right" vertical="center"/>
    </xf>
    <xf numFmtId="0" fontId="13" fillId="0" borderId="73" xfId="0" applyNumberFormat="1" applyFont="1" applyBorder="1" applyAlignment="1">
      <alignment horizontal="right" vertical="center"/>
    </xf>
    <xf numFmtId="0" fontId="1" fillId="0" borderId="74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 horizontal="right" vertical="center"/>
    </xf>
    <xf numFmtId="0" fontId="0" fillId="0" borderId="48" xfId="0" applyNumberFormat="1" applyFont="1" applyBorder="1" applyAlignment="1">
      <alignment horizontal="right" vertical="center"/>
    </xf>
    <xf numFmtId="0" fontId="0" fillId="0" borderId="74" xfId="0" applyNumberFormat="1" applyFont="1" applyBorder="1" applyAlignment="1">
      <alignment horizontal="right" vertical="center"/>
    </xf>
    <xf numFmtId="0" fontId="11" fillId="0" borderId="55" xfId="0" applyNumberFormat="1" applyFont="1" applyBorder="1" applyAlignment="1">
      <alignment horizontal="right" vertical="center"/>
    </xf>
    <xf numFmtId="0" fontId="11" fillId="0" borderId="5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1" fillId="0" borderId="73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8" xfId="0" applyFont="1" applyBorder="1" applyAlignment="1">
      <alignment horizontal="center" textRotation="90"/>
    </xf>
    <xf numFmtId="0" fontId="2" fillId="0" borderId="54" xfId="0" applyFont="1" applyBorder="1" applyAlignment="1">
      <alignment horizontal="center" textRotation="90"/>
    </xf>
    <xf numFmtId="0" fontId="2" fillId="0" borderId="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textRotation="90" wrapText="1"/>
    </xf>
    <xf numFmtId="164" fontId="2" fillId="0" borderId="37" xfId="0" applyNumberFormat="1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textRotation="90" wrapText="1"/>
    </xf>
    <xf numFmtId="0" fontId="2" fillId="0" borderId="37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6">
      <selection activeCell="B44" sqref="B44"/>
    </sheetView>
  </sheetViews>
  <sheetFormatPr defaultColWidth="9.00390625" defaultRowHeight="12.75"/>
  <cols>
    <col min="1" max="1" width="4.75390625" style="0" customWidth="1"/>
    <col min="2" max="2" width="37.00390625" style="0" customWidth="1"/>
    <col min="3" max="3" width="5.375" style="0" customWidth="1"/>
    <col min="4" max="4" width="6.125" style="0" customWidth="1"/>
    <col min="5" max="6" width="5.375" style="0" customWidth="1"/>
    <col min="7" max="7" width="5.875" style="0" customWidth="1"/>
    <col min="8" max="8" width="6.125" style="0" customWidth="1"/>
    <col min="9" max="9" width="6.25390625" style="0" customWidth="1"/>
    <col min="10" max="10" width="5.375" style="0" customWidth="1"/>
    <col min="11" max="11" width="6.375" style="0" customWidth="1"/>
  </cols>
  <sheetData>
    <row r="1" spans="1:11" ht="18" customHeight="1" thickBot="1">
      <c r="A1" s="27"/>
      <c r="B1" s="217" t="s">
        <v>84</v>
      </c>
      <c r="C1" s="219" t="s">
        <v>126</v>
      </c>
      <c r="D1" s="220"/>
      <c r="E1" s="220"/>
      <c r="F1" s="220"/>
      <c r="G1" s="220"/>
      <c r="H1" s="220"/>
      <c r="I1" s="220"/>
      <c r="J1" s="221"/>
      <c r="K1" s="25"/>
    </row>
    <row r="2" spans="1:11" ht="70.5" customHeight="1" thickBot="1">
      <c r="A2" s="28"/>
      <c r="B2" s="218"/>
      <c r="C2" s="65" t="s">
        <v>89</v>
      </c>
      <c r="D2" s="65" t="s">
        <v>79</v>
      </c>
      <c r="E2" s="65" t="s">
        <v>88</v>
      </c>
      <c r="F2" s="65" t="s">
        <v>81</v>
      </c>
      <c r="G2" s="65" t="s">
        <v>80</v>
      </c>
      <c r="H2" s="65" t="s">
        <v>90</v>
      </c>
      <c r="I2" s="66" t="s">
        <v>82</v>
      </c>
      <c r="J2" s="67" t="s">
        <v>83</v>
      </c>
      <c r="K2" s="68" t="s">
        <v>128</v>
      </c>
    </row>
    <row r="3" spans="1:11" ht="16.5" customHeight="1">
      <c r="A3" s="29">
        <v>1</v>
      </c>
      <c r="B3" s="72" t="s">
        <v>0</v>
      </c>
      <c r="C3" s="132">
        <v>7</v>
      </c>
      <c r="D3" s="133">
        <v>18</v>
      </c>
      <c r="E3" s="133">
        <v>4</v>
      </c>
      <c r="F3" s="133">
        <v>27</v>
      </c>
      <c r="G3" s="133">
        <v>22</v>
      </c>
      <c r="H3" s="139">
        <v>33</v>
      </c>
      <c r="I3" s="133">
        <v>34</v>
      </c>
      <c r="J3" s="213">
        <v>11</v>
      </c>
      <c r="K3" s="210">
        <f>SUM(C3:J3)</f>
        <v>156</v>
      </c>
    </row>
    <row r="4" spans="1:11" ht="16.5" customHeight="1">
      <c r="A4" s="30">
        <v>2</v>
      </c>
      <c r="B4" s="73" t="s">
        <v>1</v>
      </c>
      <c r="C4" s="134">
        <v>330</v>
      </c>
      <c r="D4" s="135">
        <v>214</v>
      </c>
      <c r="E4" s="135">
        <v>58</v>
      </c>
      <c r="F4" s="135">
        <v>321</v>
      </c>
      <c r="G4" s="135">
        <v>599</v>
      </c>
      <c r="H4" s="140">
        <v>561</v>
      </c>
      <c r="I4" s="135">
        <v>273</v>
      </c>
      <c r="J4" s="214">
        <v>622</v>
      </c>
      <c r="K4" s="211">
        <f aca="true" t="shared" si="0" ref="K4:K42">SUM(C4:J4)</f>
        <v>2978</v>
      </c>
    </row>
    <row r="5" spans="1:11" ht="16.5" customHeight="1">
      <c r="A5" s="30">
        <v>3</v>
      </c>
      <c r="B5" s="72" t="s">
        <v>2</v>
      </c>
      <c r="C5" s="134">
        <v>21</v>
      </c>
      <c r="D5" s="135"/>
      <c r="E5" s="135"/>
      <c r="F5" s="135">
        <v>449</v>
      </c>
      <c r="G5" s="135">
        <v>1</v>
      </c>
      <c r="H5" s="140">
        <v>68</v>
      </c>
      <c r="I5" s="135">
        <v>6</v>
      </c>
      <c r="J5" s="214">
        <v>15</v>
      </c>
      <c r="K5" s="211">
        <f t="shared" si="0"/>
        <v>560</v>
      </c>
    </row>
    <row r="6" spans="1:11" ht="16.5" customHeight="1">
      <c r="A6" s="30">
        <v>4</v>
      </c>
      <c r="B6" s="72" t="s">
        <v>3</v>
      </c>
      <c r="C6" s="134">
        <v>530</v>
      </c>
      <c r="D6" s="135"/>
      <c r="E6" s="135"/>
      <c r="F6" s="135">
        <v>577</v>
      </c>
      <c r="G6" s="135">
        <v>758</v>
      </c>
      <c r="H6" s="140">
        <v>2625</v>
      </c>
      <c r="I6" s="135">
        <v>1391</v>
      </c>
      <c r="J6" s="214"/>
      <c r="K6" s="211">
        <f t="shared" si="0"/>
        <v>5881</v>
      </c>
    </row>
    <row r="7" spans="1:11" ht="16.5" customHeight="1">
      <c r="A7" s="30">
        <v>5</v>
      </c>
      <c r="B7" s="72" t="s">
        <v>50</v>
      </c>
      <c r="C7" s="134">
        <v>37</v>
      </c>
      <c r="D7" s="135"/>
      <c r="E7" s="135"/>
      <c r="F7" s="135"/>
      <c r="G7" s="135"/>
      <c r="H7" s="140"/>
      <c r="I7" s="135"/>
      <c r="J7" s="214"/>
      <c r="K7" s="211">
        <f t="shared" si="0"/>
        <v>37</v>
      </c>
    </row>
    <row r="8" spans="1:11" ht="16.5" customHeight="1">
      <c r="A8" s="30">
        <v>6</v>
      </c>
      <c r="B8" s="73" t="s">
        <v>5</v>
      </c>
      <c r="C8" s="134">
        <v>51</v>
      </c>
      <c r="D8" s="135"/>
      <c r="E8" s="135">
        <v>20</v>
      </c>
      <c r="F8" s="135">
        <v>10</v>
      </c>
      <c r="G8" s="135">
        <v>2</v>
      </c>
      <c r="H8" s="140">
        <v>33</v>
      </c>
      <c r="I8" s="135">
        <v>4</v>
      </c>
      <c r="J8" s="214">
        <v>3</v>
      </c>
      <c r="K8" s="211">
        <f>SUM(C8:J8)</f>
        <v>123</v>
      </c>
    </row>
    <row r="9" spans="1:11" ht="16.5" customHeight="1">
      <c r="A9" s="30">
        <v>7</v>
      </c>
      <c r="B9" s="73" t="s">
        <v>28</v>
      </c>
      <c r="C9" s="134"/>
      <c r="D9" s="135"/>
      <c r="E9" s="135"/>
      <c r="F9" s="135"/>
      <c r="G9" s="135"/>
      <c r="H9" s="140"/>
      <c r="I9" s="135"/>
      <c r="J9" s="214"/>
      <c r="K9" s="211"/>
    </row>
    <row r="10" spans="1:11" ht="16.5" customHeight="1">
      <c r="A10" s="30">
        <v>8</v>
      </c>
      <c r="B10" s="73" t="s">
        <v>29</v>
      </c>
      <c r="C10" s="134">
        <v>3.75</v>
      </c>
      <c r="D10" s="135">
        <v>6</v>
      </c>
      <c r="E10" s="135">
        <v>1.5</v>
      </c>
      <c r="F10" s="135">
        <v>6.55</v>
      </c>
      <c r="G10" s="135">
        <v>4.1</v>
      </c>
      <c r="H10" s="140">
        <v>3.87</v>
      </c>
      <c r="I10" s="135">
        <v>3.13</v>
      </c>
      <c r="J10" s="214">
        <v>0.62</v>
      </c>
      <c r="K10" s="211">
        <f t="shared" si="0"/>
        <v>29.52</v>
      </c>
    </row>
    <row r="11" spans="1:11" ht="16.5" customHeight="1">
      <c r="A11" s="30">
        <v>9</v>
      </c>
      <c r="B11" s="73" t="s">
        <v>6</v>
      </c>
      <c r="C11" s="134">
        <v>5.2</v>
      </c>
      <c r="D11" s="135">
        <v>0.15</v>
      </c>
      <c r="E11" s="135">
        <v>0.8</v>
      </c>
      <c r="F11" s="135">
        <v>37.88</v>
      </c>
      <c r="G11" s="135">
        <v>33.83</v>
      </c>
      <c r="H11" s="140">
        <v>71.5</v>
      </c>
      <c r="I11" s="135">
        <v>12.49</v>
      </c>
      <c r="J11" s="214">
        <v>5.42</v>
      </c>
      <c r="K11" s="211">
        <f t="shared" si="0"/>
        <v>167.27</v>
      </c>
    </row>
    <row r="12" spans="1:11" ht="16.5" customHeight="1">
      <c r="A12" s="30">
        <v>10</v>
      </c>
      <c r="B12" s="73" t="s">
        <v>141</v>
      </c>
      <c r="C12" s="134">
        <v>1.8</v>
      </c>
      <c r="D12" s="135"/>
      <c r="E12" s="135">
        <v>0.6</v>
      </c>
      <c r="F12" s="135">
        <v>6.39</v>
      </c>
      <c r="G12" s="135">
        <v>2.86</v>
      </c>
      <c r="H12" s="140">
        <v>2.2</v>
      </c>
      <c r="I12" s="135">
        <v>2.42</v>
      </c>
      <c r="J12" s="214">
        <v>8.92</v>
      </c>
      <c r="K12" s="211">
        <f t="shared" si="0"/>
        <v>25.189999999999998</v>
      </c>
    </row>
    <row r="13" spans="1:11" ht="16.5" customHeight="1">
      <c r="A13" s="30">
        <v>11</v>
      </c>
      <c r="B13" s="73" t="s">
        <v>7</v>
      </c>
      <c r="C13" s="134">
        <v>1</v>
      </c>
      <c r="D13" s="135"/>
      <c r="E13" s="135"/>
      <c r="F13" s="135">
        <v>3</v>
      </c>
      <c r="G13" s="135">
        <v>18</v>
      </c>
      <c r="H13" s="140">
        <v>26</v>
      </c>
      <c r="I13" s="135">
        <v>39</v>
      </c>
      <c r="J13" s="214">
        <v>3</v>
      </c>
      <c r="K13" s="211">
        <f t="shared" si="0"/>
        <v>90</v>
      </c>
    </row>
    <row r="14" spans="1:11" ht="16.5" customHeight="1">
      <c r="A14" s="30">
        <v>12</v>
      </c>
      <c r="B14" s="73" t="s">
        <v>8</v>
      </c>
      <c r="C14" s="134">
        <v>1</v>
      </c>
      <c r="D14" s="135">
        <v>4</v>
      </c>
      <c r="E14" s="135"/>
      <c r="F14" s="135"/>
      <c r="G14" s="135">
        <v>19</v>
      </c>
      <c r="H14" s="140">
        <v>27</v>
      </c>
      <c r="I14" s="135">
        <v>38</v>
      </c>
      <c r="J14" s="214"/>
      <c r="K14" s="211">
        <f t="shared" si="0"/>
        <v>89</v>
      </c>
    </row>
    <row r="15" spans="1:11" ht="16.5" customHeight="1">
      <c r="A15" s="30">
        <v>13</v>
      </c>
      <c r="B15" s="73" t="s">
        <v>74</v>
      </c>
      <c r="C15" s="134">
        <v>17</v>
      </c>
      <c r="D15" s="135">
        <v>4</v>
      </c>
      <c r="E15" s="135">
        <v>4</v>
      </c>
      <c r="F15" s="135">
        <v>3</v>
      </c>
      <c r="G15" s="135">
        <v>77</v>
      </c>
      <c r="H15" s="140">
        <v>39</v>
      </c>
      <c r="I15" s="135">
        <v>53</v>
      </c>
      <c r="J15" s="214">
        <v>3</v>
      </c>
      <c r="K15" s="211">
        <f t="shared" si="0"/>
        <v>200</v>
      </c>
    </row>
    <row r="16" spans="1:11" ht="16.5" customHeight="1">
      <c r="A16" s="30">
        <v>14</v>
      </c>
      <c r="B16" s="73" t="s">
        <v>51</v>
      </c>
      <c r="C16" s="134">
        <v>1963</v>
      </c>
      <c r="D16" s="135">
        <v>2302</v>
      </c>
      <c r="E16" s="135">
        <v>4</v>
      </c>
      <c r="F16" s="135">
        <v>3579</v>
      </c>
      <c r="G16" s="135">
        <v>112</v>
      </c>
      <c r="H16" s="136">
        <v>550</v>
      </c>
      <c r="I16" s="135">
        <v>61</v>
      </c>
      <c r="J16" s="214">
        <v>106.9</v>
      </c>
      <c r="K16" s="211">
        <f t="shared" si="0"/>
        <v>8677.9</v>
      </c>
    </row>
    <row r="17" spans="1:11" ht="16.5" customHeight="1">
      <c r="A17" s="30">
        <v>15</v>
      </c>
      <c r="B17" s="73" t="s">
        <v>52</v>
      </c>
      <c r="C17" s="134">
        <v>1601</v>
      </c>
      <c r="D17" s="135">
        <v>1900</v>
      </c>
      <c r="E17" s="135"/>
      <c r="F17" s="135">
        <v>3518</v>
      </c>
      <c r="G17" s="135">
        <v>47</v>
      </c>
      <c r="H17" s="136">
        <v>199</v>
      </c>
      <c r="I17" s="135">
        <v>14</v>
      </c>
      <c r="J17" s="214">
        <v>62</v>
      </c>
      <c r="K17" s="211">
        <f t="shared" si="0"/>
        <v>7341</v>
      </c>
    </row>
    <row r="18" spans="1:11" ht="16.5" customHeight="1">
      <c r="A18" s="30">
        <v>16</v>
      </c>
      <c r="B18" s="73" t="s">
        <v>73</v>
      </c>
      <c r="C18" s="215">
        <v>297</v>
      </c>
      <c r="D18" s="135">
        <v>402</v>
      </c>
      <c r="E18" s="135">
        <v>1</v>
      </c>
      <c r="F18" s="135">
        <v>204.3</v>
      </c>
      <c r="G18" s="135">
        <v>65</v>
      </c>
      <c r="H18" s="140">
        <v>173</v>
      </c>
      <c r="I18" s="135">
        <v>47</v>
      </c>
      <c r="J18" s="214">
        <v>45</v>
      </c>
      <c r="K18" s="211">
        <f t="shared" si="0"/>
        <v>1234.3</v>
      </c>
    </row>
    <row r="19" spans="1:11" ht="16.5" customHeight="1">
      <c r="A19" s="30">
        <v>17</v>
      </c>
      <c r="B19" s="73" t="s">
        <v>4</v>
      </c>
      <c r="C19" s="134">
        <v>57</v>
      </c>
      <c r="D19" s="135">
        <v>130</v>
      </c>
      <c r="E19" s="135"/>
      <c r="F19" s="135">
        <v>52</v>
      </c>
      <c r="G19" s="135">
        <v>1</v>
      </c>
      <c r="H19" s="140">
        <v>49</v>
      </c>
      <c r="I19" s="135">
        <v>56</v>
      </c>
      <c r="J19" s="214">
        <v>305</v>
      </c>
      <c r="K19" s="211">
        <f t="shared" si="0"/>
        <v>650</v>
      </c>
    </row>
    <row r="20" spans="1:11" ht="16.5" customHeight="1">
      <c r="A20" s="30">
        <v>18</v>
      </c>
      <c r="B20" s="73" t="s">
        <v>93</v>
      </c>
      <c r="C20" s="134">
        <v>750</v>
      </c>
      <c r="D20" s="135"/>
      <c r="E20" s="135"/>
      <c r="F20" s="135"/>
      <c r="G20" s="135">
        <v>300</v>
      </c>
      <c r="H20" s="140">
        <v>8000</v>
      </c>
      <c r="I20" s="135">
        <v>800</v>
      </c>
      <c r="J20" s="214"/>
      <c r="K20" s="211">
        <f t="shared" si="0"/>
        <v>9850</v>
      </c>
    </row>
    <row r="21" spans="1:11" ht="16.5" customHeight="1">
      <c r="A21" s="30">
        <v>19</v>
      </c>
      <c r="B21" s="73" t="s">
        <v>95</v>
      </c>
      <c r="C21" s="134"/>
      <c r="D21" s="135"/>
      <c r="E21" s="135"/>
      <c r="F21" s="135"/>
      <c r="G21" s="135">
        <v>600</v>
      </c>
      <c r="H21" s="140">
        <v>138</v>
      </c>
      <c r="I21" s="135">
        <v>400</v>
      </c>
      <c r="J21" s="214"/>
      <c r="K21" s="211">
        <f t="shared" si="0"/>
        <v>1138</v>
      </c>
    </row>
    <row r="22" spans="1:11" ht="16.5" customHeight="1">
      <c r="A22" s="30">
        <v>20</v>
      </c>
      <c r="B22" s="73" t="s">
        <v>94</v>
      </c>
      <c r="C22" s="134">
        <v>1</v>
      </c>
      <c r="D22" s="135"/>
      <c r="E22" s="135"/>
      <c r="F22" s="135">
        <v>1</v>
      </c>
      <c r="G22" s="135">
        <v>2</v>
      </c>
      <c r="H22" s="140">
        <v>1</v>
      </c>
      <c r="I22" s="135">
        <v>1</v>
      </c>
      <c r="J22" s="214"/>
      <c r="K22" s="211">
        <f t="shared" si="0"/>
        <v>6</v>
      </c>
    </row>
    <row r="23" spans="1:11" ht="16.5" customHeight="1">
      <c r="A23" s="30">
        <v>21</v>
      </c>
      <c r="B23" s="73" t="s">
        <v>142</v>
      </c>
      <c r="C23" s="134">
        <v>0.12</v>
      </c>
      <c r="D23" s="135"/>
      <c r="E23" s="135">
        <v>0.4</v>
      </c>
      <c r="F23" s="135">
        <v>3</v>
      </c>
      <c r="G23" s="135">
        <v>15.31</v>
      </c>
      <c r="H23" s="140">
        <v>27.5</v>
      </c>
      <c r="I23" s="135">
        <v>28.92</v>
      </c>
      <c r="J23" s="214">
        <v>0.14</v>
      </c>
      <c r="K23" s="211">
        <f t="shared" si="0"/>
        <v>75.39</v>
      </c>
    </row>
    <row r="24" spans="1:11" ht="16.5" customHeight="1">
      <c r="A24" s="30">
        <v>22</v>
      </c>
      <c r="B24" s="73" t="s">
        <v>143</v>
      </c>
      <c r="C24" s="134"/>
      <c r="D24" s="135">
        <v>9</v>
      </c>
      <c r="E24" s="135"/>
      <c r="F24" s="135">
        <v>2.6</v>
      </c>
      <c r="G24" s="135">
        <v>2.36</v>
      </c>
      <c r="H24" s="140"/>
      <c r="I24" s="135">
        <v>0.09</v>
      </c>
      <c r="J24" s="214"/>
      <c r="K24" s="211">
        <f t="shared" si="0"/>
        <v>14.049999999999999</v>
      </c>
    </row>
    <row r="25" spans="1:11" ht="16.5" customHeight="1">
      <c r="A25" s="30">
        <v>23</v>
      </c>
      <c r="B25" s="73" t="s">
        <v>97</v>
      </c>
      <c r="C25" s="134"/>
      <c r="D25" s="135"/>
      <c r="E25" s="135"/>
      <c r="F25" s="135"/>
      <c r="G25" s="135">
        <v>8</v>
      </c>
      <c r="H25" s="140">
        <v>24</v>
      </c>
      <c r="I25" s="135">
        <v>62</v>
      </c>
      <c r="J25" s="214"/>
      <c r="K25" s="211">
        <f t="shared" si="0"/>
        <v>94</v>
      </c>
    </row>
    <row r="26" spans="1:11" ht="16.5" customHeight="1">
      <c r="A26" s="30">
        <v>24</v>
      </c>
      <c r="B26" s="73" t="s">
        <v>96</v>
      </c>
      <c r="C26" s="134">
        <v>40</v>
      </c>
      <c r="D26" s="135"/>
      <c r="E26" s="135"/>
      <c r="F26" s="135">
        <v>30</v>
      </c>
      <c r="G26" s="135"/>
      <c r="H26" s="140">
        <v>501</v>
      </c>
      <c r="I26" s="135">
        <v>50</v>
      </c>
      <c r="J26" s="214"/>
      <c r="K26" s="211">
        <f t="shared" si="0"/>
        <v>621</v>
      </c>
    </row>
    <row r="27" spans="1:11" ht="16.5" customHeight="1">
      <c r="A27" s="30">
        <v>25</v>
      </c>
      <c r="B27" s="73" t="s">
        <v>98</v>
      </c>
      <c r="C27" s="134"/>
      <c r="D27" s="135"/>
      <c r="E27" s="135"/>
      <c r="F27" s="135"/>
      <c r="G27" s="135">
        <v>15</v>
      </c>
      <c r="H27" s="140">
        <v>1503</v>
      </c>
      <c r="I27" s="135">
        <v>652</v>
      </c>
      <c r="J27" s="214"/>
      <c r="K27" s="211">
        <f t="shared" si="0"/>
        <v>2170</v>
      </c>
    </row>
    <row r="28" spans="1:11" ht="16.5" customHeight="1">
      <c r="A28" s="30">
        <v>26</v>
      </c>
      <c r="B28" s="73" t="s">
        <v>99</v>
      </c>
      <c r="C28" s="134"/>
      <c r="D28" s="135"/>
      <c r="E28" s="135"/>
      <c r="F28" s="135"/>
      <c r="G28" s="135"/>
      <c r="H28" s="140"/>
      <c r="I28" s="135">
        <v>30</v>
      </c>
      <c r="J28" s="214">
        <v>100</v>
      </c>
      <c r="K28" s="211">
        <f t="shared" si="0"/>
        <v>130</v>
      </c>
    </row>
    <row r="29" spans="1:11" ht="16.5" customHeight="1">
      <c r="A29" s="30">
        <v>27</v>
      </c>
      <c r="B29" s="73" t="s">
        <v>9</v>
      </c>
      <c r="C29" s="134">
        <v>102</v>
      </c>
      <c r="D29" s="135">
        <v>10</v>
      </c>
      <c r="E29" s="135">
        <v>1</v>
      </c>
      <c r="F29" s="135">
        <v>112</v>
      </c>
      <c r="G29" s="135">
        <v>3</v>
      </c>
      <c r="H29" s="140">
        <v>29</v>
      </c>
      <c r="I29" s="135">
        <v>70</v>
      </c>
      <c r="J29" s="214">
        <v>15</v>
      </c>
      <c r="K29" s="211">
        <f t="shared" si="0"/>
        <v>342</v>
      </c>
    </row>
    <row r="30" spans="1:11" ht="16.5" customHeight="1">
      <c r="A30" s="30">
        <v>28</v>
      </c>
      <c r="B30" s="73" t="s">
        <v>10</v>
      </c>
      <c r="C30" s="134">
        <v>1</v>
      </c>
      <c r="D30" s="135">
        <v>23</v>
      </c>
      <c r="E30" s="135">
        <v>1</v>
      </c>
      <c r="F30" s="135">
        <v>79</v>
      </c>
      <c r="G30" s="135"/>
      <c r="H30" s="140">
        <v>30</v>
      </c>
      <c r="I30" s="135"/>
      <c r="J30" s="214"/>
      <c r="K30" s="211">
        <f t="shared" si="0"/>
        <v>134</v>
      </c>
    </row>
    <row r="31" spans="1:11" ht="16.5" customHeight="1">
      <c r="A31" s="30">
        <v>29</v>
      </c>
      <c r="B31" s="73" t="s">
        <v>37</v>
      </c>
      <c r="C31" s="134">
        <v>1</v>
      </c>
      <c r="D31" s="135"/>
      <c r="E31" s="135"/>
      <c r="F31" s="135"/>
      <c r="G31" s="135"/>
      <c r="H31" s="140">
        <v>1</v>
      </c>
      <c r="I31" s="135"/>
      <c r="J31" s="214"/>
      <c r="K31" s="211">
        <f t="shared" si="0"/>
        <v>2</v>
      </c>
    </row>
    <row r="32" spans="1:11" ht="16.5" customHeight="1">
      <c r="A32" s="30">
        <v>30</v>
      </c>
      <c r="B32" s="73" t="s">
        <v>38</v>
      </c>
      <c r="C32" s="134"/>
      <c r="D32" s="135"/>
      <c r="E32" s="135"/>
      <c r="F32" s="135"/>
      <c r="G32" s="135"/>
      <c r="H32" s="140">
        <v>1</v>
      </c>
      <c r="I32" s="135"/>
      <c r="J32" s="214"/>
      <c r="K32" s="211">
        <f t="shared" si="0"/>
        <v>1</v>
      </c>
    </row>
    <row r="33" spans="1:11" ht="16.5" customHeight="1">
      <c r="A33" s="30">
        <v>31</v>
      </c>
      <c r="B33" s="73" t="s">
        <v>104</v>
      </c>
      <c r="C33" s="134"/>
      <c r="D33" s="135"/>
      <c r="E33" s="135"/>
      <c r="F33" s="135"/>
      <c r="G33" s="135"/>
      <c r="H33" s="140"/>
      <c r="I33" s="135"/>
      <c r="J33" s="214"/>
      <c r="K33" s="211"/>
    </row>
    <row r="34" spans="1:11" ht="16.5" customHeight="1">
      <c r="A34" s="30">
        <v>32</v>
      </c>
      <c r="B34" s="73" t="s">
        <v>11</v>
      </c>
      <c r="C34" s="134">
        <v>21</v>
      </c>
      <c r="D34" s="135">
        <v>49</v>
      </c>
      <c r="E34" s="135"/>
      <c r="F34" s="135"/>
      <c r="G34" s="135"/>
      <c r="H34" s="140">
        <v>17</v>
      </c>
      <c r="I34" s="135"/>
      <c r="J34" s="214"/>
      <c r="K34" s="211">
        <f t="shared" si="0"/>
        <v>87</v>
      </c>
    </row>
    <row r="35" spans="1:11" ht="16.5" customHeight="1">
      <c r="A35" s="30">
        <v>33</v>
      </c>
      <c r="B35" s="73" t="s">
        <v>100</v>
      </c>
      <c r="C35" s="134"/>
      <c r="D35" s="135"/>
      <c r="E35" s="135"/>
      <c r="F35" s="135">
        <v>20</v>
      </c>
      <c r="G35" s="135">
        <v>1</v>
      </c>
      <c r="H35" s="140">
        <v>30</v>
      </c>
      <c r="I35" s="135"/>
      <c r="J35" s="214"/>
      <c r="K35" s="211">
        <f t="shared" si="0"/>
        <v>51</v>
      </c>
    </row>
    <row r="36" spans="1:11" ht="16.5" customHeight="1">
      <c r="A36" s="30">
        <v>34</v>
      </c>
      <c r="B36" s="73" t="s">
        <v>12</v>
      </c>
      <c r="C36" s="134"/>
      <c r="D36" s="135"/>
      <c r="E36" s="135"/>
      <c r="F36" s="135">
        <v>29</v>
      </c>
      <c r="G36" s="135"/>
      <c r="H36" s="140">
        <v>4</v>
      </c>
      <c r="I36" s="135"/>
      <c r="J36" s="214"/>
      <c r="K36" s="211">
        <f t="shared" si="0"/>
        <v>33</v>
      </c>
    </row>
    <row r="37" spans="1:11" ht="16.5" customHeight="1">
      <c r="A37" s="30">
        <v>35</v>
      </c>
      <c r="B37" s="73" t="s">
        <v>101</v>
      </c>
      <c r="C37" s="134"/>
      <c r="D37" s="135"/>
      <c r="E37" s="135"/>
      <c r="F37" s="135"/>
      <c r="G37" s="135"/>
      <c r="H37" s="140">
        <v>51</v>
      </c>
      <c r="I37" s="135"/>
      <c r="J37" s="214"/>
      <c r="K37" s="211">
        <f t="shared" si="0"/>
        <v>51</v>
      </c>
    </row>
    <row r="38" spans="1:11" ht="16.5" customHeight="1">
      <c r="A38" s="30">
        <v>36</v>
      </c>
      <c r="B38" s="73" t="s">
        <v>13</v>
      </c>
      <c r="C38" s="134">
        <v>236</v>
      </c>
      <c r="D38" s="135"/>
      <c r="E38" s="135">
        <v>15</v>
      </c>
      <c r="F38" s="135">
        <v>1</v>
      </c>
      <c r="G38" s="135"/>
      <c r="H38" s="140">
        <v>32</v>
      </c>
      <c r="I38" s="135">
        <v>1</v>
      </c>
      <c r="J38" s="214"/>
      <c r="K38" s="211">
        <f t="shared" si="0"/>
        <v>285</v>
      </c>
    </row>
    <row r="39" spans="1:11" ht="16.5" customHeight="1">
      <c r="A39" s="30">
        <v>37</v>
      </c>
      <c r="B39" s="74" t="s">
        <v>103</v>
      </c>
      <c r="C39" s="134">
        <v>105</v>
      </c>
      <c r="D39" s="135">
        <v>780</v>
      </c>
      <c r="E39" s="135"/>
      <c r="F39" s="135">
        <v>84</v>
      </c>
      <c r="G39" s="135">
        <v>4</v>
      </c>
      <c r="H39" s="140"/>
      <c r="I39" s="135">
        <v>184</v>
      </c>
      <c r="J39" s="214">
        <v>1</v>
      </c>
      <c r="K39" s="211">
        <f t="shared" si="0"/>
        <v>1158</v>
      </c>
    </row>
    <row r="40" spans="1:11" ht="16.5" customHeight="1">
      <c r="A40" s="30">
        <v>38</v>
      </c>
      <c r="B40" s="74" t="s">
        <v>102</v>
      </c>
      <c r="C40" s="134"/>
      <c r="D40" s="135">
        <v>2</v>
      </c>
      <c r="E40" s="135"/>
      <c r="F40" s="135">
        <v>37</v>
      </c>
      <c r="G40" s="135">
        <v>3</v>
      </c>
      <c r="H40" s="140">
        <v>54</v>
      </c>
      <c r="I40" s="135">
        <v>1</v>
      </c>
      <c r="J40" s="214"/>
      <c r="K40" s="211">
        <f t="shared" si="0"/>
        <v>97</v>
      </c>
    </row>
    <row r="41" spans="1:11" ht="16.5" customHeight="1">
      <c r="A41" s="30">
        <v>39</v>
      </c>
      <c r="B41" s="74" t="s">
        <v>76</v>
      </c>
      <c r="C41" s="134"/>
      <c r="D41" s="135"/>
      <c r="E41" s="135">
        <v>25</v>
      </c>
      <c r="F41" s="135">
        <v>7</v>
      </c>
      <c r="G41" s="135"/>
      <c r="H41" s="140">
        <v>67</v>
      </c>
      <c r="I41" s="135">
        <v>3</v>
      </c>
      <c r="J41" s="214"/>
      <c r="K41" s="211">
        <f t="shared" si="0"/>
        <v>102</v>
      </c>
    </row>
    <row r="42" spans="1:11" ht="16.5" customHeight="1" thickBot="1">
      <c r="A42" s="31">
        <v>40</v>
      </c>
      <c r="B42" s="75" t="s">
        <v>144</v>
      </c>
      <c r="C42" s="137">
        <v>4</v>
      </c>
      <c r="D42" s="138"/>
      <c r="E42" s="138"/>
      <c r="F42" s="138">
        <v>8</v>
      </c>
      <c r="G42" s="138"/>
      <c r="H42" s="141"/>
      <c r="I42" s="138">
        <v>7</v>
      </c>
      <c r="J42" s="216"/>
      <c r="K42" s="212">
        <f t="shared" si="0"/>
        <v>19</v>
      </c>
    </row>
  </sheetData>
  <mergeCells count="2">
    <mergeCell ref="B1:B2"/>
    <mergeCell ref="C1:J1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  <headerFooter alignWithMargins="0">
    <oddHeader>&amp;C&amp;"Arial CE,Tučné"&amp;14
Prehľad následkov spôsobených povodňami v roku 2002
&amp;R&amp;12Príloha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C3">
      <selection activeCell="F15" sqref="F15"/>
    </sheetView>
  </sheetViews>
  <sheetFormatPr defaultColWidth="9.00390625" defaultRowHeight="12.75"/>
  <cols>
    <col min="1" max="1" width="4.875" style="0" customWidth="1"/>
    <col min="2" max="2" width="37.625" style="0" customWidth="1"/>
    <col min="3" max="3" width="14.00390625" style="0" customWidth="1"/>
    <col min="4" max="11" width="8.75390625" style="0" customWidth="1"/>
    <col min="12" max="12" width="9.25390625" style="0" customWidth="1"/>
  </cols>
  <sheetData>
    <row r="1" spans="1:12" ht="24" customHeight="1" thickBot="1">
      <c r="A1" s="222" t="s">
        <v>86</v>
      </c>
      <c r="B1" s="223"/>
      <c r="C1" s="8"/>
      <c r="D1" s="226" t="s">
        <v>126</v>
      </c>
      <c r="E1" s="227"/>
      <c r="F1" s="227"/>
      <c r="G1" s="227"/>
      <c r="H1" s="227"/>
      <c r="I1" s="227"/>
      <c r="J1" s="227"/>
      <c r="K1" s="228"/>
      <c r="L1" s="229" t="s">
        <v>128</v>
      </c>
    </row>
    <row r="2" spans="1:12" ht="117" customHeight="1" thickBot="1">
      <c r="A2" s="224"/>
      <c r="B2" s="225"/>
      <c r="C2" s="64" t="s">
        <v>105</v>
      </c>
      <c r="D2" s="5" t="s">
        <v>89</v>
      </c>
      <c r="E2" s="5" t="s">
        <v>79</v>
      </c>
      <c r="F2" s="5" t="s">
        <v>88</v>
      </c>
      <c r="G2" s="5" t="s">
        <v>81</v>
      </c>
      <c r="H2" s="5" t="s">
        <v>80</v>
      </c>
      <c r="I2" s="5" t="s">
        <v>90</v>
      </c>
      <c r="J2" s="1" t="s">
        <v>82</v>
      </c>
      <c r="K2" s="42" t="s">
        <v>83</v>
      </c>
      <c r="L2" s="230"/>
    </row>
    <row r="3" spans="1:12" ht="15.75">
      <c r="A3" s="2">
        <v>1</v>
      </c>
      <c r="B3" s="9" t="s">
        <v>39</v>
      </c>
      <c r="C3" s="9" t="s">
        <v>40</v>
      </c>
      <c r="D3" s="85">
        <v>1996</v>
      </c>
      <c r="E3" s="76">
        <v>1375</v>
      </c>
      <c r="F3" s="145">
        <v>150</v>
      </c>
      <c r="G3" s="79">
        <v>4150</v>
      </c>
      <c r="H3" s="155">
        <v>536</v>
      </c>
      <c r="I3" s="79">
        <v>1897</v>
      </c>
      <c r="J3" s="150">
        <v>1197</v>
      </c>
      <c r="K3" s="80">
        <v>202</v>
      </c>
      <c r="L3" s="83">
        <f>SUM(D3:K3)</f>
        <v>11503</v>
      </c>
    </row>
    <row r="4" spans="1:12" ht="16.5" thickBot="1">
      <c r="A4" s="3"/>
      <c r="B4" s="6" t="s">
        <v>41</v>
      </c>
      <c r="C4" s="6" t="s">
        <v>47</v>
      </c>
      <c r="D4" s="86">
        <v>49791</v>
      </c>
      <c r="E4" s="77">
        <v>16205</v>
      </c>
      <c r="F4" s="146">
        <v>3600</v>
      </c>
      <c r="G4" s="77">
        <v>106692</v>
      </c>
      <c r="H4" s="156">
        <v>5252</v>
      </c>
      <c r="I4" s="77">
        <v>26304</v>
      </c>
      <c r="J4" s="151">
        <v>10496</v>
      </c>
      <c r="K4" s="81">
        <v>3021</v>
      </c>
      <c r="L4" s="21">
        <f aca="true" t="shared" si="0" ref="L4:L20">SUM(D4:K4)</f>
        <v>221361</v>
      </c>
    </row>
    <row r="5" spans="1:12" ht="15.75">
      <c r="A5" s="2">
        <v>2</v>
      </c>
      <c r="B5" s="9" t="s">
        <v>113</v>
      </c>
      <c r="C5" s="9" t="s">
        <v>40</v>
      </c>
      <c r="D5" s="87">
        <v>166</v>
      </c>
      <c r="E5" s="76">
        <v>532</v>
      </c>
      <c r="F5" s="147">
        <v>70</v>
      </c>
      <c r="G5" s="79">
        <v>180</v>
      </c>
      <c r="H5" s="157">
        <v>145</v>
      </c>
      <c r="I5" s="79">
        <v>127</v>
      </c>
      <c r="J5" s="152">
        <v>245</v>
      </c>
      <c r="K5" s="80">
        <v>12</v>
      </c>
      <c r="L5" s="83">
        <f t="shared" si="0"/>
        <v>1477</v>
      </c>
    </row>
    <row r="6" spans="1:12" ht="16.5" thickBot="1">
      <c r="A6" s="3"/>
      <c r="B6" s="6" t="s">
        <v>114</v>
      </c>
      <c r="C6" s="6" t="s">
        <v>47</v>
      </c>
      <c r="D6" s="86">
        <v>7396</v>
      </c>
      <c r="E6" s="77">
        <v>5901</v>
      </c>
      <c r="F6" s="146">
        <v>660</v>
      </c>
      <c r="G6" s="77">
        <v>16034</v>
      </c>
      <c r="H6" s="156">
        <v>1640</v>
      </c>
      <c r="I6" s="77">
        <v>2801</v>
      </c>
      <c r="J6" s="151">
        <v>2603</v>
      </c>
      <c r="K6" s="81">
        <v>305</v>
      </c>
      <c r="L6" s="23">
        <f t="shared" si="0"/>
        <v>37340</v>
      </c>
    </row>
    <row r="7" spans="1:12" ht="15.75">
      <c r="A7" s="2">
        <v>3</v>
      </c>
      <c r="B7" s="9" t="s">
        <v>53</v>
      </c>
      <c r="C7" s="9" t="s">
        <v>40</v>
      </c>
      <c r="D7" s="87">
        <v>154</v>
      </c>
      <c r="E7" s="76">
        <v>90</v>
      </c>
      <c r="F7" s="147"/>
      <c r="G7" s="79"/>
      <c r="H7" s="157">
        <v>5</v>
      </c>
      <c r="I7" s="79"/>
      <c r="J7" s="160">
        <v>6</v>
      </c>
      <c r="K7" s="80"/>
      <c r="L7" s="84">
        <f t="shared" si="0"/>
        <v>255</v>
      </c>
    </row>
    <row r="8" spans="1:12" ht="16.5" thickBot="1">
      <c r="A8" s="3"/>
      <c r="B8" s="6" t="s">
        <v>42</v>
      </c>
      <c r="C8" s="6" t="s">
        <v>47</v>
      </c>
      <c r="D8" s="86">
        <v>61672</v>
      </c>
      <c r="E8" s="77">
        <v>4320</v>
      </c>
      <c r="F8" s="146"/>
      <c r="G8" s="77"/>
      <c r="H8" s="156">
        <v>5</v>
      </c>
      <c r="I8" s="77"/>
      <c r="J8" s="161">
        <v>72</v>
      </c>
      <c r="K8" s="81"/>
      <c r="L8" s="21">
        <f t="shared" si="0"/>
        <v>66069</v>
      </c>
    </row>
    <row r="9" spans="1:12" ht="15.75">
      <c r="A9" s="2">
        <v>4</v>
      </c>
      <c r="B9" s="9" t="s">
        <v>43</v>
      </c>
      <c r="C9" s="9" t="s">
        <v>40</v>
      </c>
      <c r="D9" s="87">
        <v>245</v>
      </c>
      <c r="E9" s="76">
        <v>58</v>
      </c>
      <c r="F9" s="147"/>
      <c r="G9" s="79">
        <v>44</v>
      </c>
      <c r="H9" s="157">
        <v>6</v>
      </c>
      <c r="I9" s="79">
        <v>18</v>
      </c>
      <c r="J9" s="152">
        <v>8</v>
      </c>
      <c r="K9" s="80">
        <v>4</v>
      </c>
      <c r="L9" s="83">
        <f t="shared" si="0"/>
        <v>383</v>
      </c>
    </row>
    <row r="10" spans="1:12" ht="16.5" thickBot="1">
      <c r="A10" s="3"/>
      <c r="B10" s="6" t="s">
        <v>44</v>
      </c>
      <c r="C10" s="6" t="s">
        <v>47</v>
      </c>
      <c r="D10" s="86">
        <v>2645</v>
      </c>
      <c r="E10" s="77">
        <v>856</v>
      </c>
      <c r="F10" s="146"/>
      <c r="G10" s="77">
        <v>554</v>
      </c>
      <c r="H10" s="156">
        <v>39</v>
      </c>
      <c r="I10" s="77">
        <v>223</v>
      </c>
      <c r="J10" s="151">
        <v>64</v>
      </c>
      <c r="K10" s="81">
        <v>16</v>
      </c>
      <c r="L10" s="23">
        <f t="shared" si="0"/>
        <v>4397</v>
      </c>
    </row>
    <row r="11" spans="1:12" ht="15.75">
      <c r="A11" s="2">
        <v>5</v>
      </c>
      <c r="B11" s="9" t="s">
        <v>136</v>
      </c>
      <c r="C11" s="9" t="s">
        <v>40</v>
      </c>
      <c r="D11" s="87">
        <v>250</v>
      </c>
      <c r="E11" s="76">
        <v>140</v>
      </c>
      <c r="F11" s="147"/>
      <c r="G11" s="79">
        <v>324</v>
      </c>
      <c r="H11" s="157"/>
      <c r="I11" s="79">
        <v>130</v>
      </c>
      <c r="J11" s="160"/>
      <c r="K11" s="80">
        <v>15</v>
      </c>
      <c r="L11" s="84">
        <f t="shared" si="0"/>
        <v>859</v>
      </c>
    </row>
    <row r="12" spans="1:12" ht="16.5" thickBot="1">
      <c r="A12" s="3"/>
      <c r="B12" s="6" t="s">
        <v>42</v>
      </c>
      <c r="C12" s="6" t="s">
        <v>47</v>
      </c>
      <c r="D12" s="86">
        <v>11520</v>
      </c>
      <c r="E12" s="77">
        <v>6720</v>
      </c>
      <c r="F12" s="146"/>
      <c r="G12" s="77">
        <v>2842</v>
      </c>
      <c r="H12" s="156"/>
      <c r="I12" s="77">
        <v>3510</v>
      </c>
      <c r="J12" s="161"/>
      <c r="K12" s="81">
        <v>240</v>
      </c>
      <c r="L12" s="21">
        <f t="shared" si="0"/>
        <v>24832</v>
      </c>
    </row>
    <row r="13" spans="1:12" ht="15.75">
      <c r="A13" s="2">
        <v>6</v>
      </c>
      <c r="B13" s="9" t="s">
        <v>45</v>
      </c>
      <c r="C13" s="9" t="s">
        <v>40</v>
      </c>
      <c r="D13" s="87"/>
      <c r="E13" s="76">
        <v>619</v>
      </c>
      <c r="F13" s="147">
        <v>6</v>
      </c>
      <c r="G13" s="79">
        <v>1016</v>
      </c>
      <c r="H13" s="157">
        <v>17</v>
      </c>
      <c r="I13" s="79">
        <v>57</v>
      </c>
      <c r="J13" s="152">
        <v>21</v>
      </c>
      <c r="K13" s="80">
        <v>29</v>
      </c>
      <c r="L13" s="83">
        <f t="shared" si="0"/>
        <v>1765</v>
      </c>
    </row>
    <row r="14" spans="1:12" ht="16.5" thickBot="1">
      <c r="A14" s="4"/>
      <c r="B14" s="6" t="s">
        <v>44</v>
      </c>
      <c r="C14" s="7" t="s">
        <v>47</v>
      </c>
      <c r="D14" s="88"/>
      <c r="E14" s="77">
        <v>4316</v>
      </c>
      <c r="F14" s="148">
        <v>60</v>
      </c>
      <c r="G14" s="78">
        <v>9180</v>
      </c>
      <c r="H14" s="158">
        <v>130</v>
      </c>
      <c r="I14" s="78">
        <v>1228</v>
      </c>
      <c r="J14" s="153">
        <v>284</v>
      </c>
      <c r="K14" s="81">
        <v>180</v>
      </c>
      <c r="L14" s="23">
        <f t="shared" si="0"/>
        <v>15378</v>
      </c>
    </row>
    <row r="15" spans="1:12" ht="15.75">
      <c r="A15" s="2">
        <v>7</v>
      </c>
      <c r="B15" s="9" t="s">
        <v>46</v>
      </c>
      <c r="C15" s="9" t="s">
        <v>40</v>
      </c>
      <c r="D15" s="87">
        <v>111</v>
      </c>
      <c r="E15" s="76">
        <v>36</v>
      </c>
      <c r="F15" s="147">
        <v>2</v>
      </c>
      <c r="G15" s="79">
        <v>192</v>
      </c>
      <c r="H15" s="157">
        <v>84</v>
      </c>
      <c r="I15" s="79">
        <v>126</v>
      </c>
      <c r="J15" s="152">
        <v>57</v>
      </c>
      <c r="K15" s="80">
        <v>4</v>
      </c>
      <c r="L15" s="84">
        <f t="shared" si="0"/>
        <v>612</v>
      </c>
    </row>
    <row r="16" spans="1:12" ht="16.5" thickBot="1">
      <c r="A16" s="4"/>
      <c r="B16" s="7" t="s">
        <v>42</v>
      </c>
      <c r="C16" s="7" t="s">
        <v>47</v>
      </c>
      <c r="D16" s="88">
        <v>6273</v>
      </c>
      <c r="E16" s="78">
        <v>747</v>
      </c>
      <c r="F16" s="148">
        <v>20</v>
      </c>
      <c r="G16" s="78">
        <v>3874</v>
      </c>
      <c r="H16" s="158">
        <v>982</v>
      </c>
      <c r="I16" s="78">
        <v>1110</v>
      </c>
      <c r="J16" s="153">
        <v>1122</v>
      </c>
      <c r="K16" s="82">
        <v>130</v>
      </c>
      <c r="L16" s="21">
        <f t="shared" si="0"/>
        <v>14258</v>
      </c>
    </row>
    <row r="17" spans="1:12" ht="15.75">
      <c r="A17" s="2">
        <v>8</v>
      </c>
      <c r="B17" s="10" t="s">
        <v>77</v>
      </c>
      <c r="C17" s="10" t="s">
        <v>40</v>
      </c>
      <c r="D17" s="89">
        <v>8</v>
      </c>
      <c r="E17" s="76"/>
      <c r="F17" s="149">
        <v>2</v>
      </c>
      <c r="G17" s="76">
        <v>1638</v>
      </c>
      <c r="H17" s="159">
        <v>22</v>
      </c>
      <c r="I17" s="76">
        <v>222</v>
      </c>
      <c r="J17" s="154">
        <v>86</v>
      </c>
      <c r="K17" s="80">
        <v>0</v>
      </c>
      <c r="L17" s="83">
        <f t="shared" si="0"/>
        <v>1978</v>
      </c>
    </row>
    <row r="18" spans="1:12" ht="16.5" thickBot="1">
      <c r="A18" s="3"/>
      <c r="B18" s="6"/>
      <c r="C18" s="6" t="s">
        <v>47</v>
      </c>
      <c r="D18" s="86">
        <v>1024</v>
      </c>
      <c r="E18" s="77"/>
      <c r="F18" s="146">
        <v>180</v>
      </c>
      <c r="G18" s="77">
        <v>22038</v>
      </c>
      <c r="H18" s="156">
        <v>113</v>
      </c>
      <c r="I18" s="77">
        <v>1471</v>
      </c>
      <c r="J18" s="151">
        <v>740</v>
      </c>
      <c r="K18" s="81">
        <v>0</v>
      </c>
      <c r="L18" s="23">
        <f t="shared" si="0"/>
        <v>25566</v>
      </c>
    </row>
    <row r="19" spans="1:12" ht="15.75">
      <c r="A19" s="2">
        <v>9</v>
      </c>
      <c r="B19" s="9" t="s">
        <v>26</v>
      </c>
      <c r="C19" s="10"/>
      <c r="D19" s="89">
        <f>SUM(D3+D5+D7+D9+D11+D13+D15+D17)</f>
        <v>2930</v>
      </c>
      <c r="E19" s="143">
        <f aca="true" t="shared" si="1" ref="E19:K19">SUM(E3+E5+E7+E9+E11+E13+E15+E17)</f>
        <v>2850</v>
      </c>
      <c r="F19" s="89">
        <f t="shared" si="1"/>
        <v>230</v>
      </c>
      <c r="G19" s="143">
        <f t="shared" si="1"/>
        <v>7544</v>
      </c>
      <c r="H19" s="89">
        <f t="shared" si="1"/>
        <v>815</v>
      </c>
      <c r="I19" s="143">
        <f t="shared" si="1"/>
        <v>2577</v>
      </c>
      <c r="J19" s="89">
        <f t="shared" si="1"/>
        <v>1620</v>
      </c>
      <c r="K19" s="143">
        <f t="shared" si="1"/>
        <v>266</v>
      </c>
      <c r="L19" s="84">
        <f t="shared" si="0"/>
        <v>18832</v>
      </c>
    </row>
    <row r="20" spans="1:12" ht="16.5" thickBot="1">
      <c r="A20" s="3"/>
      <c r="B20" s="6" t="s">
        <v>27</v>
      </c>
      <c r="C20" s="6"/>
      <c r="D20" s="86">
        <f>SUM(D4+D6+D8+D10+D12+D14+D16+D18)</f>
        <v>140321</v>
      </c>
      <c r="E20" s="144">
        <f aca="true" t="shared" si="2" ref="E20:K20">SUM(E4+E6+E8+E10+E12+E14+E16+E18)</f>
        <v>39065</v>
      </c>
      <c r="F20" s="86">
        <f t="shared" si="2"/>
        <v>4520</v>
      </c>
      <c r="G20" s="144">
        <f t="shared" si="2"/>
        <v>161214</v>
      </c>
      <c r="H20" s="86">
        <f t="shared" si="2"/>
        <v>8161</v>
      </c>
      <c r="I20" s="144">
        <f t="shared" si="2"/>
        <v>36647</v>
      </c>
      <c r="J20" s="86">
        <f t="shared" si="2"/>
        <v>15381</v>
      </c>
      <c r="K20" s="144">
        <f t="shared" si="2"/>
        <v>3892</v>
      </c>
      <c r="L20" s="23">
        <f t="shared" si="0"/>
        <v>409201</v>
      </c>
    </row>
  </sheetData>
  <mergeCells count="3">
    <mergeCell ref="A1:B2"/>
    <mergeCell ref="D1:K1"/>
    <mergeCell ref="L1:L2"/>
  </mergeCells>
  <printOptions horizontalCentered="1" vertic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CE,Tučné"&amp;14
Prehľad síl nasadených na ochranu pred povodňami v roku 2002&amp;R&amp;12Príloha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20">
      <selection activeCell="B32" sqref="B32"/>
    </sheetView>
  </sheetViews>
  <sheetFormatPr defaultColWidth="9.00390625" defaultRowHeight="12.75"/>
  <cols>
    <col min="1" max="1" width="41.125" style="0" customWidth="1"/>
    <col min="2" max="6" width="5.875" style="0" customWidth="1"/>
    <col min="7" max="7" width="6.25390625" style="0" customWidth="1"/>
    <col min="8" max="8" width="5.875" style="0" customWidth="1"/>
    <col min="9" max="9" width="5.75390625" style="0" customWidth="1"/>
    <col min="10" max="10" width="7.00390625" style="0" customWidth="1"/>
  </cols>
  <sheetData>
    <row r="1" spans="1:10" ht="20.25" customHeight="1" thickBot="1">
      <c r="A1" s="231" t="s">
        <v>33</v>
      </c>
      <c r="B1" s="233" t="s">
        <v>126</v>
      </c>
      <c r="C1" s="227"/>
      <c r="D1" s="227"/>
      <c r="E1" s="227"/>
      <c r="F1" s="227"/>
      <c r="G1" s="227"/>
      <c r="H1" s="227"/>
      <c r="I1" s="228"/>
      <c r="J1" s="234" t="s">
        <v>128</v>
      </c>
    </row>
    <row r="2" spans="1:10" ht="78.75" customHeight="1" thickBot="1">
      <c r="A2" s="232"/>
      <c r="B2" s="65" t="s">
        <v>89</v>
      </c>
      <c r="C2" s="65" t="s">
        <v>79</v>
      </c>
      <c r="D2" s="65" t="s">
        <v>88</v>
      </c>
      <c r="E2" s="65" t="s">
        <v>81</v>
      </c>
      <c r="F2" s="65" t="s">
        <v>80</v>
      </c>
      <c r="G2" s="65" t="s">
        <v>90</v>
      </c>
      <c r="H2" s="66" t="s">
        <v>82</v>
      </c>
      <c r="I2" s="67" t="s">
        <v>83</v>
      </c>
      <c r="J2" s="235"/>
    </row>
    <row r="3" spans="1:10" ht="21" customHeight="1">
      <c r="A3" s="123" t="s">
        <v>14</v>
      </c>
      <c r="B3" s="195">
        <v>54</v>
      </c>
      <c r="C3" s="196">
        <v>43</v>
      </c>
      <c r="D3" s="196">
        <v>4</v>
      </c>
      <c r="E3" s="196">
        <v>56</v>
      </c>
      <c r="F3" s="196">
        <v>33</v>
      </c>
      <c r="G3" s="196">
        <v>57</v>
      </c>
      <c r="H3" s="196">
        <v>68</v>
      </c>
      <c r="I3" s="197">
        <v>11</v>
      </c>
      <c r="J3" s="198">
        <f>SUM(B3:I3)</f>
        <v>326</v>
      </c>
    </row>
    <row r="4" spans="1:10" ht="21" customHeight="1">
      <c r="A4" s="124" t="s">
        <v>15</v>
      </c>
      <c r="B4" s="199">
        <v>7</v>
      </c>
      <c r="C4" s="200">
        <v>28</v>
      </c>
      <c r="D4" s="200">
        <v>2</v>
      </c>
      <c r="E4" s="200">
        <v>41</v>
      </c>
      <c r="F4" s="200">
        <v>13</v>
      </c>
      <c r="G4" s="200">
        <v>8</v>
      </c>
      <c r="H4" s="200">
        <v>26</v>
      </c>
      <c r="I4" s="201">
        <v>8</v>
      </c>
      <c r="J4" s="202">
        <f>SUM(B4:I4)</f>
        <v>133</v>
      </c>
    </row>
    <row r="5" spans="1:10" ht="21" customHeight="1">
      <c r="A5" s="124" t="s">
        <v>16</v>
      </c>
      <c r="B5" s="199">
        <v>4</v>
      </c>
      <c r="C5" s="200">
        <v>7</v>
      </c>
      <c r="D5" s="200"/>
      <c r="E5" s="200">
        <v>4</v>
      </c>
      <c r="F5" s="200">
        <v>0</v>
      </c>
      <c r="G5" s="200"/>
      <c r="H5" s="200"/>
      <c r="I5" s="201">
        <v>1</v>
      </c>
      <c r="J5" s="202">
        <f aca="true" t="shared" si="0" ref="J5:J32">SUM(B5:I5)</f>
        <v>16</v>
      </c>
    </row>
    <row r="6" spans="1:10" ht="21" customHeight="1">
      <c r="A6" s="124" t="s">
        <v>139</v>
      </c>
      <c r="B6" s="199">
        <v>21</v>
      </c>
      <c r="C6" s="200">
        <v>10</v>
      </c>
      <c r="D6" s="200">
        <v>1</v>
      </c>
      <c r="E6" s="200">
        <v>19</v>
      </c>
      <c r="F6" s="200">
        <v>49</v>
      </c>
      <c r="G6" s="200">
        <v>48</v>
      </c>
      <c r="H6" s="200">
        <v>64</v>
      </c>
      <c r="I6" s="201">
        <v>7</v>
      </c>
      <c r="J6" s="202">
        <f t="shared" si="0"/>
        <v>219</v>
      </c>
    </row>
    <row r="7" spans="1:10" ht="21" customHeight="1">
      <c r="A7" s="124" t="s">
        <v>129</v>
      </c>
      <c r="B7" s="199">
        <v>2</v>
      </c>
      <c r="C7" s="200">
        <v>7</v>
      </c>
      <c r="D7" s="200"/>
      <c r="E7" s="200">
        <v>4</v>
      </c>
      <c r="F7" s="200">
        <v>3</v>
      </c>
      <c r="G7" s="200">
        <v>2</v>
      </c>
      <c r="H7" s="200">
        <v>9</v>
      </c>
      <c r="I7" s="201"/>
      <c r="J7" s="202">
        <f t="shared" si="0"/>
        <v>27</v>
      </c>
    </row>
    <row r="8" spans="1:10" ht="21" customHeight="1">
      <c r="A8" s="124" t="s">
        <v>17</v>
      </c>
      <c r="B8" s="199">
        <v>1</v>
      </c>
      <c r="C8" s="200"/>
      <c r="D8" s="200">
        <v>1</v>
      </c>
      <c r="E8" s="200">
        <v>1</v>
      </c>
      <c r="F8" s="200">
        <v>3</v>
      </c>
      <c r="G8" s="200"/>
      <c r="H8" s="200">
        <v>6</v>
      </c>
      <c r="I8" s="201"/>
      <c r="J8" s="202">
        <f t="shared" si="0"/>
        <v>12</v>
      </c>
    </row>
    <row r="9" spans="1:10" ht="21" customHeight="1">
      <c r="A9" s="124" t="s">
        <v>111</v>
      </c>
      <c r="B9" s="199">
        <v>6</v>
      </c>
      <c r="C9" s="200">
        <v>3</v>
      </c>
      <c r="D9" s="200"/>
      <c r="E9" s="200"/>
      <c r="F9" s="200">
        <v>1</v>
      </c>
      <c r="G9" s="200"/>
      <c r="H9" s="200"/>
      <c r="I9" s="201"/>
      <c r="J9" s="202">
        <f t="shared" si="0"/>
        <v>10</v>
      </c>
    </row>
    <row r="10" spans="1:10" ht="21" customHeight="1">
      <c r="A10" s="124" t="s">
        <v>48</v>
      </c>
      <c r="B10" s="199">
        <v>2</v>
      </c>
      <c r="C10" s="200"/>
      <c r="D10" s="200"/>
      <c r="E10" s="200"/>
      <c r="F10" s="200"/>
      <c r="G10" s="200">
        <v>1</v>
      </c>
      <c r="H10" s="200">
        <v>5</v>
      </c>
      <c r="I10" s="201">
        <v>2</v>
      </c>
      <c r="J10" s="202">
        <f t="shared" si="0"/>
        <v>10</v>
      </c>
    </row>
    <row r="11" spans="1:10" ht="21" customHeight="1">
      <c r="A11" s="124" t="s">
        <v>36</v>
      </c>
      <c r="B11" s="199">
        <v>37</v>
      </c>
      <c r="C11" s="200">
        <v>23</v>
      </c>
      <c r="D11" s="200">
        <v>1</v>
      </c>
      <c r="E11" s="200">
        <v>12</v>
      </c>
      <c r="F11" s="200">
        <v>23</v>
      </c>
      <c r="G11" s="200">
        <v>22</v>
      </c>
      <c r="H11" s="200">
        <v>12</v>
      </c>
      <c r="I11" s="201"/>
      <c r="J11" s="202">
        <f t="shared" si="0"/>
        <v>130</v>
      </c>
    </row>
    <row r="12" spans="1:10" ht="21" customHeight="1">
      <c r="A12" s="124" t="s">
        <v>21</v>
      </c>
      <c r="B12" s="199">
        <v>39</v>
      </c>
      <c r="C12" s="200">
        <v>46</v>
      </c>
      <c r="D12" s="200"/>
      <c r="E12" s="200">
        <v>35</v>
      </c>
      <c r="F12" s="200">
        <v>27</v>
      </c>
      <c r="G12" s="200">
        <v>27</v>
      </c>
      <c r="H12" s="200">
        <v>7</v>
      </c>
      <c r="I12" s="201">
        <v>6</v>
      </c>
      <c r="J12" s="202">
        <f t="shared" si="0"/>
        <v>187</v>
      </c>
    </row>
    <row r="13" spans="1:10" ht="21" customHeight="1">
      <c r="A13" s="124" t="s">
        <v>107</v>
      </c>
      <c r="B13" s="199">
        <v>32</v>
      </c>
      <c r="C13" s="200">
        <v>3</v>
      </c>
      <c r="D13" s="200">
        <v>5</v>
      </c>
      <c r="E13" s="200">
        <v>3</v>
      </c>
      <c r="F13" s="200">
        <v>9</v>
      </c>
      <c r="G13" s="200">
        <v>15</v>
      </c>
      <c r="H13" s="200">
        <v>12</v>
      </c>
      <c r="I13" s="201">
        <v>1</v>
      </c>
      <c r="J13" s="202">
        <f t="shared" si="0"/>
        <v>80</v>
      </c>
    </row>
    <row r="14" spans="1:10" ht="21" customHeight="1">
      <c r="A14" s="124" t="s">
        <v>30</v>
      </c>
      <c r="B14" s="199">
        <v>33</v>
      </c>
      <c r="C14" s="200">
        <v>1</v>
      </c>
      <c r="D14" s="200">
        <v>2</v>
      </c>
      <c r="E14" s="200">
        <v>18</v>
      </c>
      <c r="F14" s="200">
        <v>66</v>
      </c>
      <c r="G14" s="200">
        <v>19</v>
      </c>
      <c r="H14" s="200">
        <v>23</v>
      </c>
      <c r="I14" s="201">
        <v>7</v>
      </c>
      <c r="J14" s="202">
        <f t="shared" si="0"/>
        <v>169</v>
      </c>
    </row>
    <row r="15" spans="1:10" ht="21" customHeight="1">
      <c r="A15" s="124" t="s">
        <v>31</v>
      </c>
      <c r="B15" s="199">
        <v>25</v>
      </c>
      <c r="C15" s="200">
        <v>6</v>
      </c>
      <c r="D15" s="200">
        <v>17</v>
      </c>
      <c r="E15" s="200">
        <v>35</v>
      </c>
      <c r="F15" s="200">
        <v>25</v>
      </c>
      <c r="G15" s="200">
        <v>52</v>
      </c>
      <c r="H15" s="200">
        <v>18</v>
      </c>
      <c r="I15" s="201">
        <v>5</v>
      </c>
      <c r="J15" s="202">
        <f t="shared" si="0"/>
        <v>183</v>
      </c>
    </row>
    <row r="16" spans="1:10" ht="21" customHeight="1">
      <c r="A16" s="124" t="s">
        <v>49</v>
      </c>
      <c r="B16" s="199">
        <v>1</v>
      </c>
      <c r="C16" s="200">
        <v>9</v>
      </c>
      <c r="D16" s="200"/>
      <c r="E16" s="200">
        <v>5</v>
      </c>
      <c r="F16" s="200">
        <v>2</v>
      </c>
      <c r="G16" s="200">
        <v>4</v>
      </c>
      <c r="H16" s="200">
        <v>3</v>
      </c>
      <c r="I16" s="201"/>
      <c r="J16" s="202">
        <f t="shared" si="0"/>
        <v>24</v>
      </c>
    </row>
    <row r="17" spans="1:10" ht="21" customHeight="1">
      <c r="A17" s="124" t="s">
        <v>108</v>
      </c>
      <c r="B17" s="199">
        <v>8</v>
      </c>
      <c r="C17" s="200">
        <v>3</v>
      </c>
      <c r="D17" s="200"/>
      <c r="E17" s="200">
        <v>2</v>
      </c>
      <c r="F17" s="200"/>
      <c r="G17" s="200"/>
      <c r="H17" s="200"/>
      <c r="I17" s="201"/>
      <c r="J17" s="202">
        <f t="shared" si="0"/>
        <v>13</v>
      </c>
    </row>
    <row r="18" spans="1:10" ht="21" customHeight="1">
      <c r="A18" s="124" t="s">
        <v>25</v>
      </c>
      <c r="B18" s="199">
        <v>1089</v>
      </c>
      <c r="C18" s="200">
        <v>2708</v>
      </c>
      <c r="D18" s="200">
        <v>155</v>
      </c>
      <c r="E18" s="200">
        <v>1342</v>
      </c>
      <c r="F18" s="200">
        <v>553</v>
      </c>
      <c r="G18" s="200">
        <v>441</v>
      </c>
      <c r="H18" s="200">
        <v>863</v>
      </c>
      <c r="I18" s="201">
        <v>316</v>
      </c>
      <c r="J18" s="202">
        <f t="shared" si="0"/>
        <v>7467</v>
      </c>
    </row>
    <row r="19" spans="1:10" ht="21" customHeight="1">
      <c r="A19" s="124" t="s">
        <v>32</v>
      </c>
      <c r="B19" s="199">
        <v>10</v>
      </c>
      <c r="C19" s="200">
        <v>7</v>
      </c>
      <c r="D19" s="200">
        <v>1</v>
      </c>
      <c r="E19" s="200">
        <v>1</v>
      </c>
      <c r="F19" s="200">
        <v>4</v>
      </c>
      <c r="G19" s="200"/>
      <c r="H19" s="200">
        <v>1</v>
      </c>
      <c r="I19" s="201"/>
      <c r="J19" s="202">
        <f t="shared" si="0"/>
        <v>24</v>
      </c>
    </row>
    <row r="20" spans="1:10" ht="21" customHeight="1">
      <c r="A20" s="124" t="s">
        <v>18</v>
      </c>
      <c r="B20" s="199">
        <v>4</v>
      </c>
      <c r="C20" s="200">
        <v>1</v>
      </c>
      <c r="D20" s="200">
        <v>1</v>
      </c>
      <c r="E20" s="200">
        <v>16</v>
      </c>
      <c r="F20" s="200">
        <v>2</v>
      </c>
      <c r="G20" s="200">
        <v>5</v>
      </c>
      <c r="H20" s="200">
        <v>7</v>
      </c>
      <c r="I20" s="201">
        <v>3</v>
      </c>
      <c r="J20" s="202">
        <f t="shared" si="0"/>
        <v>39</v>
      </c>
    </row>
    <row r="21" spans="1:10" ht="21" customHeight="1">
      <c r="A21" s="124" t="s">
        <v>19</v>
      </c>
      <c r="B21" s="199">
        <v>18</v>
      </c>
      <c r="C21" s="200">
        <v>9</v>
      </c>
      <c r="D21" s="200"/>
      <c r="E21" s="200">
        <v>6</v>
      </c>
      <c r="F21" s="200">
        <v>1</v>
      </c>
      <c r="G21" s="200">
        <v>3</v>
      </c>
      <c r="H21" s="200"/>
      <c r="I21" s="201"/>
      <c r="J21" s="202">
        <f t="shared" si="0"/>
        <v>37</v>
      </c>
    </row>
    <row r="22" spans="1:10" ht="21" customHeight="1">
      <c r="A22" s="124" t="s">
        <v>34</v>
      </c>
      <c r="B22" s="199">
        <v>1</v>
      </c>
      <c r="C22" s="200">
        <v>2</v>
      </c>
      <c r="D22" s="200"/>
      <c r="E22" s="200"/>
      <c r="F22" s="200"/>
      <c r="G22" s="200"/>
      <c r="H22" s="200"/>
      <c r="I22" s="201"/>
      <c r="J22" s="202">
        <f t="shared" si="0"/>
        <v>3</v>
      </c>
    </row>
    <row r="23" spans="1:10" ht="21" customHeight="1">
      <c r="A23" s="124" t="s">
        <v>20</v>
      </c>
      <c r="B23" s="199">
        <v>2</v>
      </c>
      <c r="C23" s="200"/>
      <c r="D23" s="200"/>
      <c r="E23" s="200"/>
      <c r="F23" s="200"/>
      <c r="G23" s="200"/>
      <c r="H23" s="200"/>
      <c r="I23" s="201"/>
      <c r="J23" s="202">
        <f t="shared" si="0"/>
        <v>2</v>
      </c>
    </row>
    <row r="24" spans="1:10" ht="21" customHeight="1">
      <c r="A24" s="124" t="s">
        <v>22</v>
      </c>
      <c r="B24" s="199">
        <v>3</v>
      </c>
      <c r="C24" s="200"/>
      <c r="D24" s="200">
        <v>1</v>
      </c>
      <c r="E24" s="200">
        <v>4</v>
      </c>
      <c r="F24" s="200">
        <v>11</v>
      </c>
      <c r="G24" s="200">
        <v>35</v>
      </c>
      <c r="H24" s="200">
        <v>20</v>
      </c>
      <c r="I24" s="201"/>
      <c r="J24" s="202">
        <f t="shared" si="0"/>
        <v>74</v>
      </c>
    </row>
    <row r="25" spans="1:10" ht="21" customHeight="1">
      <c r="A25" s="124" t="s">
        <v>106</v>
      </c>
      <c r="B25" s="199">
        <v>1</v>
      </c>
      <c r="C25" s="200"/>
      <c r="D25" s="200"/>
      <c r="E25" s="200">
        <v>2</v>
      </c>
      <c r="F25" s="200"/>
      <c r="G25" s="200"/>
      <c r="H25" s="200">
        <v>2</v>
      </c>
      <c r="I25" s="201"/>
      <c r="J25" s="202">
        <f t="shared" si="0"/>
        <v>5</v>
      </c>
    </row>
    <row r="26" spans="1:10" ht="21" customHeight="1">
      <c r="A26" s="124" t="s">
        <v>35</v>
      </c>
      <c r="B26" s="199"/>
      <c r="C26" s="200"/>
      <c r="D26" s="200"/>
      <c r="E26" s="200"/>
      <c r="F26" s="200"/>
      <c r="G26" s="200"/>
      <c r="H26" s="200"/>
      <c r="I26" s="201"/>
      <c r="J26" s="202"/>
    </row>
    <row r="27" spans="1:10" ht="21" customHeight="1">
      <c r="A27" s="124" t="s">
        <v>24</v>
      </c>
      <c r="B27" s="199">
        <v>1620</v>
      </c>
      <c r="C27" s="200">
        <v>2000</v>
      </c>
      <c r="D27" s="200"/>
      <c r="E27" s="200">
        <v>360</v>
      </c>
      <c r="F27" s="200">
        <v>10</v>
      </c>
      <c r="G27" s="200">
        <v>236</v>
      </c>
      <c r="H27" s="200"/>
      <c r="I27" s="201"/>
      <c r="J27" s="202">
        <f t="shared" si="0"/>
        <v>4226</v>
      </c>
    </row>
    <row r="28" spans="1:10" ht="21" customHeight="1">
      <c r="A28" s="124" t="s">
        <v>23</v>
      </c>
      <c r="B28" s="199">
        <v>49859</v>
      </c>
      <c r="C28" s="200">
        <v>39000</v>
      </c>
      <c r="D28" s="200">
        <v>50</v>
      </c>
      <c r="E28" s="200">
        <v>75220</v>
      </c>
      <c r="F28" s="200">
        <v>400</v>
      </c>
      <c r="G28" s="200">
        <v>770</v>
      </c>
      <c r="H28" s="200">
        <v>152</v>
      </c>
      <c r="I28" s="201">
        <v>1040</v>
      </c>
      <c r="J28" s="202">
        <f t="shared" si="0"/>
        <v>166491</v>
      </c>
    </row>
    <row r="29" spans="1:10" ht="21" customHeight="1">
      <c r="A29" s="124" t="s">
        <v>54</v>
      </c>
      <c r="B29" s="199">
        <v>450</v>
      </c>
      <c r="C29" s="200"/>
      <c r="D29" s="200"/>
      <c r="E29" s="200"/>
      <c r="F29" s="200">
        <v>324</v>
      </c>
      <c r="G29" s="200">
        <v>305</v>
      </c>
      <c r="H29" s="200">
        <v>904</v>
      </c>
      <c r="I29" s="201"/>
      <c r="J29" s="202">
        <f t="shared" si="0"/>
        <v>1983</v>
      </c>
    </row>
    <row r="30" spans="1:10" ht="21" customHeight="1">
      <c r="A30" s="162" t="s">
        <v>137</v>
      </c>
      <c r="B30" s="203">
        <v>2202</v>
      </c>
      <c r="C30" s="204">
        <v>1100</v>
      </c>
      <c r="D30" s="204">
        <v>70</v>
      </c>
      <c r="E30" s="204">
        <v>1467</v>
      </c>
      <c r="F30" s="204">
        <v>477</v>
      </c>
      <c r="G30" s="204">
        <v>507</v>
      </c>
      <c r="H30" s="204">
        <v>495</v>
      </c>
      <c r="I30" s="205">
        <v>76</v>
      </c>
      <c r="J30" s="202">
        <f t="shared" si="0"/>
        <v>6394</v>
      </c>
    </row>
    <row r="31" spans="1:10" ht="21" customHeight="1">
      <c r="A31" s="162" t="s">
        <v>138</v>
      </c>
      <c r="B31" s="203">
        <v>1</v>
      </c>
      <c r="C31" s="204"/>
      <c r="D31" s="204"/>
      <c r="E31" s="204"/>
      <c r="F31" s="204"/>
      <c r="G31" s="204"/>
      <c r="H31" s="204"/>
      <c r="I31" s="205"/>
      <c r="J31" s="202">
        <f t="shared" si="0"/>
        <v>1</v>
      </c>
    </row>
    <row r="32" spans="1:10" ht="21" customHeight="1" thickBot="1">
      <c r="A32" s="142" t="s">
        <v>140</v>
      </c>
      <c r="B32" s="206"/>
      <c r="C32" s="207"/>
      <c r="D32" s="207"/>
      <c r="E32" s="207"/>
      <c r="F32" s="207"/>
      <c r="G32" s="207">
        <v>5</v>
      </c>
      <c r="H32" s="207"/>
      <c r="I32" s="208"/>
      <c r="J32" s="209">
        <f t="shared" si="0"/>
        <v>5</v>
      </c>
    </row>
  </sheetData>
  <mergeCells count="3">
    <mergeCell ref="A1:A2"/>
    <mergeCell ref="B1:I1"/>
    <mergeCell ref="J1:J2"/>
  </mergeCells>
  <printOptions horizontalCentered="1" vertic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3"/>
  <headerFooter alignWithMargins="0">
    <oddHeader>&amp;C&amp;"Arial CE,Tučné"&amp;14
Prehľad prostriedkov použitých na ochranu pred povodňami v roku 2002
&amp;R&amp;12Príloha č.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2:T9"/>
  <sheetViews>
    <sheetView workbookViewId="0" topLeftCell="A6">
      <selection activeCell="Q8" sqref="Q8"/>
    </sheetView>
  </sheetViews>
  <sheetFormatPr defaultColWidth="9.00390625" defaultRowHeight="12.75"/>
  <cols>
    <col min="1" max="1" width="19.625" style="0" customWidth="1"/>
    <col min="2" max="2" width="7.375" style="0" customWidth="1"/>
    <col min="3" max="3" width="6.875" style="0" customWidth="1"/>
    <col min="4" max="4" width="7.375" style="0" customWidth="1"/>
    <col min="5" max="7" width="6.875" style="0" customWidth="1"/>
    <col min="8" max="8" width="7.25390625" style="0" customWidth="1"/>
    <col min="9" max="9" width="6.875" style="0" customWidth="1"/>
    <col min="10" max="10" width="7.25390625" style="0" customWidth="1"/>
    <col min="11" max="11" width="6.875" style="0" customWidth="1"/>
    <col min="12" max="12" width="7.375" style="0" customWidth="1"/>
    <col min="13" max="13" width="6.875" style="0" customWidth="1"/>
    <col min="14" max="14" width="7.375" style="0" customWidth="1"/>
    <col min="15" max="15" width="6.875" style="0" customWidth="1"/>
    <col min="16" max="16" width="7.375" style="0" customWidth="1"/>
    <col min="17" max="17" width="6.875" style="0" customWidth="1"/>
    <col min="18" max="18" width="7.375" style="0" customWidth="1"/>
    <col min="19" max="19" width="7.25390625" style="0" customWidth="1"/>
    <col min="20" max="20" width="10.125" style="0" customWidth="1"/>
  </cols>
  <sheetData>
    <row r="1" ht="15.75" customHeight="1" thickBot="1"/>
    <row r="2" spans="1:20" ht="26.25" customHeight="1" thickBot="1">
      <c r="A2" s="217" t="s">
        <v>130</v>
      </c>
      <c r="B2" s="233" t="s">
        <v>85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8"/>
      <c r="R2" s="233" t="s">
        <v>92</v>
      </c>
      <c r="S2" s="237"/>
      <c r="T2" s="238" t="s">
        <v>87</v>
      </c>
    </row>
    <row r="3" spans="1:20" ht="138.75" customHeight="1" thickBot="1">
      <c r="A3" s="236"/>
      <c r="B3" s="38" t="s">
        <v>89</v>
      </c>
      <c r="C3" s="39" t="s">
        <v>112</v>
      </c>
      <c r="D3" s="17" t="s">
        <v>79</v>
      </c>
      <c r="E3" s="130" t="s">
        <v>112</v>
      </c>
      <c r="F3" s="40" t="s">
        <v>88</v>
      </c>
      <c r="G3" s="39" t="s">
        <v>112</v>
      </c>
      <c r="H3" s="20" t="s">
        <v>81</v>
      </c>
      <c r="I3" s="39" t="s">
        <v>112</v>
      </c>
      <c r="J3" s="20" t="s">
        <v>80</v>
      </c>
      <c r="K3" s="39" t="s">
        <v>112</v>
      </c>
      <c r="L3" s="41" t="s">
        <v>90</v>
      </c>
      <c r="M3" s="39" t="s">
        <v>112</v>
      </c>
      <c r="N3" s="22" t="s">
        <v>82</v>
      </c>
      <c r="O3" s="39" t="s">
        <v>112</v>
      </c>
      <c r="P3" s="19" t="s">
        <v>83</v>
      </c>
      <c r="Q3" s="39" t="s">
        <v>112</v>
      </c>
      <c r="R3" s="17" t="s">
        <v>124</v>
      </c>
      <c r="S3" s="26" t="s">
        <v>125</v>
      </c>
      <c r="T3" s="239"/>
    </row>
    <row r="4" spans="1:20" ht="39.75" customHeight="1">
      <c r="A4" s="33" t="s">
        <v>91</v>
      </c>
      <c r="B4" s="106">
        <v>9907</v>
      </c>
      <c r="C4" s="107">
        <v>44</v>
      </c>
      <c r="D4" s="106">
        <v>10867</v>
      </c>
      <c r="E4" s="96">
        <v>258</v>
      </c>
      <c r="F4" s="106">
        <v>33</v>
      </c>
      <c r="G4" s="107">
        <v>33</v>
      </c>
      <c r="H4" s="109">
        <v>668</v>
      </c>
      <c r="I4" s="107">
        <v>216</v>
      </c>
      <c r="J4" s="110">
        <v>2403</v>
      </c>
      <c r="K4" s="111">
        <v>160</v>
      </c>
      <c r="L4" s="106">
        <v>3851</v>
      </c>
      <c r="M4" s="107">
        <v>445</v>
      </c>
      <c r="N4" s="112">
        <v>4323</v>
      </c>
      <c r="O4" s="107">
        <v>123</v>
      </c>
      <c r="P4" s="110">
        <v>2748</v>
      </c>
      <c r="Q4" s="107">
        <v>83</v>
      </c>
      <c r="R4" s="93">
        <v>2817</v>
      </c>
      <c r="S4" s="96"/>
      <c r="T4" s="108">
        <f>SUM(B4+D4+F4+H4+J4+L4+N4+P4+R4)</f>
        <v>37617</v>
      </c>
    </row>
    <row r="5" spans="1:20" ht="40.5" customHeight="1">
      <c r="A5" s="34" t="s">
        <v>65</v>
      </c>
      <c r="B5" s="97">
        <v>2354</v>
      </c>
      <c r="C5" s="98">
        <v>28</v>
      </c>
      <c r="D5" s="97">
        <v>4606</v>
      </c>
      <c r="E5" s="94">
        <v>63</v>
      </c>
      <c r="F5" s="97">
        <v>25</v>
      </c>
      <c r="G5" s="98">
        <v>25</v>
      </c>
      <c r="H5" s="113">
        <v>298</v>
      </c>
      <c r="I5" s="98">
        <v>137</v>
      </c>
      <c r="J5" s="113">
        <v>203</v>
      </c>
      <c r="K5" s="114">
        <v>32</v>
      </c>
      <c r="L5" s="97">
        <v>703</v>
      </c>
      <c r="M5" s="98">
        <v>192</v>
      </c>
      <c r="N5" s="115">
        <v>175</v>
      </c>
      <c r="O5" s="98">
        <v>36</v>
      </c>
      <c r="P5" s="113">
        <v>112</v>
      </c>
      <c r="Q5" s="98">
        <v>61</v>
      </c>
      <c r="R5" s="97">
        <v>1535</v>
      </c>
      <c r="S5" s="94"/>
      <c r="T5" s="108">
        <f>SUM(B5+D5+F5+H5+J5+L5+N5+P5+R5)</f>
        <v>10011</v>
      </c>
    </row>
    <row r="6" spans="1:20" ht="45.75" customHeight="1">
      <c r="A6" s="35" t="s">
        <v>66</v>
      </c>
      <c r="B6" s="97">
        <v>155</v>
      </c>
      <c r="C6" s="98"/>
      <c r="D6" s="97"/>
      <c r="E6" s="94"/>
      <c r="F6" s="97">
        <v>50</v>
      </c>
      <c r="G6" s="98">
        <v>50</v>
      </c>
      <c r="H6" s="113">
        <v>50</v>
      </c>
      <c r="I6" s="98"/>
      <c r="J6" s="113"/>
      <c r="K6" s="114"/>
      <c r="L6" s="97"/>
      <c r="M6" s="98">
        <v>233</v>
      </c>
      <c r="N6" s="115"/>
      <c r="O6" s="98"/>
      <c r="P6" s="113"/>
      <c r="Q6" s="98"/>
      <c r="R6" s="97"/>
      <c r="S6" s="94"/>
      <c r="T6" s="108">
        <f>SUM(B6+D6+F6+H6+J6+L6+N6+P6+R6)</f>
        <v>255</v>
      </c>
    </row>
    <row r="7" spans="1:20" ht="45.75" customHeight="1">
      <c r="A7" s="36" t="s">
        <v>67</v>
      </c>
      <c r="B7" s="97"/>
      <c r="C7" s="98"/>
      <c r="D7" s="97">
        <v>13</v>
      </c>
      <c r="E7" s="94"/>
      <c r="F7" s="97"/>
      <c r="G7" s="98"/>
      <c r="H7" s="113">
        <v>22</v>
      </c>
      <c r="I7" s="98"/>
      <c r="J7" s="113"/>
      <c r="K7" s="114"/>
      <c r="L7" s="97">
        <v>206</v>
      </c>
      <c r="M7" s="98"/>
      <c r="N7" s="115"/>
      <c r="O7" s="98"/>
      <c r="P7" s="113"/>
      <c r="Q7" s="98"/>
      <c r="R7" s="97"/>
      <c r="S7" s="94"/>
      <c r="T7" s="108">
        <f>SUM(B7+D7+F7+H7+J7+L7+N7+P7+R7)</f>
        <v>241</v>
      </c>
    </row>
    <row r="8" spans="1:20" ht="45.75" customHeight="1" thickBot="1">
      <c r="A8" s="37" t="s">
        <v>68</v>
      </c>
      <c r="B8" s="99"/>
      <c r="C8" s="100"/>
      <c r="D8" s="131"/>
      <c r="E8" s="101"/>
      <c r="F8" s="99"/>
      <c r="G8" s="100"/>
      <c r="H8" s="117"/>
      <c r="I8" s="118"/>
      <c r="J8" s="117"/>
      <c r="K8" s="119"/>
      <c r="L8" s="99">
        <v>5</v>
      </c>
      <c r="M8" s="100"/>
      <c r="N8" s="120"/>
      <c r="O8" s="118"/>
      <c r="P8" s="117"/>
      <c r="Q8" s="118"/>
      <c r="R8" s="121"/>
      <c r="S8" s="104"/>
      <c r="T8" s="116">
        <f>SUM(B8+D8+F8+H8+J8+L8+N8+P8+R8)</f>
        <v>5</v>
      </c>
    </row>
    <row r="9" spans="1:20" ht="54.75" customHeight="1" thickBot="1">
      <c r="A9" s="16" t="s">
        <v>69</v>
      </c>
      <c r="B9" s="122">
        <f>SUM(B4+B6+B7+B8)</f>
        <v>10062</v>
      </c>
      <c r="C9" s="128">
        <f aca="true" t="shared" si="0" ref="C9:T9">SUM(C4+C6+C7+C8)</f>
        <v>44</v>
      </c>
      <c r="D9" s="122">
        <f t="shared" si="0"/>
        <v>10880</v>
      </c>
      <c r="E9" s="127">
        <f t="shared" si="0"/>
        <v>258</v>
      </c>
      <c r="F9" s="129">
        <f t="shared" si="0"/>
        <v>83</v>
      </c>
      <c r="G9" s="128">
        <f t="shared" si="0"/>
        <v>83</v>
      </c>
      <c r="H9" s="122">
        <f t="shared" si="0"/>
        <v>740</v>
      </c>
      <c r="I9" s="127">
        <f t="shared" si="0"/>
        <v>216</v>
      </c>
      <c r="J9" s="129">
        <f t="shared" si="0"/>
        <v>2403</v>
      </c>
      <c r="K9" s="128">
        <f t="shared" si="0"/>
        <v>160</v>
      </c>
      <c r="L9" s="122">
        <f t="shared" si="0"/>
        <v>4062</v>
      </c>
      <c r="M9" s="127">
        <f t="shared" si="0"/>
        <v>678</v>
      </c>
      <c r="N9" s="129">
        <f t="shared" si="0"/>
        <v>4323</v>
      </c>
      <c r="O9" s="128">
        <f t="shared" si="0"/>
        <v>123</v>
      </c>
      <c r="P9" s="122">
        <f t="shared" si="0"/>
        <v>2748</v>
      </c>
      <c r="Q9" s="127">
        <f t="shared" si="0"/>
        <v>83</v>
      </c>
      <c r="R9" s="129">
        <f t="shared" si="0"/>
        <v>2817</v>
      </c>
      <c r="S9" s="128"/>
      <c r="T9" s="125">
        <f t="shared" si="0"/>
        <v>38118</v>
      </c>
    </row>
  </sheetData>
  <mergeCells count="4">
    <mergeCell ref="A2:A3"/>
    <mergeCell ref="R2:S2"/>
    <mergeCell ref="T2:T3"/>
    <mergeCell ref="B2:Q2"/>
  </mergeCells>
  <printOptions horizontalCentered="1" verticalCentered="1"/>
  <pageMargins left="0.3937007874015748" right="0.3937007874015748" top="1.1811023622047245" bottom="0.7874015748031497" header="0.7086614173228347" footer="0.5118110236220472"/>
  <pageSetup horizontalDpi="300" verticalDpi="300" orientation="landscape" paperSize="9" scale="85" r:id="rId1"/>
  <headerFooter alignWithMargins="0">
    <oddHeader>&amp;C&amp;14
Vyhodnotenie nákladov na výkon záchranných prác počas povodní v roku 2002 v Slovenskej republike&amp;R&amp;12Príloha č. 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B1:M22"/>
  <sheetViews>
    <sheetView tabSelected="1" workbookViewId="0" topLeftCell="A1">
      <pane xSplit="2" ySplit="2" topLeftCell="G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4" sqref="G14"/>
    </sheetView>
  </sheetViews>
  <sheetFormatPr defaultColWidth="9.00390625" defaultRowHeight="12.75"/>
  <cols>
    <col min="1" max="1" width="1.75390625" style="0" customWidth="1"/>
    <col min="2" max="2" width="32.125" style="0" customWidth="1"/>
    <col min="3" max="10" width="11.75390625" style="0" customWidth="1"/>
    <col min="11" max="11" width="12.875" style="0" customWidth="1"/>
  </cols>
  <sheetData>
    <row r="1" spans="2:11" ht="26.25" customHeight="1" thickBot="1">
      <c r="B1" s="240" t="s">
        <v>110</v>
      </c>
      <c r="C1" s="242" t="s">
        <v>85</v>
      </c>
      <c r="D1" s="243"/>
      <c r="E1" s="243"/>
      <c r="F1" s="243"/>
      <c r="G1" s="243"/>
      <c r="H1" s="243"/>
      <c r="I1" s="243"/>
      <c r="J1" s="244"/>
      <c r="K1" s="238" t="s">
        <v>133</v>
      </c>
    </row>
    <row r="2" spans="2:11" ht="66" customHeight="1" thickBot="1">
      <c r="B2" s="241"/>
      <c r="C2" s="163" t="s">
        <v>89</v>
      </c>
      <c r="D2" s="181" t="s">
        <v>79</v>
      </c>
      <c r="E2" s="163" t="s">
        <v>88</v>
      </c>
      <c r="F2" s="181" t="s">
        <v>81</v>
      </c>
      <c r="G2" s="163" t="s">
        <v>80</v>
      </c>
      <c r="H2" s="181" t="s">
        <v>90</v>
      </c>
      <c r="I2" s="5" t="s">
        <v>82</v>
      </c>
      <c r="J2" s="42" t="s">
        <v>83</v>
      </c>
      <c r="K2" s="239"/>
    </row>
    <row r="3" spans="2:11" ht="29.25" customHeight="1" thickBot="1">
      <c r="B3" s="32" t="s">
        <v>71</v>
      </c>
      <c r="C3" s="164">
        <v>7030</v>
      </c>
      <c r="D3" s="182"/>
      <c r="E3" s="187"/>
      <c r="F3" s="193">
        <v>1461</v>
      </c>
      <c r="G3" s="187">
        <v>520</v>
      </c>
      <c r="H3" s="193"/>
      <c r="I3" s="176"/>
      <c r="J3" s="103"/>
      <c r="K3" s="102">
        <f aca="true" t="shared" si="0" ref="K3:K22">SUM(C3:J3)</f>
        <v>9011</v>
      </c>
    </row>
    <row r="4" spans="2:11" ht="21.75" customHeight="1" thickBot="1">
      <c r="B4" s="11" t="s">
        <v>72</v>
      </c>
      <c r="C4" s="165">
        <v>60410</v>
      </c>
      <c r="D4" s="105">
        <v>13150</v>
      </c>
      <c r="E4" s="188"/>
      <c r="F4" s="105">
        <v>2000</v>
      </c>
      <c r="G4" s="188">
        <v>7576</v>
      </c>
      <c r="H4" s="105">
        <v>14410</v>
      </c>
      <c r="I4" s="177">
        <v>11263</v>
      </c>
      <c r="J4" s="92">
        <v>5426</v>
      </c>
      <c r="K4" s="105">
        <f t="shared" si="0"/>
        <v>114235</v>
      </c>
    </row>
    <row r="5" spans="2:11" ht="21.75" customHeight="1">
      <c r="B5" s="12" t="s">
        <v>134</v>
      </c>
      <c r="C5" s="166">
        <v>26710</v>
      </c>
      <c r="D5" s="183">
        <v>1980</v>
      </c>
      <c r="E5" s="189"/>
      <c r="F5" s="184">
        <v>665</v>
      </c>
      <c r="G5" s="189">
        <v>4863</v>
      </c>
      <c r="H5" s="184">
        <v>3335</v>
      </c>
      <c r="I5" s="110">
        <v>5240</v>
      </c>
      <c r="J5" s="95">
        <v>3654</v>
      </c>
      <c r="K5" s="96">
        <f t="shared" si="0"/>
        <v>46447</v>
      </c>
    </row>
    <row r="6" spans="2:11" ht="21.75" customHeight="1">
      <c r="B6" s="13" t="s">
        <v>55</v>
      </c>
      <c r="C6" s="167">
        <v>300</v>
      </c>
      <c r="D6" s="108"/>
      <c r="E6" s="115"/>
      <c r="F6" s="108"/>
      <c r="G6" s="115">
        <v>0</v>
      </c>
      <c r="H6" s="108">
        <v>120</v>
      </c>
      <c r="I6" s="113">
        <v>110</v>
      </c>
      <c r="J6" s="98"/>
      <c r="K6" s="94">
        <f t="shared" si="0"/>
        <v>530</v>
      </c>
    </row>
    <row r="7" spans="2:11" ht="21.75" customHeight="1">
      <c r="B7" s="13" t="s">
        <v>56</v>
      </c>
      <c r="C7" s="167">
        <v>21300</v>
      </c>
      <c r="D7" s="108">
        <v>300</v>
      </c>
      <c r="E7" s="115"/>
      <c r="F7" s="108">
        <v>55</v>
      </c>
      <c r="G7" s="115">
        <v>832</v>
      </c>
      <c r="H7" s="108">
        <v>1490</v>
      </c>
      <c r="I7" s="113">
        <v>42</v>
      </c>
      <c r="J7" s="98">
        <v>950</v>
      </c>
      <c r="K7" s="94">
        <f t="shared" si="0"/>
        <v>24969</v>
      </c>
    </row>
    <row r="8" spans="2:11" ht="21.75" customHeight="1" thickBot="1">
      <c r="B8" s="14" t="s">
        <v>75</v>
      </c>
      <c r="C8" s="168">
        <v>12100</v>
      </c>
      <c r="D8" s="183"/>
      <c r="E8" s="190"/>
      <c r="F8" s="116">
        <v>2099</v>
      </c>
      <c r="G8" s="190">
        <v>1881</v>
      </c>
      <c r="H8" s="116">
        <v>7330</v>
      </c>
      <c r="I8" s="178">
        <v>5871</v>
      </c>
      <c r="J8" s="100">
        <v>822</v>
      </c>
      <c r="K8" s="101">
        <f t="shared" si="0"/>
        <v>30103</v>
      </c>
    </row>
    <row r="9" spans="2:11" ht="21.75" customHeight="1" thickBot="1">
      <c r="B9" s="15" t="s">
        <v>70</v>
      </c>
      <c r="C9" s="169">
        <v>54708</v>
      </c>
      <c r="D9" s="105">
        <v>850</v>
      </c>
      <c r="E9" s="188">
        <v>6820</v>
      </c>
      <c r="F9" s="105">
        <v>5012</v>
      </c>
      <c r="G9" s="188">
        <v>45814</v>
      </c>
      <c r="H9" s="105">
        <v>51444.5</v>
      </c>
      <c r="I9" s="177">
        <v>71069</v>
      </c>
      <c r="J9" s="92">
        <v>11846</v>
      </c>
      <c r="K9" s="91">
        <f t="shared" si="0"/>
        <v>247563.5</v>
      </c>
    </row>
    <row r="10" spans="2:13" ht="21.75" customHeight="1">
      <c r="B10" s="12" t="s">
        <v>135</v>
      </c>
      <c r="C10" s="170">
        <v>4680</v>
      </c>
      <c r="D10" s="184"/>
      <c r="E10" s="189">
        <v>210</v>
      </c>
      <c r="F10" s="184">
        <v>1656</v>
      </c>
      <c r="G10" s="189">
        <v>2728</v>
      </c>
      <c r="H10" s="184">
        <v>2935</v>
      </c>
      <c r="I10" s="110">
        <v>497</v>
      </c>
      <c r="J10" s="95">
        <v>1280</v>
      </c>
      <c r="K10" s="96">
        <f t="shared" si="0"/>
        <v>13986</v>
      </c>
      <c r="M10" s="24"/>
    </row>
    <row r="11" spans="2:11" ht="21.75" customHeight="1">
      <c r="B11" s="13" t="s">
        <v>57</v>
      </c>
      <c r="C11" s="171">
        <v>27930</v>
      </c>
      <c r="D11" s="108">
        <v>562</v>
      </c>
      <c r="E11" s="115">
        <v>2400</v>
      </c>
      <c r="F11" s="108">
        <v>1633</v>
      </c>
      <c r="G11" s="115">
        <v>20195</v>
      </c>
      <c r="H11" s="108">
        <v>31993</v>
      </c>
      <c r="I11" s="113">
        <v>32769</v>
      </c>
      <c r="J11" s="98">
        <v>7674</v>
      </c>
      <c r="K11" s="94">
        <f t="shared" si="0"/>
        <v>125156</v>
      </c>
    </row>
    <row r="12" spans="2:11" ht="21.75" customHeight="1">
      <c r="B12" s="13" t="s">
        <v>58</v>
      </c>
      <c r="C12" s="171">
        <v>4618</v>
      </c>
      <c r="D12" s="108"/>
      <c r="E12" s="115"/>
      <c r="F12" s="108">
        <v>239</v>
      </c>
      <c r="G12" s="115">
        <v>712</v>
      </c>
      <c r="H12" s="108">
        <v>2105</v>
      </c>
      <c r="I12" s="113">
        <v>1037</v>
      </c>
      <c r="J12" s="98">
        <v>2004</v>
      </c>
      <c r="K12" s="94">
        <f t="shared" si="0"/>
        <v>10715</v>
      </c>
    </row>
    <row r="13" spans="2:11" ht="21.75" customHeight="1">
      <c r="B13" s="13" t="s">
        <v>62</v>
      </c>
      <c r="C13" s="171">
        <v>100</v>
      </c>
      <c r="D13" s="108">
        <v>137</v>
      </c>
      <c r="E13" s="115">
        <v>400</v>
      </c>
      <c r="F13" s="108">
        <v>250</v>
      </c>
      <c r="G13" s="115">
        <v>20410</v>
      </c>
      <c r="H13" s="108">
        <v>4733</v>
      </c>
      <c r="I13" s="113">
        <v>31797</v>
      </c>
      <c r="J13" s="98">
        <v>277</v>
      </c>
      <c r="K13" s="94">
        <f t="shared" si="0"/>
        <v>58104</v>
      </c>
    </row>
    <row r="14" spans="2:11" ht="21.75" customHeight="1">
      <c r="B14" s="13" t="s">
        <v>59</v>
      </c>
      <c r="C14" s="171">
        <v>3500</v>
      </c>
      <c r="D14" s="108"/>
      <c r="E14" s="115"/>
      <c r="F14" s="108">
        <v>38</v>
      </c>
      <c r="G14" s="115">
        <v>300</v>
      </c>
      <c r="H14" s="108">
        <v>1610</v>
      </c>
      <c r="I14" s="113">
        <v>410</v>
      </c>
      <c r="J14" s="98">
        <v>30</v>
      </c>
      <c r="K14" s="94">
        <f t="shared" si="0"/>
        <v>5888</v>
      </c>
    </row>
    <row r="15" spans="2:11" ht="21.75" customHeight="1">
      <c r="B15" s="13" t="s">
        <v>60</v>
      </c>
      <c r="C15" s="171"/>
      <c r="D15" s="108"/>
      <c r="E15" s="115">
        <v>80</v>
      </c>
      <c r="F15" s="108"/>
      <c r="G15" s="115">
        <v>451</v>
      </c>
      <c r="H15" s="108">
        <v>725</v>
      </c>
      <c r="I15" s="113">
        <v>930</v>
      </c>
      <c r="J15" s="98"/>
      <c r="K15" s="94">
        <f t="shared" si="0"/>
        <v>2186</v>
      </c>
    </row>
    <row r="16" spans="2:11" ht="21.75" customHeight="1">
      <c r="B16" s="13" t="s">
        <v>61</v>
      </c>
      <c r="C16" s="171"/>
      <c r="D16" s="108"/>
      <c r="E16" s="115"/>
      <c r="F16" s="108">
        <v>50</v>
      </c>
      <c r="G16" s="115">
        <v>250</v>
      </c>
      <c r="H16" s="108"/>
      <c r="I16" s="113">
        <v>100</v>
      </c>
      <c r="J16" s="98">
        <v>553</v>
      </c>
      <c r="K16" s="94">
        <f t="shared" si="0"/>
        <v>953</v>
      </c>
    </row>
    <row r="17" spans="2:11" ht="21.75" customHeight="1">
      <c r="B17" s="13" t="s">
        <v>109</v>
      </c>
      <c r="C17" s="171">
        <v>200</v>
      </c>
      <c r="D17" s="108"/>
      <c r="E17" s="115"/>
      <c r="F17" s="108">
        <v>112</v>
      </c>
      <c r="G17" s="115">
        <v>50</v>
      </c>
      <c r="H17" s="108">
        <v>415</v>
      </c>
      <c r="I17" s="113">
        <v>960</v>
      </c>
      <c r="J17" s="98"/>
      <c r="K17" s="94">
        <f t="shared" si="0"/>
        <v>1737</v>
      </c>
    </row>
    <row r="18" spans="2:11" ht="21.75" customHeight="1">
      <c r="B18" s="14" t="s">
        <v>63</v>
      </c>
      <c r="C18" s="171">
        <v>1700</v>
      </c>
      <c r="D18" s="108"/>
      <c r="E18" s="115">
        <v>170</v>
      </c>
      <c r="F18" s="108">
        <v>350</v>
      </c>
      <c r="G18" s="115">
        <v>20</v>
      </c>
      <c r="H18" s="108">
        <v>940</v>
      </c>
      <c r="I18" s="113">
        <v>1979</v>
      </c>
      <c r="J18" s="98"/>
      <c r="K18" s="94">
        <f t="shared" si="0"/>
        <v>5159</v>
      </c>
    </row>
    <row r="19" spans="2:11" ht="21.75" customHeight="1" thickBot="1">
      <c r="B19" s="14" t="s">
        <v>78</v>
      </c>
      <c r="C19" s="172">
        <v>11980</v>
      </c>
      <c r="D19" s="116"/>
      <c r="E19" s="190">
        <v>3560</v>
      </c>
      <c r="F19" s="116">
        <v>2226</v>
      </c>
      <c r="G19" s="190">
        <v>700</v>
      </c>
      <c r="H19" s="116">
        <v>8321</v>
      </c>
      <c r="I19" s="178">
        <v>590</v>
      </c>
      <c r="J19" s="100">
        <v>28</v>
      </c>
      <c r="K19" s="101">
        <f t="shared" si="0"/>
        <v>27405</v>
      </c>
    </row>
    <row r="20" spans="2:11" ht="21.75" customHeight="1" thickBot="1">
      <c r="B20" s="15" t="s">
        <v>131</v>
      </c>
      <c r="C20" s="173">
        <v>5500</v>
      </c>
      <c r="D20" s="185"/>
      <c r="E20" s="191"/>
      <c r="F20" s="194">
        <v>1571</v>
      </c>
      <c r="G20" s="191"/>
      <c r="H20" s="185"/>
      <c r="I20" s="179"/>
      <c r="J20" s="126"/>
      <c r="K20" s="105">
        <f t="shared" si="0"/>
        <v>7071</v>
      </c>
    </row>
    <row r="21" spans="2:11" ht="25.5" customHeight="1" thickBot="1">
      <c r="B21" s="43" t="s">
        <v>132</v>
      </c>
      <c r="C21" s="174">
        <v>25000</v>
      </c>
      <c r="D21" s="105">
        <v>3000</v>
      </c>
      <c r="E21" s="188"/>
      <c r="F21" s="105">
        <v>700</v>
      </c>
      <c r="G21" s="188"/>
      <c r="H21" s="105">
        <v>60</v>
      </c>
      <c r="I21" s="177">
        <v>900</v>
      </c>
      <c r="J21" s="92">
        <v>133</v>
      </c>
      <c r="K21" s="105">
        <f t="shared" si="0"/>
        <v>29793</v>
      </c>
    </row>
    <row r="22" spans="2:11" ht="21.75" customHeight="1" thickBot="1">
      <c r="B22" s="18" t="s">
        <v>64</v>
      </c>
      <c r="C22" s="175">
        <f>SUM(C3+C4+C9+C21+C20)</f>
        <v>152648</v>
      </c>
      <c r="D22" s="186">
        <f aca="true" t="shared" si="1" ref="D22:J22">SUM(D3+D4+D9+D21+D20)</f>
        <v>17000</v>
      </c>
      <c r="E22" s="192">
        <f t="shared" si="1"/>
        <v>6820</v>
      </c>
      <c r="F22" s="186">
        <f t="shared" si="1"/>
        <v>10744</v>
      </c>
      <c r="G22" s="192">
        <f t="shared" si="1"/>
        <v>53910</v>
      </c>
      <c r="H22" s="186">
        <f t="shared" si="1"/>
        <v>65914.5</v>
      </c>
      <c r="I22" s="180">
        <f t="shared" si="1"/>
        <v>83232</v>
      </c>
      <c r="J22" s="175">
        <f t="shared" si="1"/>
        <v>17405</v>
      </c>
      <c r="K22" s="105">
        <f t="shared" si="0"/>
        <v>407673.5</v>
      </c>
    </row>
  </sheetData>
  <mergeCells count="3">
    <mergeCell ref="K1:K2"/>
    <mergeCell ref="B1:B2"/>
    <mergeCell ref="C1:J1"/>
  </mergeCells>
  <printOptions horizontalCentered="1" vertic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scale="90" r:id="rId3"/>
  <headerFooter alignWithMargins="0">
    <oddHeader>&amp;C&amp;14
Vyhodnotenie škôd spôsobených povodňami v roku 2002 na majetku obyvateľov, obcí, krajských a okresných úradov
&amp;10
&amp;RPríloha č.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D5" sqref="D5"/>
    </sheetView>
  </sheetViews>
  <sheetFormatPr defaultColWidth="9.00390625" defaultRowHeight="12.75"/>
  <cols>
    <col min="1" max="1" width="28.625" style="0" customWidth="1"/>
    <col min="2" max="5" width="12.75390625" style="0" customWidth="1"/>
    <col min="6" max="6" width="13.625" style="0" customWidth="1"/>
  </cols>
  <sheetData>
    <row r="1" spans="1:6" ht="148.5" customHeight="1" thickBot="1">
      <c r="A1" s="44" t="s">
        <v>127</v>
      </c>
      <c r="B1" s="45" t="s">
        <v>115</v>
      </c>
      <c r="C1" s="46" t="s">
        <v>116</v>
      </c>
      <c r="D1" s="46" t="s">
        <v>117</v>
      </c>
      <c r="E1" s="47" t="s">
        <v>118</v>
      </c>
      <c r="F1" s="48" t="s">
        <v>119</v>
      </c>
    </row>
    <row r="2" spans="1:6" ht="48" customHeight="1">
      <c r="A2" s="33" t="s">
        <v>91</v>
      </c>
      <c r="B2" s="49">
        <v>1283</v>
      </c>
      <c r="C2" s="90">
        <v>68</v>
      </c>
      <c r="D2" s="50">
        <v>77</v>
      </c>
      <c r="E2" s="50">
        <v>1389</v>
      </c>
      <c r="F2" s="51">
        <f>SUM(B2:E2)</f>
        <v>2817</v>
      </c>
    </row>
    <row r="3" spans="1:6" ht="50.25" customHeight="1">
      <c r="A3" s="35" t="s">
        <v>120</v>
      </c>
      <c r="B3" s="52">
        <v>275</v>
      </c>
      <c r="C3" s="53">
        <v>60</v>
      </c>
      <c r="D3" s="54">
        <v>17</v>
      </c>
      <c r="E3" s="54">
        <v>1183</v>
      </c>
      <c r="F3" s="70">
        <f>SUM(B3:E3)</f>
        <v>1535</v>
      </c>
    </row>
    <row r="4" spans="1:6" ht="50.25" customHeight="1">
      <c r="A4" s="35" t="s">
        <v>121</v>
      </c>
      <c r="B4" s="52"/>
      <c r="C4" s="53"/>
      <c r="D4" s="54"/>
      <c r="E4" s="54"/>
      <c r="F4" s="70"/>
    </row>
    <row r="5" spans="1:6" ht="49.5" customHeight="1">
      <c r="A5" s="36" t="s">
        <v>122</v>
      </c>
      <c r="B5" s="52"/>
      <c r="C5" s="53"/>
      <c r="D5" s="54"/>
      <c r="E5" s="54"/>
      <c r="F5" s="70"/>
    </row>
    <row r="6" spans="1:6" ht="49.5" customHeight="1" thickBot="1">
      <c r="A6" s="55" t="s">
        <v>123</v>
      </c>
      <c r="B6" s="56"/>
      <c r="C6" s="57"/>
      <c r="D6" s="58"/>
      <c r="E6" s="58"/>
      <c r="F6" s="71"/>
    </row>
    <row r="7" spans="1:6" s="63" customFormat="1" ht="54.75" customHeight="1" thickBot="1">
      <c r="A7" s="16" t="s">
        <v>69</v>
      </c>
      <c r="B7" s="59">
        <v>1283</v>
      </c>
      <c r="C7" s="60">
        <v>68</v>
      </c>
      <c r="D7" s="61">
        <v>77</v>
      </c>
      <c r="E7" s="62">
        <v>1389</v>
      </c>
      <c r="F7" s="69">
        <f>SUM(B7:E7)</f>
        <v>2817</v>
      </c>
    </row>
  </sheetData>
  <printOptions horizontalCentered="1" vertic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  <headerFooter alignWithMargins="0">
    <oddHeader>&amp;C&amp;"Arial CE,Tučné"&amp;14Náklady na výkon záchranných prác zložkami MV SR počas povodní v roku 2002&amp;RPríloha č. 5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úrad v Košiciach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Stanislav Pažitný</dc:creator>
  <cp:keywords/>
  <dc:description/>
  <cp:lastModifiedBy>Anna Kohútová</cp:lastModifiedBy>
  <cp:lastPrinted>2002-08-27T10:01:06Z</cp:lastPrinted>
  <dcterms:created xsi:type="dcterms:W3CDTF">1998-11-09T06:29:13Z</dcterms:created>
  <dcterms:modified xsi:type="dcterms:W3CDTF">2002-08-27T11:40:30Z</dcterms:modified>
  <cp:category/>
  <cp:version/>
  <cp:contentType/>
  <cp:contentStatus/>
</cp:coreProperties>
</file>