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orovnanie zmluvy a schválenie" sheetId="1" r:id="rId1"/>
  </sheets>
  <definedNames>
    <definedName name="_xlnm.Print_Area" localSheetId="0">'porovnanie zmluvy a schválenie'!$D$2:$V$41</definedName>
  </definedNames>
  <calcPr fullCalcOnLoad="1"/>
</workbook>
</file>

<file path=xl/sharedStrings.xml><?xml version="1.0" encoding="utf-8"?>
<sst xmlns="http://schemas.openxmlformats.org/spreadsheetml/2006/main" count="69" uniqueCount="54">
  <si>
    <t>RO/SORO</t>
  </si>
  <si>
    <t>Počet žiadostí
 celkom</t>
  </si>
  <si>
    <t>Objem žiadaných
 finančných prostriedkov</t>
  </si>
  <si>
    <t>Počet schválených 
žiadosti</t>
  </si>
  <si>
    <t>Objem schválených
 finančných prostriedkov</t>
  </si>
  <si>
    <t>Počet uzatvorených
 zmlúv</t>
  </si>
  <si>
    <t>Objem zmluvných
 záväzkov</t>
  </si>
  <si>
    <t>OPZI</t>
  </si>
  <si>
    <t xml:space="preserve"> </t>
  </si>
  <si>
    <t>Spolu</t>
  </si>
  <si>
    <t>v tis. Sk</t>
  </si>
  <si>
    <t>počet</t>
  </si>
  <si>
    <t>SOP/OP/JPD/CIP</t>
  </si>
  <si>
    <t xml:space="preserve">Celkom SOP Ľudské zdroje </t>
  </si>
  <si>
    <t xml:space="preserve">Celkom OP Základná infraštruktúra </t>
  </si>
  <si>
    <t>CIP EQUAL (MPSVR SR)</t>
  </si>
  <si>
    <t xml:space="preserve">                                národné projekty</t>
  </si>
  <si>
    <t xml:space="preserve">                    národné projekty   </t>
  </si>
  <si>
    <t>SOP Ľudské zdroje MPSVR SR (výzvy)</t>
  </si>
  <si>
    <t>SOP Ľudské zdroje MŠ SR (výzvy)</t>
  </si>
  <si>
    <t>JPD Cieľ 3 MPSVR SR (výzvy)</t>
  </si>
  <si>
    <t>JPD Cieľ 3 MŠ SR (výzvy)</t>
  </si>
  <si>
    <t xml:space="preserve">                   národné projekty MŠ SR </t>
  </si>
  <si>
    <t>v tom národné projekty</t>
  </si>
  <si>
    <t>SOP Priemysel a služby (výzvy)</t>
  </si>
  <si>
    <t>SOP Priemysel a služby</t>
  </si>
  <si>
    <t>JPD Cieľ 2 MVRR SR</t>
  </si>
  <si>
    <t xml:space="preserve">JPD Cieľ 3 </t>
  </si>
  <si>
    <t>v tis. Skl</t>
  </si>
  <si>
    <t>SOP ĽZ  MPSVR SR</t>
  </si>
  <si>
    <t>SOP LZ a MŠ SR</t>
  </si>
  <si>
    <t>OP ZI  MDPT SR</t>
  </si>
  <si>
    <t>OP ZI   MŽP SR</t>
  </si>
  <si>
    <t>OP ZI  MVRR SR</t>
  </si>
  <si>
    <t xml:space="preserve"> JPD Cieľ 3 MPSVR SR</t>
  </si>
  <si>
    <t xml:space="preserve"> JPD Cieľ 3  MŠ SR</t>
  </si>
  <si>
    <t xml:space="preserve">SOP PaRV </t>
  </si>
  <si>
    <t xml:space="preserve">v % </t>
  </si>
  <si>
    <t>v tis. SK</t>
  </si>
  <si>
    <t>v %</t>
  </si>
  <si>
    <t>Objem uzatvorených zmlúv</t>
  </si>
  <si>
    <t xml:space="preserve">Objem schválených finančných prostriedkov </t>
  </si>
  <si>
    <t xml:space="preserve">Celková alokácia  podľa SOP/OPZI/JPD/CIP </t>
  </si>
  <si>
    <t>Rozdiel medzi celkovou alokáciou a schválenými finančnými prostredkami</t>
  </si>
  <si>
    <t>INTEREG III B a C nie je zaradený</t>
  </si>
  <si>
    <t>Rozdiel medzi objememom uzatvorených zmlúv a schválených prostriedkov</t>
  </si>
  <si>
    <t>Vysvetlivky:</t>
  </si>
  <si>
    <r>
      <t>celková alokácia</t>
    </r>
    <r>
      <rPr>
        <sz val="10"/>
        <rFont val="Arial CE"/>
        <family val="0"/>
      </rPr>
      <t xml:space="preserve"> 
je suma finančných prostriedkov ŠR a ŠF na program</t>
    </r>
  </si>
  <si>
    <r>
      <t xml:space="preserve">objem schválených 
finančých prostriedkov </t>
    </r>
    <r>
      <rPr>
        <sz val="10"/>
        <rFont val="Arial CE"/>
        <family val="0"/>
      </rPr>
      <t xml:space="preserve">je schválená suma zo ŠR a ŠF pre projekty, jednoltivými  hodnotiacimi a výberovmi komisiami </t>
    </r>
  </si>
  <si>
    <t>Podiel objemu uzatvorených zmlúv k celkovej alokácii</t>
  </si>
  <si>
    <t xml:space="preserve">Podiel  schválených finančných prostriedkov  k celkovej alokácii </t>
  </si>
  <si>
    <t>CIP INTERREG 
III A (MVRR SR)</t>
  </si>
  <si>
    <t xml:space="preserve">Porovnávacia tabuľka  
stav k 30. 6. 2005 </t>
  </si>
  <si>
    <t>Príloha č.3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</si>
</sst>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u val="single"/>
      <sz val="10"/>
      <name val="Arial CE"/>
      <family val="0"/>
    </font>
    <font>
      <b/>
      <sz val="10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Fill="1" applyBorder="1" applyAlignment="1">
      <alignment wrapText="1"/>
    </xf>
    <xf numFmtId="3" fontId="5" fillId="0" borderId="0" xfId="0" applyNumberFormat="1" applyFont="1" applyAlignment="1">
      <alignment/>
    </xf>
    <xf numFmtId="3" fontId="6" fillId="0" borderId="1" xfId="0" applyNumberFormat="1" applyFont="1" applyFill="1" applyBorder="1" applyAlignment="1">
      <alignment horizontal="left"/>
    </xf>
    <xf numFmtId="3" fontId="6" fillId="0" borderId="2" xfId="0" applyNumberFormat="1" applyFont="1" applyFill="1" applyBorder="1" applyAlignment="1">
      <alignment horizontal="left"/>
    </xf>
    <xf numFmtId="3" fontId="6" fillId="0" borderId="3" xfId="0" applyNumberFormat="1" applyFont="1" applyFill="1" applyBorder="1" applyAlignment="1">
      <alignment horizontal="left"/>
    </xf>
    <xf numFmtId="3" fontId="6" fillId="0" borderId="4" xfId="0" applyNumberFormat="1" applyFont="1" applyFill="1" applyBorder="1" applyAlignment="1">
      <alignment horizontal="left"/>
    </xf>
    <xf numFmtId="3" fontId="6" fillId="0" borderId="5" xfId="0" applyNumberFormat="1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7" fillId="0" borderId="8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wrapText="1"/>
    </xf>
    <xf numFmtId="3" fontId="6" fillId="0" borderId="2" xfId="0" applyNumberFormat="1" applyFont="1" applyBorder="1" applyAlignment="1">
      <alignment wrapText="1"/>
    </xf>
    <xf numFmtId="3" fontId="6" fillId="0" borderId="17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19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 wrapText="1"/>
    </xf>
    <xf numFmtId="3" fontId="6" fillId="0" borderId="21" xfId="0" applyNumberFormat="1" applyFont="1" applyBorder="1" applyAlignment="1">
      <alignment horizontal="center" wrapText="1"/>
    </xf>
    <xf numFmtId="3" fontId="6" fillId="0" borderId="22" xfId="0" applyNumberFormat="1" applyFont="1" applyBorder="1" applyAlignment="1">
      <alignment horizontal="center" wrapText="1"/>
    </xf>
    <xf numFmtId="3" fontId="6" fillId="0" borderId="19" xfId="0" applyNumberFormat="1" applyFont="1" applyBorder="1" applyAlignment="1">
      <alignment horizontal="center"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3" fontId="6" fillId="0" borderId="16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0" borderId="25" xfId="0" applyFont="1" applyBorder="1" applyAlignment="1">
      <alignment/>
    </xf>
    <xf numFmtId="3" fontId="6" fillId="0" borderId="15" xfId="0" applyNumberFormat="1" applyFont="1" applyBorder="1" applyAlignment="1">
      <alignment wrapText="1"/>
    </xf>
    <xf numFmtId="3" fontId="6" fillId="0" borderId="16" xfId="0" applyNumberFormat="1" applyFont="1" applyBorder="1" applyAlignment="1">
      <alignment wrapText="1"/>
    </xf>
    <xf numFmtId="3" fontId="6" fillId="0" borderId="1" xfId="0" applyNumberFormat="1" applyFont="1" applyBorder="1" applyAlignment="1">
      <alignment horizontal="left"/>
    </xf>
    <xf numFmtId="3" fontId="6" fillId="0" borderId="2" xfId="0" applyNumberFormat="1" applyFont="1" applyBorder="1" applyAlignment="1">
      <alignment horizontal="left"/>
    </xf>
    <xf numFmtId="3" fontId="6" fillId="0" borderId="17" xfId="0" applyNumberFormat="1" applyFont="1" applyBorder="1" applyAlignment="1">
      <alignment horizontal="left"/>
    </xf>
    <xf numFmtId="3" fontId="6" fillId="0" borderId="26" xfId="0" applyNumberFormat="1" applyFont="1" applyBorder="1" applyAlignment="1">
      <alignment wrapText="1"/>
    </xf>
    <xf numFmtId="3" fontId="6" fillId="0" borderId="27" xfId="0" applyNumberFormat="1" applyFont="1" applyBorder="1" applyAlignment="1">
      <alignment wrapText="1"/>
    </xf>
    <xf numFmtId="3" fontId="6" fillId="0" borderId="28" xfId="0" applyNumberFormat="1" applyFont="1" applyBorder="1" applyAlignment="1">
      <alignment wrapText="1"/>
    </xf>
    <xf numFmtId="3" fontId="6" fillId="0" borderId="28" xfId="0" applyNumberFormat="1" applyFont="1" applyBorder="1" applyAlignment="1">
      <alignment/>
    </xf>
    <xf numFmtId="3" fontId="6" fillId="0" borderId="28" xfId="0" applyNumberFormat="1" applyFont="1" applyBorder="1" applyAlignment="1">
      <alignment horizontal="left"/>
    </xf>
    <xf numFmtId="3" fontId="6" fillId="0" borderId="4" xfId="0" applyNumberFormat="1" applyFont="1" applyBorder="1" applyAlignment="1">
      <alignment horizontal="left"/>
    </xf>
    <xf numFmtId="3" fontId="6" fillId="0" borderId="29" xfId="0" applyNumberFormat="1" applyFont="1" applyBorder="1" applyAlignment="1">
      <alignment horizontal="left"/>
    </xf>
    <xf numFmtId="3" fontId="6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 horizontal="center" wrapText="1"/>
    </xf>
    <xf numFmtId="3" fontId="6" fillId="0" borderId="31" xfId="0" applyNumberFormat="1" applyFont="1" applyBorder="1" applyAlignment="1">
      <alignment horizontal="center" wrapText="1"/>
    </xf>
    <xf numFmtId="3" fontId="6" fillId="0" borderId="32" xfId="0" applyNumberFormat="1" applyFont="1" applyBorder="1" applyAlignment="1">
      <alignment horizontal="center" wrapText="1"/>
    </xf>
    <xf numFmtId="3" fontId="6" fillId="0" borderId="32" xfId="0" applyNumberFormat="1" applyFont="1" applyBorder="1" applyAlignment="1">
      <alignment horizontal="center"/>
    </xf>
    <xf numFmtId="3" fontId="6" fillId="0" borderId="33" xfId="0" applyNumberFormat="1" applyFont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3" fontId="6" fillId="0" borderId="3" xfId="0" applyNumberFormat="1" applyFont="1" applyFill="1" applyBorder="1" applyAlignment="1">
      <alignment horizontal="right"/>
    </xf>
    <xf numFmtId="3" fontId="6" fillId="0" borderId="36" xfId="0" applyNumberFormat="1" applyFont="1" applyFill="1" applyBorder="1" applyAlignment="1">
      <alignment horizontal="right"/>
    </xf>
    <xf numFmtId="3" fontId="6" fillId="0" borderId="21" xfId="0" applyNumberFormat="1" applyFont="1" applyFill="1" applyBorder="1" applyAlignment="1">
      <alignment horizontal="right"/>
    </xf>
    <xf numFmtId="4" fontId="6" fillId="0" borderId="36" xfId="0" applyNumberFormat="1" applyFont="1" applyFill="1" applyBorder="1" applyAlignment="1">
      <alignment horizontal="right"/>
    </xf>
    <xf numFmtId="4" fontId="6" fillId="0" borderId="19" xfId="0" applyNumberFormat="1" applyFont="1" applyFill="1" applyBorder="1" applyAlignment="1">
      <alignment horizontal="right"/>
    </xf>
    <xf numFmtId="3" fontId="6" fillId="0" borderId="37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6" fillId="0" borderId="39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42" xfId="0" applyNumberFormat="1" applyFont="1" applyBorder="1" applyAlignment="1">
      <alignment horizontal="center" vertical="center"/>
    </xf>
    <xf numFmtId="4" fontId="6" fillId="0" borderId="4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3" fontId="8" fillId="0" borderId="0" xfId="0" applyNumberFormat="1" applyFont="1" applyAlignment="1">
      <alignment horizontal="center" wrapText="1"/>
    </xf>
    <xf numFmtId="4" fontId="6" fillId="0" borderId="39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3" fontId="7" fillId="0" borderId="39" xfId="0" applyNumberFormat="1" applyFont="1" applyFill="1" applyBorder="1" applyAlignment="1">
      <alignment/>
    </xf>
    <xf numFmtId="3" fontId="6" fillId="0" borderId="37" xfId="0" applyNumberFormat="1" applyFont="1" applyFill="1" applyBorder="1" applyAlignment="1">
      <alignment/>
    </xf>
    <xf numFmtId="3" fontId="6" fillId="0" borderId="38" xfId="0" applyNumberFormat="1" applyFont="1" applyFill="1" applyBorder="1" applyAlignment="1">
      <alignment/>
    </xf>
    <xf numFmtId="3" fontId="6" fillId="0" borderId="38" xfId="0" applyNumberFormat="1" applyFont="1" applyFill="1" applyBorder="1" applyAlignment="1">
      <alignment horizontal="center"/>
    </xf>
    <xf numFmtId="3" fontId="6" fillId="0" borderId="40" xfId="0" applyNumberFormat="1" applyFont="1" applyFill="1" applyBorder="1" applyAlignment="1">
      <alignment horizontal="center"/>
    </xf>
    <xf numFmtId="3" fontId="6" fillId="0" borderId="41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3" fontId="6" fillId="0" borderId="43" xfId="0" applyNumberFormat="1" applyFont="1" applyFill="1" applyBorder="1" applyAlignment="1">
      <alignment/>
    </xf>
    <xf numFmtId="3" fontId="6" fillId="0" borderId="42" xfId="0" applyNumberFormat="1" applyFont="1" applyFill="1" applyBorder="1" applyAlignment="1">
      <alignment/>
    </xf>
    <xf numFmtId="3" fontId="6" fillId="0" borderId="41" xfId="0" applyNumberFormat="1" applyFont="1" applyFill="1" applyBorder="1" applyAlignment="1">
      <alignment horizontal="right"/>
    </xf>
    <xf numFmtId="3" fontId="6" fillId="0" borderId="44" xfId="0" applyNumberFormat="1" applyFont="1" applyFill="1" applyBorder="1" applyAlignment="1">
      <alignment horizontal="right"/>
    </xf>
    <xf numFmtId="4" fontId="6" fillId="0" borderId="44" xfId="0" applyNumberFormat="1" applyFont="1" applyFill="1" applyBorder="1" applyAlignment="1">
      <alignment horizontal="right"/>
    </xf>
    <xf numFmtId="4" fontId="6" fillId="0" borderId="45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3" fontId="6" fillId="0" borderId="46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4" fontId="6" fillId="0" borderId="46" xfId="0" applyNumberFormat="1" applyFont="1" applyFill="1" applyBorder="1" applyAlignment="1">
      <alignment horizontal="right"/>
    </xf>
    <xf numFmtId="4" fontId="6" fillId="0" borderId="15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 horizontal="left"/>
    </xf>
    <xf numFmtId="3" fontId="6" fillId="0" borderId="22" xfId="0" applyNumberFormat="1" applyFont="1" applyFill="1" applyBorder="1" applyAlignment="1">
      <alignment horizontal="left"/>
    </xf>
    <xf numFmtId="3" fontId="7" fillId="0" borderId="47" xfId="0" applyNumberFormat="1" applyFont="1" applyFill="1" applyBorder="1" applyAlignment="1">
      <alignment/>
    </xf>
    <xf numFmtId="3" fontId="6" fillId="0" borderId="48" xfId="0" applyNumberFormat="1" applyFont="1" applyFill="1" applyBorder="1" applyAlignment="1">
      <alignment/>
    </xf>
    <xf numFmtId="3" fontId="6" fillId="0" borderId="43" xfId="0" applyNumberFormat="1" applyFont="1" applyFill="1" applyBorder="1" applyAlignment="1">
      <alignment horizontal="right"/>
    </xf>
    <xf numFmtId="3" fontId="6" fillId="0" borderId="49" xfId="0" applyNumberFormat="1" applyFont="1" applyFill="1" applyBorder="1" applyAlignment="1">
      <alignment horizontal="right"/>
    </xf>
    <xf numFmtId="4" fontId="6" fillId="0" borderId="49" xfId="0" applyNumberFormat="1" applyFont="1" applyFill="1" applyBorder="1" applyAlignment="1">
      <alignment horizontal="right"/>
    </xf>
    <xf numFmtId="4" fontId="6" fillId="0" borderId="47" xfId="0" applyNumberFormat="1" applyFont="1" applyFill="1" applyBorder="1" applyAlignment="1">
      <alignment horizontal="right"/>
    </xf>
    <xf numFmtId="4" fontId="6" fillId="0" borderId="43" xfId="0" applyNumberFormat="1" applyFont="1" applyFill="1" applyBorder="1" applyAlignment="1">
      <alignment horizontal="right"/>
    </xf>
    <xf numFmtId="3" fontId="7" fillId="0" borderId="47" xfId="0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42"/>
  <sheetViews>
    <sheetView tabSelected="1" workbookViewId="0" topLeftCell="D1">
      <pane xSplit="12" ySplit="10" topLeftCell="P11" activePane="bottomRight" state="frozen"/>
      <selection pane="topLeft" activeCell="D1" sqref="D1"/>
      <selection pane="topRight" activeCell="P1" sqref="P1"/>
      <selection pane="bottomLeft" activeCell="D11" sqref="D11"/>
      <selection pane="bottomRight" activeCell="S24" sqref="S24"/>
    </sheetView>
  </sheetViews>
  <sheetFormatPr defaultColWidth="9.00390625" defaultRowHeight="12.75"/>
  <cols>
    <col min="1" max="3" width="0" style="0" hidden="1" customWidth="1"/>
    <col min="4" max="4" width="22.25390625" style="0" customWidth="1"/>
    <col min="5" max="5" width="17.00390625" style="0" hidden="1" customWidth="1"/>
    <col min="6" max="6" width="13.625" style="0" hidden="1" customWidth="1"/>
    <col min="7" max="7" width="11.375" style="0" hidden="1" customWidth="1"/>
    <col min="8" max="8" width="18.375" style="0" hidden="1" customWidth="1"/>
    <col min="9" max="9" width="20.125" style="0" hidden="1" customWidth="1"/>
    <col min="10" max="10" width="15.625" style="0" hidden="1" customWidth="1"/>
    <col min="11" max="13" width="14.00390625" style="0" hidden="1" customWidth="1"/>
    <col min="14" max="14" width="15.875" style="0" hidden="1" customWidth="1"/>
    <col min="15" max="15" width="14.00390625" style="0" hidden="1" customWidth="1"/>
    <col min="16" max="16" width="12.875" style="0" customWidth="1"/>
    <col min="17" max="17" width="10.375" style="0" customWidth="1"/>
    <col min="18" max="18" width="10.875" style="0" customWidth="1"/>
    <col min="19" max="19" width="11.375" style="0" customWidth="1"/>
    <col min="20" max="20" width="10.375" style="0" customWidth="1"/>
    <col min="21" max="22" width="10.25390625" style="0" customWidth="1"/>
    <col min="23" max="23" width="0" style="0" hidden="1" customWidth="1"/>
    <col min="24" max="24" width="17.375" style="0" customWidth="1"/>
  </cols>
  <sheetData>
    <row r="2" spans="4:22" ht="36.75" customHeight="1">
      <c r="D2" s="82" t="s">
        <v>52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13"/>
      <c r="P2" s="81" t="s">
        <v>8</v>
      </c>
      <c r="Q2" s="13"/>
      <c r="R2" s="13"/>
      <c r="S2" s="13"/>
      <c r="T2" s="13"/>
      <c r="U2" s="13"/>
      <c r="V2" s="84" t="s">
        <v>53</v>
      </c>
    </row>
    <row r="3" spans="4:22" ht="13.5" thickBot="1">
      <c r="D3" s="13"/>
      <c r="E3" s="13"/>
      <c r="F3" s="13"/>
      <c r="G3" s="13"/>
      <c r="H3" s="13"/>
      <c r="I3" s="14"/>
      <c r="J3" s="14"/>
      <c r="K3" s="14"/>
      <c r="L3" s="14"/>
      <c r="M3" s="14"/>
      <c r="N3" s="14"/>
      <c r="O3" s="13"/>
      <c r="P3" s="13"/>
      <c r="Q3" s="13"/>
      <c r="R3" s="13"/>
      <c r="S3" s="13"/>
      <c r="T3" s="13"/>
      <c r="U3" s="13"/>
      <c r="V3" s="13"/>
    </row>
    <row r="4" spans="4:22" ht="63" customHeight="1" thickBot="1">
      <c r="D4" s="15" t="s">
        <v>12</v>
      </c>
      <c r="E4" s="16"/>
      <c r="F4" s="17"/>
      <c r="G4" s="18" t="s">
        <v>1</v>
      </c>
      <c r="H4" s="18" t="s">
        <v>2</v>
      </c>
      <c r="I4" s="18" t="s">
        <v>3</v>
      </c>
      <c r="J4" s="18" t="s">
        <v>4</v>
      </c>
      <c r="K4" s="18" t="s">
        <v>5</v>
      </c>
      <c r="L4" s="19" t="s">
        <v>5</v>
      </c>
      <c r="M4" s="19" t="s">
        <v>5</v>
      </c>
      <c r="N4" s="20" t="s">
        <v>6</v>
      </c>
      <c r="O4" s="20" t="s">
        <v>6</v>
      </c>
      <c r="P4" s="20" t="s">
        <v>42</v>
      </c>
      <c r="Q4" s="20" t="s">
        <v>41</v>
      </c>
      <c r="R4" s="20" t="s">
        <v>40</v>
      </c>
      <c r="S4" s="21" t="s">
        <v>43</v>
      </c>
      <c r="T4" s="22" t="s">
        <v>45</v>
      </c>
      <c r="U4" s="21" t="s">
        <v>49</v>
      </c>
      <c r="V4" s="21" t="s">
        <v>50</v>
      </c>
    </row>
    <row r="5" spans="4:22" ht="14.25" customHeight="1" hidden="1" thickBot="1" thickTop="1">
      <c r="D5" s="23"/>
      <c r="E5" s="24"/>
      <c r="F5" s="25"/>
      <c r="G5" s="26"/>
      <c r="H5" s="26"/>
      <c r="I5" s="26"/>
      <c r="J5" s="26"/>
      <c r="K5" s="26"/>
      <c r="L5" s="27"/>
      <c r="M5" s="27"/>
      <c r="N5" s="28"/>
      <c r="O5" s="28"/>
      <c r="P5" s="28"/>
      <c r="Q5" s="28"/>
      <c r="R5" s="28"/>
      <c r="S5" s="29"/>
      <c r="T5" s="30"/>
      <c r="U5" s="29"/>
      <c r="V5" s="29"/>
    </row>
    <row r="6" spans="4:22" ht="13.5" thickTop="1">
      <c r="D6" s="31"/>
      <c r="E6" s="32"/>
      <c r="F6" s="33"/>
      <c r="G6" s="34" t="s">
        <v>11</v>
      </c>
      <c r="H6" s="34" t="s">
        <v>10</v>
      </c>
      <c r="I6" s="34" t="s">
        <v>11</v>
      </c>
      <c r="J6" s="34" t="s">
        <v>10</v>
      </c>
      <c r="K6" s="34" t="s">
        <v>11</v>
      </c>
      <c r="L6" s="35" t="s">
        <v>11</v>
      </c>
      <c r="M6" s="35" t="s">
        <v>11</v>
      </c>
      <c r="N6" s="36" t="s">
        <v>10</v>
      </c>
      <c r="O6" s="36" t="s">
        <v>10</v>
      </c>
      <c r="P6" s="37" t="s">
        <v>10</v>
      </c>
      <c r="Q6" s="36" t="s">
        <v>28</v>
      </c>
      <c r="R6" s="36" t="s">
        <v>10</v>
      </c>
      <c r="S6" s="36" t="s">
        <v>38</v>
      </c>
      <c r="T6" s="36"/>
      <c r="U6" s="38" t="s">
        <v>39</v>
      </c>
      <c r="V6" s="39" t="s">
        <v>37</v>
      </c>
    </row>
    <row r="7" spans="4:22" ht="12.75" customHeight="1" hidden="1">
      <c r="D7" s="23" t="s">
        <v>0</v>
      </c>
      <c r="E7" s="40"/>
      <c r="F7" s="41"/>
      <c r="G7" s="41"/>
      <c r="H7" s="41"/>
      <c r="I7" s="41"/>
      <c r="J7" s="41"/>
      <c r="K7" s="41"/>
      <c r="L7" s="42"/>
      <c r="M7" s="42"/>
      <c r="N7" s="43"/>
      <c r="O7" s="43"/>
      <c r="P7" s="43"/>
      <c r="Q7" s="43"/>
      <c r="R7" s="43"/>
      <c r="S7" s="44"/>
      <c r="T7" s="44"/>
      <c r="U7" s="44"/>
      <c r="V7" s="30"/>
    </row>
    <row r="8" spans="4:22" ht="15.75" customHeight="1" hidden="1">
      <c r="D8" s="45" t="s">
        <v>24</v>
      </c>
      <c r="E8" s="46"/>
      <c r="F8" s="26"/>
      <c r="G8" s="41">
        <v>1087</v>
      </c>
      <c r="H8" s="41">
        <v>36665038</v>
      </c>
      <c r="I8" s="41">
        <v>123</v>
      </c>
      <c r="J8" s="41">
        <v>2297763</v>
      </c>
      <c r="K8" s="47">
        <v>0</v>
      </c>
      <c r="L8" s="48">
        <v>0</v>
      </c>
      <c r="M8" s="48">
        <v>67</v>
      </c>
      <c r="N8" s="49">
        <v>11704</v>
      </c>
      <c r="O8" s="4">
        <v>11704</v>
      </c>
      <c r="P8" s="5"/>
      <c r="Q8" s="5"/>
      <c r="R8" s="43">
        <v>1362931</v>
      </c>
      <c r="S8" s="44"/>
      <c r="T8" s="44"/>
      <c r="U8" s="44"/>
      <c r="V8" s="30"/>
    </row>
    <row r="9" spans="4:22" ht="15.75" customHeight="1" hidden="1">
      <c r="D9" s="50" t="s">
        <v>23</v>
      </c>
      <c r="E9" s="51"/>
      <c r="F9" s="52"/>
      <c r="G9" s="53"/>
      <c r="H9" s="53"/>
      <c r="I9" s="53"/>
      <c r="J9" s="53"/>
      <c r="K9" s="54">
        <v>1</v>
      </c>
      <c r="L9" s="55">
        <v>1</v>
      </c>
      <c r="M9" s="55">
        <v>1</v>
      </c>
      <c r="N9" s="56">
        <v>708800</v>
      </c>
      <c r="O9" s="6">
        <v>708755</v>
      </c>
      <c r="P9" s="7"/>
      <c r="Q9" s="7"/>
      <c r="R9" s="57">
        <v>708755</v>
      </c>
      <c r="S9" s="44"/>
      <c r="T9" s="44"/>
      <c r="U9" s="44"/>
      <c r="V9" s="30"/>
    </row>
    <row r="10" spans="4:22" ht="13.5" thickBot="1">
      <c r="D10" s="58">
        <v>1</v>
      </c>
      <c r="E10" s="59"/>
      <c r="F10" s="60"/>
      <c r="G10" s="61"/>
      <c r="H10" s="61"/>
      <c r="I10" s="61"/>
      <c r="J10" s="61"/>
      <c r="K10" s="61"/>
      <c r="L10" s="62"/>
      <c r="M10" s="62"/>
      <c r="N10" s="63"/>
      <c r="O10" s="8"/>
      <c r="P10" s="9">
        <v>2</v>
      </c>
      <c r="Q10" s="10">
        <v>3</v>
      </c>
      <c r="R10" s="63">
        <v>4</v>
      </c>
      <c r="S10" s="64">
        <v>5</v>
      </c>
      <c r="T10" s="64">
        <v>6</v>
      </c>
      <c r="U10" s="64">
        <v>7</v>
      </c>
      <c r="V10" s="65">
        <v>8</v>
      </c>
    </row>
    <row r="11" spans="4:22" ht="14.25" thickBot="1" thickTop="1">
      <c r="D11" s="85" t="s">
        <v>25</v>
      </c>
      <c r="E11" s="86"/>
      <c r="F11" s="87"/>
      <c r="G11" s="87"/>
      <c r="H11" s="87">
        <v>708800</v>
      </c>
      <c r="I11" s="87">
        <v>1</v>
      </c>
      <c r="J11" s="87">
        <v>708800</v>
      </c>
      <c r="K11" s="88">
        <f>K8+K9</f>
        <v>1</v>
      </c>
      <c r="L11" s="89">
        <v>1</v>
      </c>
      <c r="M11" s="89">
        <v>68</v>
      </c>
      <c r="N11" s="90">
        <f>N8+N9</f>
        <v>720504</v>
      </c>
      <c r="O11" s="91">
        <f>O8+O9</f>
        <v>720459</v>
      </c>
      <c r="P11" s="92">
        <v>8804402.4</v>
      </c>
      <c r="Q11" s="93">
        <v>6598332</v>
      </c>
      <c r="R11" s="94">
        <v>2071686</v>
      </c>
      <c r="S11" s="95">
        <f>P11-Q11</f>
        <v>2206070.4000000004</v>
      </c>
      <c r="T11" s="95">
        <f>Q11-R11</f>
        <v>4526646</v>
      </c>
      <c r="U11" s="96">
        <f>100/P11*R11</f>
        <v>23.530114888887855</v>
      </c>
      <c r="V11" s="97">
        <f>100/P11*Q11</f>
        <v>74.94355323877518</v>
      </c>
    </row>
    <row r="12" spans="4:22" ht="16.5" customHeight="1" hidden="1" thickBot="1">
      <c r="D12" s="98" t="s">
        <v>8</v>
      </c>
      <c r="E12" s="99"/>
      <c r="F12" s="100"/>
      <c r="G12" s="100"/>
      <c r="H12" s="100"/>
      <c r="I12" s="100"/>
      <c r="J12" s="100"/>
      <c r="K12" s="100"/>
      <c r="L12" s="12"/>
      <c r="M12" s="12"/>
      <c r="N12" s="101"/>
      <c r="O12" s="11"/>
      <c r="P12" s="12"/>
      <c r="Q12" s="12"/>
      <c r="R12" s="102"/>
      <c r="S12" s="103"/>
      <c r="T12" s="104"/>
      <c r="U12" s="105"/>
      <c r="V12" s="106"/>
    </row>
    <row r="13" spans="4:22" ht="16.5" customHeight="1" hidden="1" thickBot="1">
      <c r="D13" s="107" t="s">
        <v>18</v>
      </c>
      <c r="E13" s="108"/>
      <c r="F13" s="11"/>
      <c r="G13" s="11">
        <v>428</v>
      </c>
      <c r="H13" s="11">
        <v>806941</v>
      </c>
      <c r="I13" s="11">
        <v>75</v>
      </c>
      <c r="J13" s="11">
        <v>251914</v>
      </c>
      <c r="K13" s="6">
        <v>75</v>
      </c>
      <c r="L13" s="109">
        <v>98</v>
      </c>
      <c r="M13" s="109">
        <v>98</v>
      </c>
      <c r="N13" s="110">
        <v>251914</v>
      </c>
      <c r="O13" s="6">
        <v>310916</v>
      </c>
      <c r="P13" s="6"/>
      <c r="Q13" s="6"/>
      <c r="R13" s="66">
        <v>319913</v>
      </c>
      <c r="S13" s="67"/>
      <c r="T13" s="68"/>
      <c r="U13" s="69"/>
      <c r="V13" s="70"/>
    </row>
    <row r="14" spans="4:22" ht="16.5" customHeight="1" hidden="1" thickBot="1">
      <c r="D14" s="107" t="s">
        <v>16</v>
      </c>
      <c r="E14" s="108"/>
      <c r="F14" s="11"/>
      <c r="G14" s="11">
        <v>9</v>
      </c>
      <c r="H14" s="11">
        <v>3345319</v>
      </c>
      <c r="I14" s="11">
        <v>9</v>
      </c>
      <c r="J14" s="11">
        <v>3345319</v>
      </c>
      <c r="K14" s="6">
        <v>8</v>
      </c>
      <c r="L14" s="109">
        <v>8</v>
      </c>
      <c r="M14" s="109">
        <v>8</v>
      </c>
      <c r="N14" s="110">
        <v>3345319</v>
      </c>
      <c r="O14" s="6">
        <v>4124730</v>
      </c>
      <c r="P14" s="6"/>
      <c r="Q14" s="6"/>
      <c r="R14" s="66">
        <v>5715781</v>
      </c>
      <c r="S14" s="67"/>
      <c r="T14" s="68"/>
      <c r="U14" s="69"/>
      <c r="V14" s="70"/>
    </row>
    <row r="15" spans="4:22" ht="13.5" thickBot="1">
      <c r="D15" s="111" t="s">
        <v>29</v>
      </c>
      <c r="E15" s="112"/>
      <c r="F15" s="92"/>
      <c r="G15" s="92"/>
      <c r="H15" s="92"/>
      <c r="I15" s="92"/>
      <c r="J15" s="92"/>
      <c r="K15" s="92">
        <f>K13+K14</f>
        <v>83</v>
      </c>
      <c r="L15" s="92">
        <v>106</v>
      </c>
      <c r="M15" s="92">
        <v>106</v>
      </c>
      <c r="N15" s="92">
        <f>N13+N14</f>
        <v>3597233</v>
      </c>
      <c r="O15" s="92">
        <f>O13+O14</f>
        <v>4435646</v>
      </c>
      <c r="P15" s="92">
        <v>11306947.859</v>
      </c>
      <c r="Q15" s="92">
        <v>6035694</v>
      </c>
      <c r="R15" s="113">
        <v>6035694</v>
      </c>
      <c r="S15" s="114">
        <f aca="true" t="shared" si="0" ref="S15:S34">P15-Q15</f>
        <v>5271253.858999999</v>
      </c>
      <c r="T15" s="114">
        <f aca="true" t="shared" si="1" ref="T15:T35">Q15-R15</f>
        <v>0</v>
      </c>
      <c r="U15" s="115">
        <f aca="true" t="shared" si="2" ref="U15:U36">100/P15*R15</f>
        <v>53.380400044878286</v>
      </c>
      <c r="V15" s="116">
        <f aca="true" t="shared" si="3" ref="V15:V36">100/P15*Q15</f>
        <v>53.380400044878286</v>
      </c>
    </row>
    <row r="16" spans="4:22" ht="16.5" customHeight="1" hidden="1" thickBot="1">
      <c r="D16" s="111" t="s">
        <v>19</v>
      </c>
      <c r="E16" s="112"/>
      <c r="F16" s="92"/>
      <c r="G16" s="92">
        <v>186</v>
      </c>
      <c r="H16" s="92">
        <v>578380</v>
      </c>
      <c r="I16" s="92">
        <v>123</v>
      </c>
      <c r="J16" s="92">
        <v>307823</v>
      </c>
      <c r="K16" s="92">
        <v>44</v>
      </c>
      <c r="L16" s="92">
        <v>114</v>
      </c>
      <c r="M16" s="92">
        <v>119</v>
      </c>
      <c r="N16" s="92">
        <v>70997</v>
      </c>
      <c r="O16" s="92">
        <v>179905</v>
      </c>
      <c r="P16" s="92"/>
      <c r="Q16" s="92"/>
      <c r="R16" s="113">
        <v>193234</v>
      </c>
      <c r="S16" s="113">
        <f t="shared" si="0"/>
        <v>0</v>
      </c>
      <c r="T16" s="113">
        <f t="shared" si="1"/>
        <v>-193234</v>
      </c>
      <c r="U16" s="117" t="e">
        <f t="shared" si="2"/>
        <v>#DIV/0!</v>
      </c>
      <c r="V16" s="116" t="e">
        <f t="shared" si="3"/>
        <v>#DIV/0!</v>
      </c>
    </row>
    <row r="17" spans="4:22" ht="16.5" customHeight="1" hidden="1" thickBot="1">
      <c r="D17" s="111" t="s">
        <v>16</v>
      </c>
      <c r="E17" s="112"/>
      <c r="F17" s="92"/>
      <c r="G17" s="92">
        <v>5</v>
      </c>
      <c r="H17" s="92">
        <v>681058</v>
      </c>
      <c r="I17" s="92">
        <v>5</v>
      </c>
      <c r="J17" s="92">
        <v>681058</v>
      </c>
      <c r="K17" s="92">
        <v>5</v>
      </c>
      <c r="L17" s="92">
        <v>6</v>
      </c>
      <c r="M17" s="92">
        <v>6</v>
      </c>
      <c r="N17" s="92">
        <v>437361</v>
      </c>
      <c r="O17" s="92">
        <v>547199</v>
      </c>
      <c r="P17" s="92"/>
      <c r="Q17" s="92"/>
      <c r="R17" s="113">
        <v>547199</v>
      </c>
      <c r="S17" s="113">
        <f t="shared" si="0"/>
        <v>0</v>
      </c>
      <c r="T17" s="113">
        <f t="shared" si="1"/>
        <v>-547199</v>
      </c>
      <c r="U17" s="117" t="e">
        <f t="shared" si="2"/>
        <v>#DIV/0!</v>
      </c>
      <c r="V17" s="116" t="e">
        <f t="shared" si="3"/>
        <v>#DIV/0!</v>
      </c>
    </row>
    <row r="18" spans="4:22" ht="13.5" thickBot="1">
      <c r="D18" s="111" t="s">
        <v>30</v>
      </c>
      <c r="E18" s="112"/>
      <c r="F18" s="92"/>
      <c r="G18" s="92"/>
      <c r="H18" s="92"/>
      <c r="I18" s="92"/>
      <c r="J18" s="92"/>
      <c r="K18" s="92">
        <f>K16+K17</f>
        <v>49</v>
      </c>
      <c r="L18" s="92">
        <v>120</v>
      </c>
      <c r="M18" s="92">
        <v>125</v>
      </c>
      <c r="N18" s="92">
        <f>N16+N17</f>
        <v>508358</v>
      </c>
      <c r="O18" s="92">
        <f>O16+O17</f>
        <v>727104</v>
      </c>
      <c r="P18" s="92">
        <v>2614079.567</v>
      </c>
      <c r="Q18" s="92">
        <v>1159223</v>
      </c>
      <c r="R18" s="113">
        <v>740433</v>
      </c>
      <c r="S18" s="113">
        <f t="shared" si="0"/>
        <v>1454856.5669999998</v>
      </c>
      <c r="T18" s="113">
        <f t="shared" si="1"/>
        <v>418790</v>
      </c>
      <c r="U18" s="117">
        <f t="shared" si="2"/>
        <v>28.324807299180424</v>
      </c>
      <c r="V18" s="116">
        <f t="shared" si="3"/>
        <v>44.34536020379674</v>
      </c>
    </row>
    <row r="19" spans="4:22" ht="16.5" customHeight="1" hidden="1" thickBot="1">
      <c r="D19" s="111" t="s">
        <v>13</v>
      </c>
      <c r="E19" s="112"/>
      <c r="F19" s="92"/>
      <c r="G19" s="92"/>
      <c r="H19" s="92"/>
      <c r="I19" s="92"/>
      <c r="J19" s="92"/>
      <c r="K19" s="92">
        <f>K15+K18</f>
        <v>132</v>
      </c>
      <c r="L19" s="92">
        <v>226</v>
      </c>
      <c r="M19" s="92">
        <v>231</v>
      </c>
      <c r="N19" s="92">
        <f>N15+N18</f>
        <v>4105591</v>
      </c>
      <c r="O19" s="92">
        <f>O15+O18</f>
        <v>5162750</v>
      </c>
      <c r="P19" s="92"/>
      <c r="Q19" s="92"/>
      <c r="R19" s="113">
        <v>6776127</v>
      </c>
      <c r="S19" s="113">
        <f t="shared" si="0"/>
        <v>0</v>
      </c>
      <c r="T19" s="113">
        <f t="shared" si="1"/>
        <v>-6776127</v>
      </c>
      <c r="U19" s="117" t="e">
        <f t="shared" si="2"/>
        <v>#DIV/0!</v>
      </c>
      <c r="V19" s="116" t="e">
        <f t="shared" si="3"/>
        <v>#DIV/0!</v>
      </c>
    </row>
    <row r="20" spans="4:22" ht="13.5" thickBot="1">
      <c r="D20" s="111" t="s">
        <v>36</v>
      </c>
      <c r="E20" s="112"/>
      <c r="F20" s="92"/>
      <c r="G20" s="92">
        <v>1056</v>
      </c>
      <c r="H20" s="92">
        <v>5936182</v>
      </c>
      <c r="I20" s="92">
        <v>838</v>
      </c>
      <c r="J20" s="92">
        <v>4753849</v>
      </c>
      <c r="K20" s="92">
        <v>838</v>
      </c>
      <c r="L20" s="92">
        <v>918</v>
      </c>
      <c r="M20" s="92">
        <v>989</v>
      </c>
      <c r="N20" s="92">
        <v>4753849</v>
      </c>
      <c r="O20" s="92">
        <v>5125805</v>
      </c>
      <c r="P20" s="92">
        <v>9720202.362</v>
      </c>
      <c r="Q20" s="92">
        <v>5420047</v>
      </c>
      <c r="R20" s="113">
        <v>5420047</v>
      </c>
      <c r="S20" s="113">
        <f t="shared" si="0"/>
        <v>4300155.362</v>
      </c>
      <c r="T20" s="113">
        <f t="shared" si="1"/>
        <v>0</v>
      </c>
      <c r="U20" s="117">
        <f t="shared" si="2"/>
        <v>55.76063952319597</v>
      </c>
      <c r="V20" s="116">
        <f t="shared" si="3"/>
        <v>55.76063952319597</v>
      </c>
    </row>
    <row r="21" spans="4:22" ht="16.5" customHeight="1" hidden="1" thickBot="1">
      <c r="D21" s="111" t="s">
        <v>7</v>
      </c>
      <c r="E21" s="11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113"/>
      <c r="S21" s="113">
        <f t="shared" si="0"/>
        <v>0</v>
      </c>
      <c r="T21" s="113">
        <f t="shared" si="1"/>
        <v>0</v>
      </c>
      <c r="U21" s="117" t="e">
        <f t="shared" si="2"/>
        <v>#DIV/0!</v>
      </c>
      <c r="V21" s="116" t="e">
        <f t="shared" si="3"/>
        <v>#DIV/0!</v>
      </c>
    </row>
    <row r="22" spans="4:22" ht="13.5" thickBot="1">
      <c r="D22" s="111" t="s">
        <v>31</v>
      </c>
      <c r="E22" s="112"/>
      <c r="F22" s="92"/>
      <c r="G22" s="92">
        <v>4</v>
      </c>
      <c r="H22" s="92">
        <v>4552164</v>
      </c>
      <c r="I22" s="92">
        <v>4</v>
      </c>
      <c r="J22" s="92">
        <v>4552164</v>
      </c>
      <c r="K22" s="92">
        <v>3</v>
      </c>
      <c r="L22" s="92">
        <v>3</v>
      </c>
      <c r="M22" s="92">
        <v>20</v>
      </c>
      <c r="N22" s="92">
        <v>4552164</v>
      </c>
      <c r="O22" s="92">
        <v>4552164</v>
      </c>
      <c r="P22" s="92">
        <v>10692428.14</v>
      </c>
      <c r="Q22" s="92">
        <v>8150428</v>
      </c>
      <c r="R22" s="113">
        <v>8150428</v>
      </c>
      <c r="S22" s="113">
        <f t="shared" si="0"/>
        <v>2542000.1400000006</v>
      </c>
      <c r="T22" s="113">
        <f t="shared" si="1"/>
        <v>0</v>
      </c>
      <c r="U22" s="117">
        <f t="shared" si="2"/>
        <v>76.22616578089998</v>
      </c>
      <c r="V22" s="116">
        <f t="shared" si="3"/>
        <v>76.22616578089998</v>
      </c>
    </row>
    <row r="23" spans="4:22" ht="13.5" thickBot="1">
      <c r="D23" s="111" t="s">
        <v>32</v>
      </c>
      <c r="E23" s="112"/>
      <c r="F23" s="92"/>
      <c r="G23" s="92">
        <v>82</v>
      </c>
      <c r="H23" s="92">
        <v>2665886</v>
      </c>
      <c r="I23" s="92">
        <v>17</v>
      </c>
      <c r="J23" s="92">
        <v>349348</v>
      </c>
      <c r="K23" s="92">
        <v>16</v>
      </c>
      <c r="L23" s="92">
        <v>24</v>
      </c>
      <c r="M23" s="92">
        <v>44</v>
      </c>
      <c r="N23" s="92">
        <v>349348</v>
      </c>
      <c r="O23" s="92">
        <v>518460</v>
      </c>
      <c r="P23" s="92">
        <v>5263706.891</v>
      </c>
      <c r="Q23" s="92">
        <v>1574650</v>
      </c>
      <c r="R23" s="113">
        <v>1161668</v>
      </c>
      <c r="S23" s="113">
        <f t="shared" si="0"/>
        <v>3689056.891</v>
      </c>
      <c r="T23" s="113">
        <f t="shared" si="1"/>
        <v>412982</v>
      </c>
      <c r="U23" s="117">
        <f t="shared" si="2"/>
        <v>22.069389957602787</v>
      </c>
      <c r="V23" s="116">
        <f t="shared" si="3"/>
        <v>29.91522956364403</v>
      </c>
    </row>
    <row r="24" spans="4:22" ht="13.5" thickBot="1">
      <c r="D24" s="111" t="s">
        <v>33</v>
      </c>
      <c r="E24" s="112"/>
      <c r="F24" s="92"/>
      <c r="G24" s="92">
        <v>1391</v>
      </c>
      <c r="H24" s="92">
        <v>10238502</v>
      </c>
      <c r="I24" s="92">
        <v>84</v>
      </c>
      <c r="J24" s="92">
        <v>1158711</v>
      </c>
      <c r="K24" s="92">
        <v>6</v>
      </c>
      <c r="L24" s="92">
        <v>82</v>
      </c>
      <c r="M24" s="92">
        <v>81</v>
      </c>
      <c r="N24" s="92">
        <v>264969</v>
      </c>
      <c r="O24" s="92">
        <v>1125962</v>
      </c>
      <c r="P24" s="92">
        <v>5108728.992</v>
      </c>
      <c r="Q24" s="92">
        <v>1306661</v>
      </c>
      <c r="R24" s="113">
        <v>1125962</v>
      </c>
      <c r="S24" s="113">
        <f t="shared" si="0"/>
        <v>3802067.9919999996</v>
      </c>
      <c r="T24" s="113">
        <f t="shared" si="1"/>
        <v>180699</v>
      </c>
      <c r="U24" s="117">
        <f t="shared" si="2"/>
        <v>22.039963399178095</v>
      </c>
      <c r="V24" s="116">
        <f t="shared" si="3"/>
        <v>25.577027124479734</v>
      </c>
    </row>
    <row r="25" spans="4:22" ht="16.5" customHeight="1" hidden="1" thickBot="1">
      <c r="D25" s="111" t="s">
        <v>14</v>
      </c>
      <c r="E25" s="112"/>
      <c r="F25" s="92"/>
      <c r="G25" s="92"/>
      <c r="H25" s="92"/>
      <c r="I25" s="92"/>
      <c r="J25" s="92"/>
      <c r="K25" s="92">
        <f>K22+K23+K24</f>
        <v>25</v>
      </c>
      <c r="L25" s="92">
        <v>109</v>
      </c>
      <c r="M25" s="92">
        <v>145</v>
      </c>
      <c r="N25" s="92">
        <f>N22+N23+N24</f>
        <v>5166481</v>
      </c>
      <c r="O25" s="92">
        <f>O22+O23+O24</f>
        <v>6196586</v>
      </c>
      <c r="P25" s="92"/>
      <c r="Q25" s="92"/>
      <c r="R25" s="113">
        <v>10438058</v>
      </c>
      <c r="S25" s="113">
        <f t="shared" si="0"/>
        <v>0</v>
      </c>
      <c r="T25" s="113">
        <f t="shared" si="1"/>
        <v>-10438058</v>
      </c>
      <c r="U25" s="117" t="e">
        <f t="shared" si="2"/>
        <v>#DIV/0!</v>
      </c>
      <c r="V25" s="116" t="e">
        <f t="shared" si="3"/>
        <v>#DIV/0!</v>
      </c>
    </row>
    <row r="26" spans="4:22" ht="13.5" thickBot="1">
      <c r="D26" s="111" t="s">
        <v>26</v>
      </c>
      <c r="E26" s="112"/>
      <c r="F26" s="92"/>
      <c r="G26" s="92">
        <v>75</v>
      </c>
      <c r="H26" s="92">
        <v>827295</v>
      </c>
      <c r="I26" s="92"/>
      <c r="J26" s="92"/>
      <c r="K26" s="92">
        <v>3</v>
      </c>
      <c r="L26" s="92">
        <v>4</v>
      </c>
      <c r="M26" s="92">
        <v>4</v>
      </c>
      <c r="N26" s="92">
        <v>2538</v>
      </c>
      <c r="O26" s="92">
        <v>3325</v>
      </c>
      <c r="P26" s="92">
        <v>2874265.356</v>
      </c>
      <c r="Q26" s="92">
        <v>3326</v>
      </c>
      <c r="R26" s="113">
        <v>3326</v>
      </c>
      <c r="S26" s="113">
        <f t="shared" si="0"/>
        <v>2870939.356</v>
      </c>
      <c r="T26" s="113">
        <f t="shared" si="1"/>
        <v>0</v>
      </c>
      <c r="U26" s="117">
        <f t="shared" si="2"/>
        <v>0.11571652537428419</v>
      </c>
      <c r="V26" s="116">
        <f t="shared" si="3"/>
        <v>0.11571652537428419</v>
      </c>
    </row>
    <row r="27" spans="4:22" ht="16.5" customHeight="1" hidden="1" thickBot="1">
      <c r="D27" s="111" t="s">
        <v>20</v>
      </c>
      <c r="E27" s="112"/>
      <c r="F27" s="92"/>
      <c r="G27" s="92">
        <v>63</v>
      </c>
      <c r="H27" s="92">
        <v>427106</v>
      </c>
      <c r="I27" s="92">
        <v>12</v>
      </c>
      <c r="J27" s="92">
        <v>45126</v>
      </c>
      <c r="K27" s="92">
        <v>12</v>
      </c>
      <c r="L27" s="92">
        <v>12</v>
      </c>
      <c r="M27" s="92">
        <v>26</v>
      </c>
      <c r="N27" s="92">
        <v>45126</v>
      </c>
      <c r="O27" s="92">
        <v>45127</v>
      </c>
      <c r="P27" s="92"/>
      <c r="Q27" s="92"/>
      <c r="R27" s="113">
        <v>119663</v>
      </c>
      <c r="S27" s="113">
        <f t="shared" si="0"/>
        <v>0</v>
      </c>
      <c r="T27" s="113">
        <f t="shared" si="1"/>
        <v>-119663</v>
      </c>
      <c r="U27" s="117" t="e">
        <f t="shared" si="2"/>
        <v>#DIV/0!</v>
      </c>
      <c r="V27" s="116" t="e">
        <f t="shared" si="3"/>
        <v>#DIV/0!</v>
      </c>
    </row>
    <row r="28" spans="4:22" ht="16.5" customHeight="1" hidden="1" thickBot="1">
      <c r="D28" s="111" t="s">
        <v>17</v>
      </c>
      <c r="E28" s="112"/>
      <c r="F28" s="92"/>
      <c r="G28" s="92">
        <v>5</v>
      </c>
      <c r="H28" s="92">
        <v>168857</v>
      </c>
      <c r="I28" s="92">
        <v>5</v>
      </c>
      <c r="J28" s="92">
        <v>168857</v>
      </c>
      <c r="K28" s="92">
        <v>5</v>
      </c>
      <c r="L28" s="92">
        <v>5</v>
      </c>
      <c r="M28" s="92">
        <v>6</v>
      </c>
      <c r="N28" s="92">
        <v>168857</v>
      </c>
      <c r="O28" s="92">
        <v>185642</v>
      </c>
      <c r="P28" s="92"/>
      <c r="Q28" s="92"/>
      <c r="R28" s="113">
        <v>185642</v>
      </c>
      <c r="S28" s="113">
        <f t="shared" si="0"/>
        <v>0</v>
      </c>
      <c r="T28" s="113">
        <f t="shared" si="1"/>
        <v>-185642</v>
      </c>
      <c r="U28" s="117" t="e">
        <f t="shared" si="2"/>
        <v>#DIV/0!</v>
      </c>
      <c r="V28" s="116" t="e">
        <f t="shared" si="3"/>
        <v>#DIV/0!</v>
      </c>
    </row>
    <row r="29" spans="4:22" ht="13.5" thickBot="1">
      <c r="D29" s="111" t="s">
        <v>34</v>
      </c>
      <c r="E29" s="112"/>
      <c r="F29" s="92"/>
      <c r="G29" s="92"/>
      <c r="H29" s="92"/>
      <c r="I29" s="92"/>
      <c r="J29" s="92"/>
      <c r="K29" s="92">
        <f>K27+K28</f>
        <v>17</v>
      </c>
      <c r="L29" s="92">
        <v>17</v>
      </c>
      <c r="M29" s="92">
        <v>32</v>
      </c>
      <c r="N29" s="92">
        <f>N27+N28</f>
        <v>213983</v>
      </c>
      <c r="O29" s="92">
        <f>O27+O28</f>
        <v>230769</v>
      </c>
      <c r="P29" s="92">
        <v>2280692.463</v>
      </c>
      <c r="Q29" s="92">
        <v>376954</v>
      </c>
      <c r="R29" s="113">
        <v>305305</v>
      </c>
      <c r="S29" s="113">
        <f t="shared" si="0"/>
        <v>1903738.463</v>
      </c>
      <c r="T29" s="113">
        <f t="shared" si="1"/>
        <v>71649</v>
      </c>
      <c r="U29" s="117">
        <f t="shared" si="2"/>
        <v>13.386504535486774</v>
      </c>
      <c r="V29" s="116">
        <f t="shared" si="3"/>
        <v>16.528050410801924</v>
      </c>
    </row>
    <row r="30" spans="4:22" ht="16.5" customHeight="1" hidden="1" thickBot="1">
      <c r="D30" s="111" t="s">
        <v>21</v>
      </c>
      <c r="E30" s="112"/>
      <c r="F30" s="92"/>
      <c r="G30" s="92">
        <v>71</v>
      </c>
      <c r="H30" s="92">
        <v>145350</v>
      </c>
      <c r="I30" s="92">
        <v>43</v>
      </c>
      <c r="J30" s="92">
        <v>93781</v>
      </c>
      <c r="K30" s="92">
        <v>19</v>
      </c>
      <c r="L30" s="92">
        <v>36</v>
      </c>
      <c r="M30" s="92">
        <v>39</v>
      </c>
      <c r="N30" s="92">
        <v>31997</v>
      </c>
      <c r="O30" s="92">
        <v>61749</v>
      </c>
      <c r="P30" s="92"/>
      <c r="Q30" s="92"/>
      <c r="R30" s="113">
        <v>66100</v>
      </c>
      <c r="S30" s="113">
        <f t="shared" si="0"/>
        <v>0</v>
      </c>
      <c r="T30" s="113">
        <f t="shared" si="1"/>
        <v>-66100</v>
      </c>
      <c r="U30" s="117" t="e">
        <f t="shared" si="2"/>
        <v>#DIV/0!</v>
      </c>
      <c r="V30" s="116" t="e">
        <f t="shared" si="3"/>
        <v>#DIV/0!</v>
      </c>
    </row>
    <row r="31" spans="4:22" ht="16.5" customHeight="1" hidden="1" thickBot="1">
      <c r="D31" s="111" t="s">
        <v>22</v>
      </c>
      <c r="E31" s="112"/>
      <c r="F31" s="92"/>
      <c r="G31" s="92">
        <v>6</v>
      </c>
      <c r="H31" s="92">
        <v>53454</v>
      </c>
      <c r="I31" s="92">
        <v>6</v>
      </c>
      <c r="J31" s="92">
        <v>53454</v>
      </c>
      <c r="K31" s="92">
        <v>4</v>
      </c>
      <c r="L31" s="92">
        <v>4</v>
      </c>
      <c r="M31" s="92">
        <v>4</v>
      </c>
      <c r="N31" s="92">
        <v>27045</v>
      </c>
      <c r="O31" s="92">
        <v>27044</v>
      </c>
      <c r="P31" s="92"/>
      <c r="Q31" s="92"/>
      <c r="R31" s="113">
        <v>27045</v>
      </c>
      <c r="S31" s="113">
        <f t="shared" si="0"/>
        <v>0</v>
      </c>
      <c r="T31" s="113">
        <f t="shared" si="1"/>
        <v>-27045</v>
      </c>
      <c r="U31" s="117" t="e">
        <f t="shared" si="2"/>
        <v>#DIV/0!</v>
      </c>
      <c r="V31" s="116" t="e">
        <f t="shared" si="3"/>
        <v>#DIV/0!</v>
      </c>
    </row>
    <row r="32" spans="4:22" ht="13.5" thickBot="1">
      <c r="D32" s="111" t="s">
        <v>35</v>
      </c>
      <c r="E32" s="112"/>
      <c r="F32" s="92"/>
      <c r="G32" s="92"/>
      <c r="H32" s="92"/>
      <c r="I32" s="92"/>
      <c r="J32" s="92"/>
      <c r="K32" s="92">
        <f>K30+K31</f>
        <v>23</v>
      </c>
      <c r="L32" s="92">
        <v>40</v>
      </c>
      <c r="M32" s="92">
        <v>43</v>
      </c>
      <c r="N32" s="92">
        <f>N30+N31</f>
        <v>59042</v>
      </c>
      <c r="O32" s="92">
        <f>O30+O31</f>
        <v>88793</v>
      </c>
      <c r="P32" s="92">
        <v>1006496.701</v>
      </c>
      <c r="Q32" s="92">
        <v>327050</v>
      </c>
      <c r="R32" s="113">
        <v>93145</v>
      </c>
      <c r="S32" s="113">
        <f t="shared" si="0"/>
        <v>679446.701</v>
      </c>
      <c r="T32" s="113">
        <f t="shared" si="1"/>
        <v>233905</v>
      </c>
      <c r="U32" s="117">
        <f t="shared" si="2"/>
        <v>9.254377079175343</v>
      </c>
      <c r="V32" s="116">
        <f t="shared" si="3"/>
        <v>32.493896867725546</v>
      </c>
    </row>
    <row r="33" spans="4:22" ht="16.5" customHeight="1" hidden="1" thickBot="1">
      <c r="D33" s="111" t="s">
        <v>27</v>
      </c>
      <c r="E33" s="112"/>
      <c r="F33" s="92"/>
      <c r="G33" s="92"/>
      <c r="H33" s="92"/>
      <c r="I33" s="92"/>
      <c r="J33" s="92"/>
      <c r="K33" s="92">
        <f>K32+K29</f>
        <v>40</v>
      </c>
      <c r="L33" s="92">
        <v>57</v>
      </c>
      <c r="M33" s="92">
        <v>75</v>
      </c>
      <c r="N33" s="92">
        <f>N32+N29</f>
        <v>273025</v>
      </c>
      <c r="O33" s="92">
        <f>O32+O29</f>
        <v>319562</v>
      </c>
      <c r="P33" s="92"/>
      <c r="Q33" s="92"/>
      <c r="R33" s="113">
        <v>398450</v>
      </c>
      <c r="S33" s="113">
        <f t="shared" si="0"/>
        <v>0</v>
      </c>
      <c r="T33" s="113">
        <f t="shared" si="1"/>
        <v>-398450</v>
      </c>
      <c r="U33" s="117" t="e">
        <f t="shared" si="2"/>
        <v>#DIV/0!</v>
      </c>
      <c r="V33" s="116" t="e">
        <f t="shared" si="3"/>
        <v>#DIV/0!</v>
      </c>
    </row>
    <row r="34" spans="4:22" ht="22.5" thickBot="1">
      <c r="D34" s="118" t="s">
        <v>51</v>
      </c>
      <c r="E34" s="112"/>
      <c r="F34" s="92"/>
      <c r="G34" s="92">
        <v>24</v>
      </c>
      <c r="H34" s="92">
        <v>81025</v>
      </c>
      <c r="I34" s="92">
        <v>2</v>
      </c>
      <c r="J34" s="92">
        <v>470</v>
      </c>
      <c r="K34" s="92">
        <v>2</v>
      </c>
      <c r="L34" s="92">
        <v>2</v>
      </c>
      <c r="M34" s="92">
        <v>29</v>
      </c>
      <c r="N34" s="92">
        <v>470</v>
      </c>
      <c r="O34" s="92">
        <v>471</v>
      </c>
      <c r="P34" s="92">
        <v>1599231.064</v>
      </c>
      <c r="Q34" s="92">
        <v>220201</v>
      </c>
      <c r="R34" s="113">
        <v>32592</v>
      </c>
      <c r="S34" s="113">
        <f t="shared" si="0"/>
        <v>1379030.064</v>
      </c>
      <c r="T34" s="113">
        <f t="shared" si="1"/>
        <v>187609</v>
      </c>
      <c r="U34" s="117">
        <f t="shared" si="2"/>
        <v>2.0379794223406855</v>
      </c>
      <c r="V34" s="116">
        <f t="shared" si="3"/>
        <v>13.769179761255563</v>
      </c>
    </row>
    <row r="35" spans="4:22" ht="13.5" thickBot="1">
      <c r="D35" s="111" t="s">
        <v>15</v>
      </c>
      <c r="E35" s="112"/>
      <c r="F35" s="92"/>
      <c r="G35" s="92">
        <v>161</v>
      </c>
      <c r="H35" s="92">
        <v>1205055</v>
      </c>
      <c r="I35" s="92">
        <v>100</v>
      </c>
      <c r="J35" s="92">
        <v>1202541</v>
      </c>
      <c r="K35" s="92">
        <v>0</v>
      </c>
      <c r="L35" s="92">
        <v>101</v>
      </c>
      <c r="M35" s="92">
        <v>101</v>
      </c>
      <c r="N35" s="92">
        <v>0</v>
      </c>
      <c r="O35" s="92">
        <v>1202541</v>
      </c>
      <c r="P35" s="92">
        <v>1214000.174</v>
      </c>
      <c r="Q35" s="92">
        <v>1202541</v>
      </c>
      <c r="R35" s="113">
        <v>1202541</v>
      </c>
      <c r="S35" s="113">
        <v>11459</v>
      </c>
      <c r="T35" s="113">
        <f t="shared" si="1"/>
        <v>0</v>
      </c>
      <c r="U35" s="117">
        <f t="shared" si="2"/>
        <v>99.05608135440019</v>
      </c>
      <c r="V35" s="116">
        <f t="shared" si="3"/>
        <v>99.05608135440019</v>
      </c>
    </row>
    <row r="36" spans="4:22" ht="27.75" customHeight="1" thickBot="1">
      <c r="D36" s="74" t="s">
        <v>9</v>
      </c>
      <c r="E36" s="71"/>
      <c r="F36" s="72"/>
      <c r="G36" s="75">
        <f>SUM(G8:G35)</f>
        <v>4653</v>
      </c>
      <c r="H36" s="75">
        <f>SUM(H8:H35)</f>
        <v>69086412</v>
      </c>
      <c r="I36" s="75">
        <f>SUM(I8:I35)</f>
        <v>1447</v>
      </c>
      <c r="J36" s="75">
        <f>SUM(J8:J35)</f>
        <v>19970978</v>
      </c>
      <c r="K36" s="75" t="e">
        <f>K11+K19+K20+K25+K26+K33+K34+#REF!+#REF!+K35</f>
        <v>#REF!</v>
      </c>
      <c r="L36" s="76">
        <v>1444</v>
      </c>
      <c r="M36" s="76">
        <v>1668</v>
      </c>
      <c r="N36" s="77" t="e">
        <f>N11+N19+N20+N25+N26+N33+N34+#REF!+#REF!+N35</f>
        <v>#REF!</v>
      </c>
      <c r="O36" s="78" t="e">
        <f>O11+O19+O20+O25+O26+O33+O34+#REF!+#REF!+O35</f>
        <v>#REF!</v>
      </c>
      <c r="P36" s="79">
        <f>SUM(P11:P35)</f>
        <v>62485181.969</v>
      </c>
      <c r="Q36" s="79">
        <f>SUM(Q11:Q35)</f>
        <v>32375107</v>
      </c>
      <c r="R36" s="79">
        <v>26342827</v>
      </c>
      <c r="S36" s="79">
        <f>SUM(S11:S35)</f>
        <v>30110074.794999998</v>
      </c>
      <c r="T36" s="79">
        <v>6147899</v>
      </c>
      <c r="U36" s="80">
        <f t="shared" si="2"/>
        <v>42.158518499744694</v>
      </c>
      <c r="V36" s="83">
        <f t="shared" si="3"/>
        <v>51.812455337109945</v>
      </c>
    </row>
    <row r="37" spans="4:14" ht="12.7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4:14" ht="12.75">
      <c r="D38" s="3" t="s">
        <v>46</v>
      </c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4:14" ht="12.75">
      <c r="D39" s="1" t="s">
        <v>44</v>
      </c>
      <c r="E39" s="1"/>
      <c r="F39" s="1"/>
      <c r="G39" s="1"/>
      <c r="H39" s="1"/>
      <c r="I39" s="1"/>
      <c r="J39" s="1"/>
      <c r="K39" s="1"/>
      <c r="L39" s="1"/>
      <c r="M39" s="1"/>
      <c r="N39" s="1"/>
    </row>
    <row r="40" ht="51">
      <c r="D40" s="2" t="s">
        <v>47</v>
      </c>
    </row>
    <row r="41" ht="89.25">
      <c r="D41" s="2" t="s">
        <v>48</v>
      </c>
    </row>
    <row r="42" ht="12.75">
      <c r="J42" t="s">
        <v>8</v>
      </c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zemko</cp:lastModifiedBy>
  <cp:lastPrinted>2005-08-10T12:02:22Z</cp:lastPrinted>
  <dcterms:created xsi:type="dcterms:W3CDTF">1997-01-24T11:07:25Z</dcterms:created>
  <dcterms:modified xsi:type="dcterms:W3CDTF">2005-08-10T12:02:51Z</dcterms:modified>
  <cp:category/>
  <cp:version/>
  <cp:contentType/>
  <cp:contentStatus/>
</cp:coreProperties>
</file>