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zav.ukaz.2005" sheetId="1" r:id="rId1"/>
    <sheet name="priloha 2" sheetId="2" r:id="rId2"/>
    <sheet name="priloha 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<sst xmlns="http://schemas.openxmlformats.org/spreadsheetml/2006/main" count="150" uniqueCount="107">
  <si>
    <t>I.</t>
  </si>
  <si>
    <t>II.</t>
  </si>
  <si>
    <t>Účelové prostriedky</t>
  </si>
  <si>
    <t>Ukazovateľ</t>
  </si>
  <si>
    <t>Upravený rozpočet</t>
  </si>
  <si>
    <t>% plnenia</t>
  </si>
  <si>
    <t>Schválený rozpočet</t>
  </si>
  <si>
    <t>v tom na:</t>
  </si>
  <si>
    <t>Záväzné ukazovatele rozpočtovej kapitoly za rok 2005</t>
  </si>
  <si>
    <t>Číslo a názov rozpočtovej kapitoly:         18 Ministerstvo životného prostredia SR</t>
  </si>
  <si>
    <t>v tis.Sk</t>
  </si>
  <si>
    <t xml:space="preserve">Schválený  rozpočet         </t>
  </si>
  <si>
    <t xml:space="preserve">Upravený rozpočet      </t>
  </si>
  <si>
    <t xml:space="preserve">Skutočnosť     </t>
  </si>
  <si>
    <t>PRÍJMY KAPITOLY</t>
  </si>
  <si>
    <t>A.</t>
  </si>
  <si>
    <t>Záväzný ukazovateľ</t>
  </si>
  <si>
    <t>B.</t>
  </si>
  <si>
    <t>Prostriedky z rozpočtu EÚ</t>
  </si>
  <si>
    <t>VÝDAVKY KAPITOLY CELKOM (A+B)</t>
  </si>
  <si>
    <t>Výdavky spolu bez prostriedkov z rozpočtu EÚ</t>
  </si>
  <si>
    <t xml:space="preserve">z toho: </t>
  </si>
  <si>
    <t>A.1.</t>
  </si>
  <si>
    <t>prostriedky na spolufinancovanie</t>
  </si>
  <si>
    <t>A.2.</t>
  </si>
  <si>
    <t>mzdy, platy, služobné príjmy a ostatné osobné vyrovnania (610)</t>
  </si>
  <si>
    <t xml:space="preserve">mzdy, platy, služobné príjmy a ostatné osobné vyrovnania aparátu ústredného orgánu, okrem štátnych zamestnancov (610) </t>
  </si>
  <si>
    <t>Počet zamestnancov rozpočtových organizácií, okrem štátnych zamestnancov, podľa prílohy č.1 k uzneseniu vlády SR č.963/2004</t>
  </si>
  <si>
    <t>aparát ústredného orgánu</t>
  </si>
  <si>
    <t>D.</t>
  </si>
  <si>
    <t>A.3.</t>
  </si>
  <si>
    <t xml:space="preserve">kapitálové výdavky (700) (bez prostriedkov na spolufinancovanie) </t>
  </si>
  <si>
    <t xml:space="preserve">B. </t>
  </si>
  <si>
    <t>Prostriedky z EÚ</t>
  </si>
  <si>
    <t>C.</t>
  </si>
  <si>
    <t>Mzdy, platy, služobné príjmy a ostatné osobné vyrovnania zo ŠR a z rozpočtu EÚ na refundáciu v rámci technickej pomoci</t>
  </si>
  <si>
    <t>E.</t>
  </si>
  <si>
    <t>Systemizácia</t>
  </si>
  <si>
    <t>F.</t>
  </si>
  <si>
    <t>Rozpočet kapitoly podľa programov</t>
  </si>
  <si>
    <t>- štátnych zamestnancov v štátnej službe</t>
  </si>
  <si>
    <t>- Výdavky ŠR  na vedu a techniku</t>
  </si>
  <si>
    <t>príloha č.2</t>
  </si>
  <si>
    <t>Príloha č.2</t>
  </si>
  <si>
    <r>
      <t xml:space="preserve">Systemizácia štátnych zamestnancov
       v štátnej službe na rok 2005   </t>
    </r>
    <r>
      <rPr>
        <sz val="12"/>
        <rFont val="Arial CE"/>
        <family val="0"/>
      </rPr>
      <t xml:space="preserve">1/  </t>
    </r>
    <r>
      <rPr>
        <b/>
        <sz val="16"/>
        <rFont val="Arial CE"/>
        <family val="0"/>
      </rPr>
      <t>-  SCHVÁLENÝ  ROZPOČET</t>
    </r>
  </si>
  <si>
    <r>
      <t xml:space="preserve">Kapitola
</t>
    </r>
    <r>
      <rPr>
        <sz val="12"/>
        <rFont val="Arial CE"/>
        <family val="0"/>
      </rPr>
      <t>(služobné úrady celkom)</t>
    </r>
  </si>
  <si>
    <t>Počet štátnozamestnaneckých miest</t>
  </si>
  <si>
    <t>Objem finančných prostriedkov určených na platy</t>
  </si>
  <si>
    <r>
      <t xml:space="preserve">Funkcia
</t>
    </r>
    <r>
      <rPr>
        <sz val="12"/>
        <rFont val="Arial CE"/>
        <family val="0"/>
      </rPr>
      <t>(platová trieda)</t>
    </r>
  </si>
  <si>
    <t>Spolu</t>
  </si>
  <si>
    <t>z toho:</t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</si>
  <si>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</t>
    </r>
  </si>
  <si>
    <t>Predstavených v politickej funkcii</t>
  </si>
  <si>
    <t>CELKOM</t>
  </si>
  <si>
    <r>
      <t xml:space="preserve">vo funkcii
mimoriadnej
významnosti, 
</t>
    </r>
    <r>
      <rPr>
        <sz val="11"/>
        <rFont val="Arial CE"/>
        <family val="0"/>
      </rPr>
      <t xml:space="preserve">ktorým patrí
</t>
    </r>
    <r>
      <rPr>
        <b/>
        <sz val="11"/>
        <rFont val="Arial CE"/>
        <family val="0"/>
      </rPr>
      <t>osobitný
príplatok</t>
    </r>
  </si>
  <si>
    <t>vo funkcii odborníkov podľa § 25 ods. 2 písm. a) a b)</t>
  </si>
  <si>
    <t>(stĺpce: 1+4+5)</t>
  </si>
  <si>
    <t>(tis. Sk)</t>
  </si>
  <si>
    <t>a</t>
  </si>
  <si>
    <t>Ministerstvo životného prostredia SR</t>
  </si>
  <si>
    <r>
      <t xml:space="preserve">z toho:  </t>
    </r>
    <r>
      <rPr>
        <sz val="12"/>
        <rFont val="Arial CE"/>
        <family val="0"/>
      </rPr>
      <t>ústredný orgán</t>
    </r>
  </si>
  <si>
    <t>1/   Zákon č. 312/2001 Z. z. o štátnej službe a o zmene a doplnení niektorých zákonov</t>
  </si>
  <si>
    <r>
      <t xml:space="preserve">Systemizácia štátnych zamestnancov
       v štátnej službe na rok 2005   </t>
    </r>
    <r>
      <rPr>
        <sz val="12"/>
        <rFont val="Arial CE"/>
        <family val="0"/>
      </rPr>
      <t xml:space="preserve">1/ </t>
    </r>
    <r>
      <rPr>
        <b/>
        <sz val="16"/>
        <rFont val="Arial CE"/>
        <family val="0"/>
      </rPr>
      <t xml:space="preserve">   -  UPRAVENÝ ROZPOČET</t>
    </r>
  </si>
  <si>
    <t xml:space="preserve">vo funkcii odborníkov podľa § 25 ods. 2 písm. a) </t>
  </si>
  <si>
    <r>
      <t xml:space="preserve">Systemizácia štátnych zamestnancov
       v štátnej službe na rok 2005   </t>
    </r>
    <r>
      <rPr>
        <sz val="12"/>
        <rFont val="Arial CE"/>
        <family val="0"/>
      </rPr>
      <t>1/</t>
    </r>
    <r>
      <rPr>
        <b/>
        <sz val="16"/>
        <rFont val="Arial CE"/>
        <family val="0"/>
      </rPr>
      <t xml:space="preserve">    -  SKUTOČNOSŤ  K  31. 12. 2005</t>
    </r>
  </si>
  <si>
    <t xml:space="preserve">Pozn.: V tabuľke systemizácia št. zam. V št. sl. Na rok 2004 - upravený rozpočet aj v skutočnosti, vykazujeme prostriedky štátneho rozpočtu spolu </t>
  </si>
  <si>
    <t>s prostriedkami rozpočtu EÚ.</t>
  </si>
  <si>
    <t>18 Ministerstvo životného prostredia Slovenskej republiky</t>
  </si>
  <si>
    <t>Výdavky kapitoly na programy na rok 2005</t>
  </si>
  <si>
    <t>Kód programu</t>
  </si>
  <si>
    <t xml:space="preserve">Názov programu </t>
  </si>
  <si>
    <t>075</t>
  </si>
  <si>
    <t>Starostlivosť o životné prostredie</t>
  </si>
  <si>
    <t>Skutočnosť</t>
  </si>
  <si>
    <t>v tis. Sk</t>
  </si>
  <si>
    <t>Výdavky spolu za kapitolu</t>
  </si>
  <si>
    <t>076</t>
  </si>
  <si>
    <t>Tvorba a implementácia politík</t>
  </si>
  <si>
    <t>Podprogramy, ktoré kapitola rieši ako účastník medzirezortného programu</t>
  </si>
  <si>
    <t>05T02</t>
  </si>
  <si>
    <t>06H06</t>
  </si>
  <si>
    <t>Oficiálna rozvojová pomoc - MŽP SR</t>
  </si>
  <si>
    <t>Gestor: 10 Ministerstvo zahraničných vecí SR</t>
  </si>
  <si>
    <t>Hospodárska mobilizácia MŽP SR</t>
  </si>
  <si>
    <t>Gestor: 26 Ministerstvo hospodárstva SR</t>
  </si>
  <si>
    <t>06K0K</t>
  </si>
  <si>
    <t>Úlohy výskumu a vývoja</t>
  </si>
  <si>
    <t>Gestor:  Ministerstvo školstva SR</t>
  </si>
  <si>
    <t>% plnenia k upr.rozp.</t>
  </si>
  <si>
    <t>Programovo alokované výdavky v kapitole VPS</t>
  </si>
  <si>
    <t>Vyhodnotenie vybraných cieľov:</t>
  </si>
  <si>
    <t>Kód</t>
  </si>
  <si>
    <t>Názov programu</t>
  </si>
  <si>
    <t>Zámer:</t>
  </si>
  <si>
    <t>Znížiť zaťaženie životného prostredia, chrániť prírodné dedičstvo, ekologickú stabilitu a krajinnú diverzitu</t>
  </si>
  <si>
    <t>Vybrané ciele:</t>
  </si>
  <si>
    <t>075010A</t>
  </si>
  <si>
    <t>0750203</t>
  </si>
  <si>
    <t>V rámci cieľa bolo v období od 1.1. do 31.12.2005 schválených 26 investičných infraštruktúrnych projektov.</t>
  </si>
  <si>
    <t>Emisie oxidu síričitého z vybraných veľkých zdrojov poklesli o 15 050 t oproti r. 2003.</t>
  </si>
  <si>
    <t>Podporiť 8 investičných infraštruktúrnych projektov v sektore vody (ČOV, kanalizácie, vodovody), v nadväznosti na plnenie záväzkov SR v rámci prechodných období</t>
  </si>
  <si>
    <t>Znížiť emisiu oxidu síričitého z vybraných veľkých zdrojov o 15 550 t oproti r.2003 (zo 171 520 t na 156 470 t).</t>
  </si>
  <si>
    <t>Koncipovať a uplatňovať environmentálnu politiku a právo, vykonávať inšpekciu ŽP a zabezpečovať integrovanú starostlivosť o ŽP.</t>
  </si>
  <si>
    <t>príloha č.1</t>
  </si>
  <si>
    <t>Príloha č.1</t>
  </si>
  <si>
    <t>k schválenému rozpočtu</t>
  </si>
  <si>
    <t>k upravenému rozpočtu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</si>
</sst>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b/>
      <sz val="16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sz val="10"/>
      <name val="Arial CE"/>
      <family val="2"/>
    </font>
    <font>
      <sz val="14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31"/>
      </patternFill>
    </fill>
    <fill>
      <patternFill patternType="gray0625">
        <bgColor indexed="42"/>
      </patternFill>
    </fill>
    <fill>
      <patternFill patternType="gray0625">
        <bgColor indexed="47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3" fontId="7" fillId="0" borderId="9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 wrapText="1"/>
    </xf>
    <xf numFmtId="3" fontId="7" fillId="0" borderId="9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13" fillId="2" borderId="1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3" fontId="19" fillId="2" borderId="26" xfId="0" applyNumberFormat="1" applyFont="1" applyFill="1" applyBorder="1" applyAlignment="1">
      <alignment/>
    </xf>
    <xf numFmtId="3" fontId="19" fillId="2" borderId="27" xfId="0" applyNumberFormat="1" applyFont="1" applyFill="1" applyBorder="1" applyAlignment="1">
      <alignment/>
    </xf>
    <xf numFmtId="3" fontId="19" fillId="2" borderId="28" xfId="0" applyNumberFormat="1" applyFont="1" applyFill="1" applyBorder="1" applyAlignment="1">
      <alignment/>
    </xf>
    <xf numFmtId="3" fontId="19" fillId="2" borderId="29" xfId="0" applyNumberFormat="1" applyFont="1" applyFill="1" applyBorder="1" applyAlignment="1">
      <alignment/>
    </xf>
    <xf numFmtId="3" fontId="19" fillId="2" borderId="30" xfId="0" applyNumberFormat="1" applyFont="1" applyFill="1" applyBorder="1" applyAlignment="1">
      <alignment/>
    </xf>
    <xf numFmtId="3" fontId="19" fillId="2" borderId="31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3" fontId="21" fillId="2" borderId="34" xfId="0" applyNumberFormat="1" applyFont="1" applyFill="1" applyBorder="1" applyAlignment="1">
      <alignment/>
    </xf>
    <xf numFmtId="3" fontId="21" fillId="2" borderId="11" xfId="0" applyNumberFormat="1" applyFont="1" applyFill="1" applyBorder="1" applyAlignment="1">
      <alignment/>
    </xf>
    <xf numFmtId="3" fontId="21" fillId="2" borderId="8" xfId="0" applyNumberFormat="1" applyFont="1" applyFill="1" applyBorder="1" applyAlignment="1">
      <alignment/>
    </xf>
    <xf numFmtId="3" fontId="21" fillId="2" borderId="35" xfId="0" applyNumberFormat="1" applyFont="1" applyFill="1" applyBorder="1" applyAlignment="1">
      <alignment/>
    </xf>
    <xf numFmtId="3" fontId="21" fillId="2" borderId="4" xfId="0" applyNumberFormat="1" applyFont="1" applyFill="1" applyBorder="1" applyAlignment="1">
      <alignment/>
    </xf>
    <xf numFmtId="3" fontId="21" fillId="2" borderId="36" xfId="0" applyNumberFormat="1" applyFont="1" applyFill="1" applyBorder="1" applyAlignment="1">
      <alignment/>
    </xf>
    <xf numFmtId="3" fontId="21" fillId="0" borderId="37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3" fontId="24" fillId="0" borderId="38" xfId="0" applyNumberFormat="1" applyFont="1" applyBorder="1" applyAlignment="1">
      <alignment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3" fontId="24" fillId="0" borderId="39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25" fillId="0" borderId="40" xfId="0" applyNumberFormat="1" applyFont="1" applyBorder="1" applyAlignment="1">
      <alignment horizontal="center" vertical="center" wrapText="1"/>
    </xf>
    <xf numFmtId="165" fontId="24" fillId="0" borderId="41" xfId="0" applyNumberFormat="1" applyFont="1" applyBorder="1" applyAlignment="1">
      <alignment/>
    </xf>
    <xf numFmtId="49" fontId="0" fillId="0" borderId="42" xfId="0" applyNumberFormat="1" applyBorder="1" applyAlignment="1">
      <alignment horizontal="center"/>
    </xf>
    <xf numFmtId="165" fontId="0" fillId="0" borderId="43" xfId="0" applyNumberFormat="1" applyFont="1" applyBorder="1" applyAlignment="1">
      <alignment/>
    </xf>
    <xf numFmtId="49" fontId="0" fillId="0" borderId="44" xfId="0" applyNumberFormat="1" applyBorder="1" applyAlignment="1">
      <alignment horizontal="center"/>
    </xf>
    <xf numFmtId="0" fontId="0" fillId="0" borderId="44" xfId="0" applyBorder="1" applyAlignment="1">
      <alignment/>
    </xf>
    <xf numFmtId="49" fontId="0" fillId="0" borderId="45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5" fontId="0" fillId="0" borderId="50" xfId="0" applyNumberFormat="1" applyFont="1" applyBorder="1" applyAlignment="1">
      <alignment/>
    </xf>
    <xf numFmtId="0" fontId="24" fillId="0" borderId="51" xfId="0" applyFont="1" applyBorder="1" applyAlignment="1">
      <alignment/>
    </xf>
    <xf numFmtId="3" fontId="24" fillId="0" borderId="52" xfId="0" applyNumberFormat="1" applyFont="1" applyBorder="1" applyAlignment="1">
      <alignment/>
    </xf>
    <xf numFmtId="0" fontId="24" fillId="0" borderId="53" xfId="0" applyFont="1" applyBorder="1" applyAlignment="1">
      <alignment/>
    </xf>
    <xf numFmtId="165" fontId="0" fillId="0" borderId="54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49" xfId="0" applyFont="1" applyBorder="1" applyAlignment="1">
      <alignment/>
    </xf>
    <xf numFmtId="0" fontId="0" fillId="0" borderId="46" xfId="0" applyFont="1" applyBorder="1" applyAlignment="1">
      <alignment/>
    </xf>
    <xf numFmtId="0" fontId="25" fillId="0" borderId="0" xfId="0" applyFont="1" applyBorder="1" applyAlignment="1">
      <alignment/>
    </xf>
    <xf numFmtId="49" fontId="24" fillId="0" borderId="55" xfId="0" applyNumberFormat="1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9" fontId="0" fillId="0" borderId="44" xfId="0" applyNumberFormat="1" applyBorder="1" applyAlignment="1">
      <alignment horizontal="center" vertical="top"/>
    </xf>
    <xf numFmtId="49" fontId="25" fillId="0" borderId="44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3" fontId="7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28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12" fillId="2" borderId="7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75" xfId="0" applyFont="1" applyFill="1" applyBorder="1" applyAlignment="1">
      <alignment horizontal="center" vertical="center" wrapText="1"/>
    </xf>
    <xf numFmtId="0" fontId="0" fillId="0" borderId="75" xfId="0" applyBorder="1" applyAlignment="1">
      <alignment/>
    </xf>
    <xf numFmtId="0" fontId="10" fillId="5" borderId="4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24" fillId="0" borderId="76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4" fillId="0" borderId="78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0" fillId="0" borderId="57" xfId="0" applyNumberFormat="1" applyBorder="1" applyAlignment="1">
      <alignment horizontal="left" wrapText="1"/>
    </xf>
    <xf numFmtId="49" fontId="24" fillId="0" borderId="65" xfId="0" applyNumberFormat="1" applyFont="1" applyBorder="1" applyAlignment="1">
      <alignment horizontal="center"/>
    </xf>
    <xf numFmtId="49" fontId="24" fillId="0" borderId="51" xfId="0" applyNumberFormat="1" applyFont="1" applyBorder="1" applyAlignment="1">
      <alignment horizontal="center"/>
    </xf>
    <xf numFmtId="49" fontId="24" fillId="0" borderId="79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7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5" fillId="0" borderId="8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49" fontId="25" fillId="0" borderId="8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/>
    </xf>
    <xf numFmtId="0" fontId="23" fillId="0" borderId="81" xfId="0" applyFont="1" applyBorder="1" applyAlignment="1">
      <alignment horizontal="center"/>
    </xf>
    <xf numFmtId="0" fontId="23" fillId="0" borderId="8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5"/>
  <sheetViews>
    <sheetView tabSelected="1" workbookViewId="0" topLeftCell="A22">
      <selection activeCell="E5" sqref="E5"/>
    </sheetView>
  </sheetViews>
  <sheetFormatPr defaultColWidth="9.140625" defaultRowHeight="12.75"/>
  <cols>
    <col min="1" max="1" width="3.57421875" style="0" customWidth="1"/>
    <col min="2" max="2" width="4.8515625" style="33" bestFit="1" customWidth="1"/>
    <col min="3" max="3" width="10.7109375" style="0" bestFit="1" customWidth="1"/>
    <col min="8" max="8" width="8.140625" style="0" customWidth="1"/>
    <col min="9" max="9" width="12.421875" style="3" customWidth="1"/>
    <col min="10" max="10" width="11.140625" style="3" customWidth="1"/>
    <col min="11" max="11" width="12.00390625" style="3" customWidth="1"/>
    <col min="12" max="12" width="11.140625" style="3" customWidth="1"/>
    <col min="13" max="13" width="10.7109375" style="3" customWidth="1"/>
  </cols>
  <sheetData>
    <row r="3" spans="1:13" ht="20.25">
      <c r="A3" s="1"/>
      <c r="B3" s="34"/>
      <c r="C3" s="147" t="s">
        <v>8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3.5" customHeight="1">
      <c r="A4" s="1"/>
      <c r="B4" s="3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3.5" customHeight="1">
      <c r="A5" s="1"/>
      <c r="B5" s="3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3.5" customHeight="1">
      <c r="A6" s="11" t="s">
        <v>9</v>
      </c>
      <c r="B6" s="10"/>
      <c r="C6" s="10"/>
      <c r="D6" s="10"/>
      <c r="G6" s="10"/>
      <c r="H6" s="10"/>
      <c r="I6" s="10"/>
      <c r="J6" s="10"/>
      <c r="K6" s="10"/>
      <c r="L6" s="10"/>
      <c r="M6" s="10"/>
    </row>
    <row r="7" spans="1:13" ht="13.5" customHeight="1">
      <c r="A7" s="1"/>
      <c r="B7" s="34"/>
      <c r="C7" s="11"/>
      <c r="D7" s="10"/>
      <c r="E7" s="10"/>
      <c r="F7" s="10"/>
      <c r="G7" s="10"/>
      <c r="H7" s="10"/>
      <c r="I7" s="10"/>
      <c r="J7" s="10"/>
      <c r="K7" s="10"/>
      <c r="L7" s="10"/>
      <c r="M7" s="48" t="s">
        <v>10</v>
      </c>
    </row>
    <row r="8" spans="1:12" ht="13.5" customHeight="1">
      <c r="A8" s="1"/>
      <c r="B8" s="34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ht="13.5" customHeight="1">
      <c r="A9" s="22"/>
      <c r="B9" s="35"/>
      <c r="C9" s="160" t="s">
        <v>3</v>
      </c>
      <c r="D9" s="160"/>
      <c r="E9" s="160"/>
      <c r="F9" s="160"/>
      <c r="G9" s="160"/>
      <c r="H9" s="161"/>
      <c r="I9" s="164" t="s">
        <v>11</v>
      </c>
      <c r="J9" s="152" t="s">
        <v>12</v>
      </c>
      <c r="K9" s="154" t="s">
        <v>13</v>
      </c>
      <c r="L9" s="158" t="s">
        <v>5</v>
      </c>
      <c r="M9" s="159"/>
    </row>
    <row r="10" spans="1:13" ht="39">
      <c r="A10" s="24"/>
      <c r="B10" s="36"/>
      <c r="C10" s="162"/>
      <c r="D10" s="162"/>
      <c r="E10" s="162"/>
      <c r="F10" s="162"/>
      <c r="G10" s="162"/>
      <c r="H10" s="163"/>
      <c r="I10" s="165"/>
      <c r="J10" s="153"/>
      <c r="K10" s="155"/>
      <c r="L10" s="151" t="s">
        <v>105</v>
      </c>
      <c r="M10" s="151" t="s">
        <v>106</v>
      </c>
    </row>
    <row r="11" spans="1:13" ht="15.75">
      <c r="A11" s="22" t="s">
        <v>0</v>
      </c>
      <c r="B11" s="35"/>
      <c r="C11" s="23" t="s">
        <v>14</v>
      </c>
      <c r="D11" s="12"/>
      <c r="E11" s="12"/>
      <c r="F11" s="12"/>
      <c r="G11" s="12"/>
      <c r="H11" s="13"/>
      <c r="I11" s="40"/>
      <c r="J11" s="40"/>
      <c r="K11" s="40"/>
      <c r="L11" s="40"/>
      <c r="M11" s="40"/>
    </row>
    <row r="12" spans="1:13" ht="15.75">
      <c r="A12" s="14"/>
      <c r="B12" s="37" t="s">
        <v>15</v>
      </c>
      <c r="C12" s="27" t="s">
        <v>16</v>
      </c>
      <c r="D12" s="28"/>
      <c r="E12" s="28"/>
      <c r="F12" s="18"/>
      <c r="G12" s="18"/>
      <c r="H12" s="19"/>
      <c r="I12" s="59">
        <v>18550</v>
      </c>
      <c r="J12" s="59">
        <v>18550</v>
      </c>
      <c r="K12" s="59">
        <v>34536</v>
      </c>
      <c r="L12" s="60">
        <f>SUM(K12/I12)*100</f>
        <v>186.177897574124</v>
      </c>
      <c r="M12" s="60">
        <f>SUM(K12/J12)*100</f>
        <v>186.177897574124</v>
      </c>
    </row>
    <row r="13" spans="1:13" ht="15.75">
      <c r="A13" s="14"/>
      <c r="B13" s="37" t="s">
        <v>17</v>
      </c>
      <c r="C13" s="27" t="s">
        <v>18</v>
      </c>
      <c r="D13" s="28"/>
      <c r="E13" s="28"/>
      <c r="F13" s="18"/>
      <c r="G13" s="18"/>
      <c r="H13" s="19"/>
      <c r="I13" s="59">
        <v>2545821</v>
      </c>
      <c r="J13" s="59">
        <v>224907</v>
      </c>
      <c r="K13" s="59">
        <v>224907</v>
      </c>
      <c r="L13" s="60">
        <f>SUM(K13/I13)*100</f>
        <v>8.834360310485302</v>
      </c>
      <c r="M13" s="60">
        <f aca="true" t="shared" si="0" ref="M13:M34">SUM(K13/J13)*100</f>
        <v>100</v>
      </c>
    </row>
    <row r="14" spans="1:13" ht="15.75">
      <c r="A14" s="14"/>
      <c r="B14" s="37"/>
      <c r="C14" s="21"/>
      <c r="D14" s="18"/>
      <c r="E14" s="18"/>
      <c r="F14" s="18"/>
      <c r="G14" s="18"/>
      <c r="H14" s="19"/>
      <c r="I14" s="59"/>
      <c r="J14" s="59"/>
      <c r="K14" s="59"/>
      <c r="L14" s="61"/>
      <c r="M14" s="61"/>
    </row>
    <row r="15" spans="1:13" ht="15.75">
      <c r="A15" s="22" t="s">
        <v>1</v>
      </c>
      <c r="B15" s="35"/>
      <c r="C15" s="23" t="s">
        <v>19</v>
      </c>
      <c r="D15" s="12"/>
      <c r="E15" s="12"/>
      <c r="F15" s="12"/>
      <c r="G15" s="12"/>
      <c r="H15" s="12"/>
      <c r="I15" s="62">
        <f>SUM(I28+I16)</f>
        <v>5059295</v>
      </c>
      <c r="J15" s="62">
        <f>SUM(J28+J16)</f>
        <v>2753106</v>
      </c>
      <c r="K15" s="62">
        <f>SUM(K28+K16)</f>
        <v>2768399</v>
      </c>
      <c r="L15" s="54">
        <f aca="true" t="shared" si="1" ref="L15:L34">SUM(K15/I15)*100</f>
        <v>54.719066589317286</v>
      </c>
      <c r="M15" s="54">
        <f t="shared" si="0"/>
        <v>100.55548169957858</v>
      </c>
    </row>
    <row r="16" spans="1:13" ht="15.75">
      <c r="A16" s="14"/>
      <c r="B16" s="37" t="s">
        <v>15</v>
      </c>
      <c r="C16" s="27" t="s">
        <v>20</v>
      </c>
      <c r="D16" s="28"/>
      <c r="E16" s="28"/>
      <c r="F16" s="28"/>
      <c r="G16" s="28"/>
      <c r="H16" s="18"/>
      <c r="I16" s="59">
        <v>2513474</v>
      </c>
      <c r="J16" s="59">
        <v>2528199</v>
      </c>
      <c r="K16" s="59">
        <v>2543492</v>
      </c>
      <c r="L16" s="60">
        <f t="shared" si="1"/>
        <v>101.19428329077604</v>
      </c>
      <c r="M16" s="60">
        <f t="shared" si="0"/>
        <v>100.60489700375643</v>
      </c>
    </row>
    <row r="17" spans="1:13" ht="15.75">
      <c r="A17" s="14"/>
      <c r="B17" s="37"/>
      <c r="C17" s="27" t="s">
        <v>21</v>
      </c>
      <c r="D17" s="28"/>
      <c r="E17" s="28"/>
      <c r="F17" s="28"/>
      <c r="G17" s="28"/>
      <c r="H17" s="18"/>
      <c r="I17" s="59"/>
      <c r="J17" s="59"/>
      <c r="K17" s="59"/>
      <c r="L17" s="60"/>
      <c r="M17" s="60"/>
    </row>
    <row r="18" spans="1:13" ht="15.75">
      <c r="A18" s="14"/>
      <c r="B18" s="37" t="s">
        <v>22</v>
      </c>
      <c r="C18" s="27" t="s">
        <v>23</v>
      </c>
      <c r="D18" s="28"/>
      <c r="E18" s="28"/>
      <c r="F18" s="28"/>
      <c r="G18" s="28"/>
      <c r="H18" s="18"/>
      <c r="I18" s="59">
        <v>296896</v>
      </c>
      <c r="J18" s="59">
        <v>85716</v>
      </c>
      <c r="K18" s="59">
        <v>85716</v>
      </c>
      <c r="L18" s="60">
        <f t="shared" si="1"/>
        <v>28.870715671480923</v>
      </c>
      <c r="M18" s="60">
        <f t="shared" si="0"/>
        <v>100</v>
      </c>
    </row>
    <row r="19" spans="1:13" ht="15.75">
      <c r="A19" s="14"/>
      <c r="B19" s="37" t="s">
        <v>24</v>
      </c>
      <c r="C19" s="27" t="s">
        <v>25</v>
      </c>
      <c r="D19" s="28"/>
      <c r="E19" s="28"/>
      <c r="F19" s="28"/>
      <c r="G19" s="28"/>
      <c r="H19" s="18"/>
      <c r="I19" s="59">
        <v>414788</v>
      </c>
      <c r="J19" s="59">
        <v>455441</v>
      </c>
      <c r="K19" s="59">
        <v>455626</v>
      </c>
      <c r="L19" s="60">
        <f t="shared" si="1"/>
        <v>109.84551144198964</v>
      </c>
      <c r="M19" s="60">
        <f t="shared" si="0"/>
        <v>100.04061997053407</v>
      </c>
    </row>
    <row r="20" spans="1:13" ht="15.75">
      <c r="A20" s="14"/>
      <c r="B20" s="37"/>
      <c r="C20" s="27" t="s">
        <v>21</v>
      </c>
      <c r="D20" s="28"/>
      <c r="E20" s="28"/>
      <c r="F20" s="28"/>
      <c r="G20" s="28"/>
      <c r="H20" s="18"/>
      <c r="I20" s="59"/>
      <c r="J20" s="59"/>
      <c r="K20" s="59"/>
      <c r="L20" s="60"/>
      <c r="M20" s="60"/>
    </row>
    <row r="21" spans="1:13" ht="33.75" customHeight="1">
      <c r="A21" s="14"/>
      <c r="B21" s="37"/>
      <c r="C21" s="148" t="s">
        <v>26</v>
      </c>
      <c r="D21" s="148"/>
      <c r="E21" s="148"/>
      <c r="F21" s="148"/>
      <c r="G21" s="148"/>
      <c r="H21" s="148"/>
      <c r="I21" s="59">
        <v>14849</v>
      </c>
      <c r="J21" s="59">
        <v>17740</v>
      </c>
      <c r="K21" s="59">
        <v>17722</v>
      </c>
      <c r="L21" s="60">
        <f t="shared" si="1"/>
        <v>119.3481042494444</v>
      </c>
      <c r="M21" s="60">
        <f t="shared" si="0"/>
        <v>99.89853438556933</v>
      </c>
    </row>
    <row r="22" spans="1:13" ht="45.75" customHeight="1">
      <c r="A22" s="25"/>
      <c r="B22" s="38"/>
      <c r="C22" s="148" t="s">
        <v>27</v>
      </c>
      <c r="D22" s="148"/>
      <c r="E22" s="148"/>
      <c r="F22" s="148"/>
      <c r="G22" s="148"/>
      <c r="H22" s="148"/>
      <c r="I22" s="55">
        <v>696</v>
      </c>
      <c r="J22" s="55">
        <v>686</v>
      </c>
      <c r="K22" s="55">
        <v>667</v>
      </c>
      <c r="L22" s="60">
        <f t="shared" si="1"/>
        <v>95.83333333333334</v>
      </c>
      <c r="M22" s="60">
        <f t="shared" si="0"/>
        <v>97.23032069970844</v>
      </c>
    </row>
    <row r="23" spans="1:13" ht="15.75">
      <c r="A23" s="16"/>
      <c r="B23" s="37"/>
      <c r="C23" s="6" t="s">
        <v>21</v>
      </c>
      <c r="D23" s="6"/>
      <c r="E23" s="6"/>
      <c r="F23" s="6"/>
      <c r="G23" s="6"/>
      <c r="H23" s="6"/>
      <c r="I23" s="55"/>
      <c r="J23" s="55"/>
      <c r="K23" s="56"/>
      <c r="L23" s="60"/>
      <c r="M23" s="60"/>
    </row>
    <row r="24" spans="1:13" ht="15.75">
      <c r="A24" s="16"/>
      <c r="B24" s="37"/>
      <c r="C24" s="6" t="s">
        <v>28</v>
      </c>
      <c r="D24" s="6"/>
      <c r="E24" s="6"/>
      <c r="F24" s="6"/>
      <c r="G24" s="6"/>
      <c r="H24" s="6"/>
      <c r="I24" s="55">
        <v>83</v>
      </c>
      <c r="J24" s="55">
        <v>82</v>
      </c>
      <c r="K24" s="55">
        <v>81</v>
      </c>
      <c r="L24" s="60">
        <f t="shared" si="1"/>
        <v>97.59036144578313</v>
      </c>
      <c r="M24" s="60">
        <f t="shared" si="0"/>
        <v>98.78048780487805</v>
      </c>
    </row>
    <row r="25" spans="1:13" ht="15">
      <c r="A25" s="31"/>
      <c r="B25" s="39"/>
      <c r="C25" s="32"/>
      <c r="D25" s="32"/>
      <c r="E25" s="32"/>
      <c r="F25" s="32"/>
      <c r="G25" s="32"/>
      <c r="H25" s="32"/>
      <c r="I25" s="57"/>
      <c r="J25" s="57"/>
      <c r="K25" s="57"/>
      <c r="L25" s="61"/>
      <c r="M25" s="61"/>
    </row>
    <row r="26" spans="1:13" s="29" customFormat="1" ht="15.75">
      <c r="A26" s="30"/>
      <c r="B26" s="35" t="s">
        <v>30</v>
      </c>
      <c r="C26" s="4" t="s">
        <v>31</v>
      </c>
      <c r="D26" s="4"/>
      <c r="E26" s="4"/>
      <c r="F26" s="4"/>
      <c r="G26" s="4"/>
      <c r="H26" s="5"/>
      <c r="I26" s="58">
        <v>216300</v>
      </c>
      <c r="J26" s="58">
        <v>250535</v>
      </c>
      <c r="K26" s="58">
        <v>250457</v>
      </c>
      <c r="L26" s="54">
        <f t="shared" si="1"/>
        <v>115.79149329634765</v>
      </c>
      <c r="M26" s="54">
        <f t="shared" si="0"/>
        <v>99.9688666254216</v>
      </c>
    </row>
    <row r="27" spans="1:13" s="29" customFormat="1" ht="15.75">
      <c r="A27" s="17"/>
      <c r="B27" s="36"/>
      <c r="C27" s="8"/>
      <c r="D27" s="8"/>
      <c r="E27" s="8"/>
      <c r="F27" s="8"/>
      <c r="G27" s="8"/>
      <c r="H27" s="9"/>
      <c r="I27" s="63"/>
      <c r="J27" s="63"/>
      <c r="K27" s="63"/>
      <c r="L27" s="61"/>
      <c r="M27" s="61"/>
    </row>
    <row r="28" spans="1:13" s="29" customFormat="1" ht="15.75">
      <c r="A28" s="30"/>
      <c r="B28" s="35" t="s">
        <v>32</v>
      </c>
      <c r="C28" s="4" t="s">
        <v>33</v>
      </c>
      <c r="D28" s="4"/>
      <c r="E28" s="4"/>
      <c r="F28" s="4"/>
      <c r="G28" s="4"/>
      <c r="H28" s="5"/>
      <c r="I28" s="58">
        <v>2545821</v>
      </c>
      <c r="J28" s="58">
        <v>224907</v>
      </c>
      <c r="K28" s="64">
        <v>224907</v>
      </c>
      <c r="L28" s="54">
        <f t="shared" si="1"/>
        <v>8.834360310485302</v>
      </c>
      <c r="M28" s="54">
        <f t="shared" si="0"/>
        <v>100</v>
      </c>
    </row>
    <row r="29" spans="1:13" ht="15.75">
      <c r="A29" s="17"/>
      <c r="B29" s="36"/>
      <c r="C29" s="8"/>
      <c r="D29" s="8"/>
      <c r="E29" s="8"/>
      <c r="F29" s="8"/>
      <c r="G29" s="8"/>
      <c r="H29" s="9"/>
      <c r="I29" s="63"/>
      <c r="J29" s="63"/>
      <c r="K29" s="65"/>
      <c r="L29" s="61"/>
      <c r="M29" s="61"/>
    </row>
    <row r="30" spans="1:13" ht="34.5" customHeight="1">
      <c r="A30" s="30"/>
      <c r="B30" s="35" t="s">
        <v>34</v>
      </c>
      <c r="C30" s="149" t="s">
        <v>35</v>
      </c>
      <c r="D30" s="149"/>
      <c r="E30" s="149"/>
      <c r="F30" s="149"/>
      <c r="G30" s="149"/>
      <c r="H30" s="150"/>
      <c r="I30" s="55">
        <v>414788</v>
      </c>
      <c r="J30" s="55">
        <v>466979</v>
      </c>
      <c r="K30" s="55">
        <v>467163</v>
      </c>
      <c r="L30" s="54">
        <f t="shared" si="1"/>
        <v>112.62693231241019</v>
      </c>
      <c r="M30" s="54">
        <f t="shared" si="0"/>
        <v>100.03940220009892</v>
      </c>
    </row>
    <row r="31" spans="1:13" ht="15.75">
      <c r="A31" s="16"/>
      <c r="B31" s="37"/>
      <c r="C31" s="6"/>
      <c r="D31" s="6"/>
      <c r="E31" s="6"/>
      <c r="F31" s="6"/>
      <c r="G31" s="6"/>
      <c r="H31" s="7"/>
      <c r="I31" s="63"/>
      <c r="J31" s="63"/>
      <c r="K31" s="63"/>
      <c r="L31" s="61"/>
      <c r="M31" s="61"/>
    </row>
    <row r="32" spans="1:13" ht="15.75">
      <c r="A32" s="15"/>
      <c r="B32" s="35" t="s">
        <v>29</v>
      </c>
      <c r="C32" s="4" t="s">
        <v>2</v>
      </c>
      <c r="D32" s="4"/>
      <c r="E32" s="4"/>
      <c r="F32" s="4"/>
      <c r="G32" s="4"/>
      <c r="H32" s="5"/>
      <c r="I32" s="58">
        <v>39204</v>
      </c>
      <c r="J32" s="55">
        <v>42745</v>
      </c>
      <c r="K32" s="55">
        <v>42745</v>
      </c>
      <c r="L32" s="60">
        <f t="shared" si="1"/>
        <v>109.03224160799918</v>
      </c>
      <c r="M32" s="60">
        <f t="shared" si="0"/>
        <v>100</v>
      </c>
    </row>
    <row r="33" spans="1:13" ht="16.5" customHeight="1">
      <c r="A33" s="16"/>
      <c r="B33" s="37"/>
      <c r="C33" s="6" t="s">
        <v>7</v>
      </c>
      <c r="D33" s="6"/>
      <c r="E33" s="6"/>
      <c r="F33" s="6"/>
      <c r="G33" s="6"/>
      <c r="H33" s="7"/>
      <c r="I33" s="55"/>
      <c r="J33" s="55"/>
      <c r="K33" s="55"/>
      <c r="L33" s="60"/>
      <c r="M33" s="60"/>
    </row>
    <row r="34" spans="1:13" ht="15.75">
      <c r="A34" s="16"/>
      <c r="B34" s="37"/>
      <c r="C34" s="47" t="s">
        <v>41</v>
      </c>
      <c r="D34" s="6"/>
      <c r="E34" s="6"/>
      <c r="F34" s="6"/>
      <c r="G34" s="6"/>
      <c r="H34" s="7"/>
      <c r="I34" s="55">
        <v>39204</v>
      </c>
      <c r="J34" s="55">
        <v>42745</v>
      </c>
      <c r="K34" s="55">
        <v>42745</v>
      </c>
      <c r="L34" s="60">
        <f t="shared" si="1"/>
        <v>109.03224160799918</v>
      </c>
      <c r="M34" s="60">
        <f t="shared" si="0"/>
        <v>100</v>
      </c>
    </row>
    <row r="35" spans="1:13" ht="15.75">
      <c r="A35" s="17"/>
      <c r="B35" s="36"/>
      <c r="C35" s="8"/>
      <c r="D35" s="8"/>
      <c r="E35" s="8"/>
      <c r="F35" s="8"/>
      <c r="G35" s="8"/>
      <c r="H35" s="9"/>
      <c r="I35" s="55"/>
      <c r="J35" s="55"/>
      <c r="K35" s="55"/>
      <c r="L35" s="66"/>
      <c r="M35" s="66"/>
    </row>
    <row r="36" spans="1:13" ht="15.75">
      <c r="A36" s="30"/>
      <c r="B36" s="35" t="s">
        <v>36</v>
      </c>
      <c r="C36" s="4" t="s">
        <v>37</v>
      </c>
      <c r="D36" s="4"/>
      <c r="E36" s="4"/>
      <c r="F36" s="4"/>
      <c r="G36" s="4"/>
      <c r="H36" s="4"/>
      <c r="I36" s="49"/>
      <c r="J36" s="43"/>
      <c r="K36" s="43"/>
      <c r="L36" s="43"/>
      <c r="M36" s="41"/>
    </row>
    <row r="37" spans="1:13" ht="15.75">
      <c r="A37" s="16"/>
      <c r="B37" s="37"/>
      <c r="C37" s="47" t="s">
        <v>40</v>
      </c>
      <c r="D37" s="6"/>
      <c r="E37" s="6"/>
      <c r="F37" s="6"/>
      <c r="G37" s="6"/>
      <c r="H37" s="6"/>
      <c r="I37" s="156" t="s">
        <v>103</v>
      </c>
      <c r="J37" s="157"/>
      <c r="K37" s="157"/>
      <c r="L37" s="157"/>
      <c r="M37" s="146"/>
    </row>
    <row r="38" spans="1:13" s="29" customFormat="1" ht="21.75" customHeight="1">
      <c r="A38" s="17"/>
      <c r="B38" s="36"/>
      <c r="C38" s="8"/>
      <c r="D38" s="8"/>
      <c r="E38" s="8"/>
      <c r="F38" s="8"/>
      <c r="G38" s="8"/>
      <c r="H38" s="8"/>
      <c r="I38" s="52"/>
      <c r="J38" s="44"/>
      <c r="K38" s="44"/>
      <c r="L38" s="44"/>
      <c r="M38" s="53"/>
    </row>
    <row r="39" spans="1:13" ht="15.75">
      <c r="A39" s="30"/>
      <c r="B39" s="35" t="s">
        <v>38</v>
      </c>
      <c r="C39" s="4" t="s">
        <v>39</v>
      </c>
      <c r="D39" s="4"/>
      <c r="E39" s="4"/>
      <c r="F39" s="4"/>
      <c r="G39" s="4"/>
      <c r="H39" s="4"/>
      <c r="I39" s="49"/>
      <c r="J39" s="43"/>
      <c r="K39" s="43"/>
      <c r="L39" s="43"/>
      <c r="M39" s="41"/>
    </row>
    <row r="40" spans="1:13" ht="15.75">
      <c r="A40" s="16"/>
      <c r="B40" s="37"/>
      <c r="C40" s="6"/>
      <c r="D40" s="6"/>
      <c r="E40" s="6"/>
      <c r="F40" s="6"/>
      <c r="G40" s="6"/>
      <c r="H40" s="6"/>
      <c r="I40" s="156" t="s">
        <v>42</v>
      </c>
      <c r="J40" s="157"/>
      <c r="K40" s="157"/>
      <c r="L40" s="157"/>
      <c r="M40" s="146"/>
    </row>
    <row r="41" spans="1:13" ht="15.75">
      <c r="A41" s="17"/>
      <c r="B41" s="36"/>
      <c r="C41" s="8"/>
      <c r="D41" s="8"/>
      <c r="E41" s="8"/>
      <c r="F41" s="8"/>
      <c r="G41" s="8"/>
      <c r="H41" s="8"/>
      <c r="I41" s="50"/>
      <c r="J41" s="51"/>
      <c r="K41" s="51"/>
      <c r="L41" s="51"/>
      <c r="M41" s="42"/>
    </row>
    <row r="42" spans="1:13" s="29" customFormat="1" ht="18.75" customHeight="1">
      <c r="A42" s="26"/>
      <c r="B42" s="37"/>
      <c r="C42" s="6"/>
      <c r="D42" s="6"/>
      <c r="E42" s="6"/>
      <c r="F42" s="6"/>
      <c r="G42" s="6"/>
      <c r="H42" s="6"/>
      <c r="I42" s="28"/>
      <c r="J42" s="44"/>
      <c r="K42" s="44"/>
      <c r="L42" s="28"/>
      <c r="M42" s="45"/>
    </row>
    <row r="43" spans="1:13" s="29" customFormat="1" ht="15.75">
      <c r="A43" s="26"/>
      <c r="B43" s="37"/>
      <c r="C43" s="6"/>
      <c r="D43" s="6"/>
      <c r="E43" s="6"/>
      <c r="F43" s="6"/>
      <c r="G43" s="6"/>
      <c r="H43" s="6"/>
      <c r="I43" s="28"/>
      <c r="J43" s="28"/>
      <c r="K43" s="28"/>
      <c r="L43" s="28"/>
      <c r="M43" s="45"/>
    </row>
    <row r="44" spans="1:13" s="29" customFormat="1" ht="15.75">
      <c r="A44" s="26"/>
      <c r="B44" s="37"/>
      <c r="C44" s="6"/>
      <c r="D44" s="6"/>
      <c r="E44" s="6"/>
      <c r="F44" s="6"/>
      <c r="G44" s="6"/>
      <c r="H44" s="6"/>
      <c r="I44" s="28"/>
      <c r="J44" s="44"/>
      <c r="K44" s="44"/>
      <c r="L44" s="28"/>
      <c r="M44" s="45"/>
    </row>
    <row r="45" spans="1:13" s="29" customFormat="1" ht="15.75">
      <c r="A45" s="26"/>
      <c r="B45" s="37"/>
      <c r="C45" s="26"/>
      <c r="D45" s="26"/>
      <c r="E45" s="26"/>
      <c r="F45" s="26"/>
      <c r="G45" s="26"/>
      <c r="H45" s="26"/>
      <c r="I45" s="20"/>
      <c r="J45" s="20"/>
      <c r="K45" s="20"/>
      <c r="L45" s="20"/>
      <c r="M45" s="46"/>
    </row>
    <row r="46" spans="1:13" s="29" customFormat="1" ht="15.75">
      <c r="A46" s="26"/>
      <c r="B46" s="37"/>
      <c r="C46" s="26"/>
      <c r="D46" s="26"/>
      <c r="E46" s="26"/>
      <c r="F46" s="26"/>
      <c r="G46" s="26"/>
      <c r="H46" s="26"/>
      <c r="I46" s="20"/>
      <c r="J46" s="20"/>
      <c r="K46" s="20"/>
      <c r="L46" s="20"/>
      <c r="M46" s="46"/>
    </row>
    <row r="47" spans="1:12" ht="15.75">
      <c r="A47" s="1"/>
      <c r="B47" s="34"/>
      <c r="C47" s="1"/>
      <c r="D47" s="1"/>
      <c r="E47" s="1"/>
      <c r="F47" s="1"/>
      <c r="G47" s="1"/>
      <c r="H47" s="1"/>
      <c r="I47" s="2"/>
      <c r="J47" s="2"/>
      <c r="K47" s="2"/>
      <c r="L47" s="2"/>
    </row>
    <row r="48" spans="1:12" ht="15.75">
      <c r="A48" s="1"/>
      <c r="B48" s="34"/>
      <c r="C48" s="1"/>
      <c r="D48" s="1"/>
      <c r="E48" s="1"/>
      <c r="F48" s="1"/>
      <c r="G48" s="1"/>
      <c r="H48" s="1"/>
      <c r="I48" s="2"/>
      <c r="J48" s="2"/>
      <c r="K48" s="2"/>
      <c r="L48" s="2"/>
    </row>
    <row r="49" spans="1:12" ht="15.75">
      <c r="A49" s="1"/>
      <c r="B49" s="34"/>
      <c r="C49" s="1"/>
      <c r="D49" s="1"/>
      <c r="E49" s="1"/>
      <c r="F49" s="1"/>
      <c r="G49" s="1"/>
      <c r="H49" s="1"/>
      <c r="I49" s="2"/>
      <c r="J49" s="2"/>
      <c r="K49" s="2"/>
      <c r="L49" s="2"/>
    </row>
    <row r="50" spans="1:12" ht="15.75">
      <c r="A50" s="1"/>
      <c r="B50" s="34"/>
      <c r="C50" s="1"/>
      <c r="D50" s="1"/>
      <c r="E50" s="1"/>
      <c r="F50" s="1"/>
      <c r="G50" s="1"/>
      <c r="H50" s="1"/>
      <c r="I50" s="2"/>
      <c r="J50" s="2"/>
      <c r="K50" s="2"/>
      <c r="L50" s="2"/>
    </row>
    <row r="51" spans="1:12" ht="15.75">
      <c r="A51" s="1"/>
      <c r="B51" s="34"/>
      <c r="C51" s="1"/>
      <c r="D51" s="1"/>
      <c r="E51" s="1"/>
      <c r="F51" s="1"/>
      <c r="G51" s="1"/>
      <c r="H51" s="1"/>
      <c r="I51" s="2"/>
      <c r="J51" s="2"/>
      <c r="K51" s="2"/>
      <c r="L51" s="2"/>
    </row>
    <row r="52" spans="1:12" ht="15.75">
      <c r="A52" s="1"/>
      <c r="B52" s="34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5.75">
      <c r="A53" s="1"/>
      <c r="B53" s="34"/>
      <c r="C53" s="1"/>
      <c r="D53" s="1"/>
      <c r="E53" s="1"/>
      <c r="F53" s="1"/>
      <c r="G53" s="1"/>
      <c r="H53" s="1"/>
      <c r="I53" s="2"/>
      <c r="J53" s="2"/>
      <c r="K53" s="2"/>
      <c r="L53" s="2"/>
    </row>
    <row r="54" spans="1:12" ht="15.75">
      <c r="A54" s="1"/>
      <c r="B54" s="34"/>
      <c r="C54" s="1"/>
      <c r="D54" s="1"/>
      <c r="E54" s="1"/>
      <c r="F54" s="1"/>
      <c r="G54" s="1"/>
      <c r="H54" s="1"/>
      <c r="I54" s="2"/>
      <c r="J54" s="2"/>
      <c r="K54" s="2"/>
      <c r="L54" s="2"/>
    </row>
    <row r="55" spans="1:12" ht="15.75">
      <c r="A55" s="1"/>
      <c r="B55" s="34"/>
      <c r="C55" s="1"/>
      <c r="D55" s="1"/>
      <c r="E55" s="1"/>
      <c r="F55" s="1"/>
      <c r="G55" s="1"/>
      <c r="H55" s="1"/>
      <c r="I55" s="2"/>
      <c r="J55" s="2"/>
      <c r="K55" s="2"/>
      <c r="L55" s="2"/>
    </row>
  </sheetData>
  <mergeCells count="11">
    <mergeCell ref="C3:M3"/>
    <mergeCell ref="C21:H21"/>
    <mergeCell ref="C22:H22"/>
    <mergeCell ref="C30:H30"/>
    <mergeCell ref="L9:M9"/>
    <mergeCell ref="C9:H10"/>
    <mergeCell ref="I9:I10"/>
    <mergeCell ref="J9:J10"/>
    <mergeCell ref="K9:K10"/>
    <mergeCell ref="I40:M40"/>
    <mergeCell ref="I37:M37"/>
  </mergeCells>
  <printOptions/>
  <pageMargins left="0.34" right="0.24" top="1.51" bottom="1" header="0.49" footer="0.4921259845"/>
  <pageSetup horizontalDpi="600" verticalDpi="600" orientation="portrait" paperSize="9" scale="80" r:id="rId1"/>
  <headerFooter alignWithMargins="0">
    <oddHeader>&amp;RTabuľka: 4
Strana:  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75" zoomScaleNormal="75" zoomScaleSheetLayoutView="75" workbookViewId="0" topLeftCell="A1">
      <selection activeCell="S2" sqref="S2"/>
    </sheetView>
  </sheetViews>
  <sheetFormatPr defaultColWidth="9.140625" defaultRowHeight="12.75" outlineLevelCol="1"/>
  <cols>
    <col min="1" max="1" width="41.57421875" style="0" customWidth="1"/>
    <col min="2" max="12" width="0" style="0" hidden="1" customWidth="1" outlineLevel="1"/>
    <col min="13" max="13" width="8.00390625" style="0" bestFit="1" customWidth="1" collapsed="1"/>
    <col min="14" max="14" width="15.8515625" style="0" customWidth="1"/>
    <col min="15" max="15" width="12.28125" style="0" bestFit="1" customWidth="1"/>
    <col min="16" max="16" width="12.140625" style="0" bestFit="1" customWidth="1"/>
    <col min="17" max="17" width="16.57421875" style="0" customWidth="1"/>
    <col min="18" max="18" width="10.140625" style="0" bestFit="1" customWidth="1"/>
    <col min="19" max="19" width="17.00390625" style="0" customWidth="1"/>
  </cols>
  <sheetData>
    <row r="1" ht="12.75">
      <c r="S1" t="s">
        <v>104</v>
      </c>
    </row>
    <row r="3" spans="1:19" ht="39" customHeight="1" thickBot="1">
      <c r="A3" s="185" t="s">
        <v>44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/>
    </row>
    <row r="4" spans="1:19" ht="18.75" thickBot="1">
      <c r="A4" s="177" t="s">
        <v>45</v>
      </c>
      <c r="B4" s="180" t="s">
        <v>46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2"/>
      <c r="S4" s="183" t="s">
        <v>47</v>
      </c>
    </row>
    <row r="5" spans="1:19" ht="18" customHeight="1">
      <c r="A5" s="178"/>
      <c r="B5" s="187" t="s">
        <v>48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  <c r="M5" s="193" t="s">
        <v>49</v>
      </c>
      <c r="N5" s="169" t="s">
        <v>50</v>
      </c>
      <c r="O5" s="170"/>
      <c r="P5" s="166" t="s">
        <v>51</v>
      </c>
      <c r="Q5" s="166" t="s">
        <v>52</v>
      </c>
      <c r="R5" s="168" t="s">
        <v>53</v>
      </c>
      <c r="S5" s="184"/>
    </row>
    <row r="6" spans="1:19" ht="47.25" customHeight="1">
      <c r="A6" s="178"/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193"/>
      <c r="N6" s="171" t="s">
        <v>54</v>
      </c>
      <c r="O6" s="173" t="s">
        <v>55</v>
      </c>
      <c r="P6" s="166"/>
      <c r="Q6" s="166"/>
      <c r="R6" s="168"/>
      <c r="S6" s="184"/>
    </row>
    <row r="7" spans="1:19" ht="117" customHeight="1" thickBot="1">
      <c r="A7" s="179"/>
      <c r="B7" s="67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  <c r="H7" s="68">
        <v>7</v>
      </c>
      <c r="I7" s="68">
        <v>8</v>
      </c>
      <c r="J7" s="69">
        <v>9</v>
      </c>
      <c r="K7" s="68">
        <v>10</v>
      </c>
      <c r="L7" s="70">
        <v>11</v>
      </c>
      <c r="M7" s="71"/>
      <c r="N7" s="172"/>
      <c r="O7" s="174"/>
      <c r="P7" s="167"/>
      <c r="Q7" s="167"/>
      <c r="R7" s="72" t="s">
        <v>56</v>
      </c>
      <c r="S7" s="73" t="s">
        <v>57</v>
      </c>
    </row>
    <row r="8" spans="1:19" ht="14.25" thickBot="1" thickTop="1">
      <c r="A8" s="74" t="s">
        <v>58</v>
      </c>
      <c r="B8" s="75">
        <v>1</v>
      </c>
      <c r="C8" s="76">
        <v>2</v>
      </c>
      <c r="D8" s="76">
        <v>3</v>
      </c>
      <c r="E8" s="76">
        <v>4</v>
      </c>
      <c r="F8" s="76">
        <v>5</v>
      </c>
      <c r="G8" s="76">
        <v>6</v>
      </c>
      <c r="H8" s="76">
        <v>7</v>
      </c>
      <c r="I8" s="76">
        <v>8</v>
      </c>
      <c r="J8" s="77">
        <v>9</v>
      </c>
      <c r="K8" s="76">
        <v>10</v>
      </c>
      <c r="L8" s="78">
        <v>11</v>
      </c>
      <c r="M8" s="75">
        <v>1</v>
      </c>
      <c r="N8" s="79">
        <v>2</v>
      </c>
      <c r="O8" s="78">
        <v>3</v>
      </c>
      <c r="P8" s="80">
        <v>4</v>
      </c>
      <c r="Q8" s="80">
        <v>5</v>
      </c>
      <c r="R8" s="80">
        <v>6</v>
      </c>
      <c r="S8" s="81">
        <v>7</v>
      </c>
    </row>
    <row r="9" spans="1:19" ht="17.25" thickTop="1">
      <c r="A9" s="82" t="s">
        <v>59</v>
      </c>
      <c r="B9" s="83"/>
      <c r="C9" s="84"/>
      <c r="D9" s="84"/>
      <c r="E9" s="84"/>
      <c r="F9" s="84"/>
      <c r="G9" s="84"/>
      <c r="H9" s="84"/>
      <c r="I9" s="84"/>
      <c r="J9" s="85"/>
      <c r="K9" s="84"/>
      <c r="L9" s="86"/>
      <c r="M9" s="83">
        <v>1350</v>
      </c>
      <c r="N9" s="87">
        <v>40</v>
      </c>
      <c r="O9" s="86">
        <v>3</v>
      </c>
      <c r="P9" s="88"/>
      <c r="Q9" s="88">
        <v>1</v>
      </c>
      <c r="R9" s="88">
        <f>M9+P9+Q9</f>
        <v>1351</v>
      </c>
      <c r="S9" s="89">
        <v>299636</v>
      </c>
    </row>
    <row r="10" spans="1:19" ht="29.25" customHeight="1">
      <c r="A10" s="90" t="s">
        <v>60</v>
      </c>
      <c r="B10" s="91"/>
      <c r="C10" s="92"/>
      <c r="D10" s="92"/>
      <c r="E10" s="92"/>
      <c r="F10" s="92"/>
      <c r="G10" s="92"/>
      <c r="H10" s="92"/>
      <c r="I10" s="92"/>
      <c r="J10" s="93"/>
      <c r="K10" s="92"/>
      <c r="L10" s="94"/>
      <c r="M10" s="91">
        <v>306</v>
      </c>
      <c r="N10" s="95">
        <v>40</v>
      </c>
      <c r="O10" s="94">
        <v>3</v>
      </c>
      <c r="P10" s="96"/>
      <c r="Q10" s="96">
        <v>1</v>
      </c>
      <c r="R10" s="96">
        <f>M10+P10+Q10</f>
        <v>307</v>
      </c>
      <c r="S10" s="97">
        <v>85183</v>
      </c>
    </row>
    <row r="11" spans="1:19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1:19" ht="12.75">
      <c r="A12" s="98" t="s">
        <v>61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8"/>
      <c r="Q12" s="98"/>
      <c r="R12" s="98"/>
      <c r="S12" s="98"/>
    </row>
    <row r="13" spans="1:19" ht="51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1:19" ht="39" customHeight="1" thickBot="1">
      <c r="A14" s="175" t="s">
        <v>62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5"/>
    </row>
    <row r="15" spans="1:19" ht="18.75" thickBot="1">
      <c r="A15" s="177" t="s">
        <v>45</v>
      </c>
      <c r="B15" s="180" t="s">
        <v>46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2"/>
      <c r="S15" s="183" t="s">
        <v>47</v>
      </c>
    </row>
    <row r="16" spans="1:19" ht="12.75">
      <c r="A16" s="178"/>
      <c r="B16" s="187" t="s">
        <v>48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9"/>
      <c r="M16" s="193" t="s">
        <v>49</v>
      </c>
      <c r="N16" s="169" t="s">
        <v>50</v>
      </c>
      <c r="O16" s="170"/>
      <c r="P16" s="166" t="s">
        <v>51</v>
      </c>
      <c r="Q16" s="166" t="s">
        <v>52</v>
      </c>
      <c r="R16" s="168" t="s">
        <v>53</v>
      </c>
      <c r="S16" s="184"/>
    </row>
    <row r="17" spans="1:19" ht="48" customHeight="1">
      <c r="A17" s="178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2"/>
      <c r="M17" s="194"/>
      <c r="N17" s="171" t="s">
        <v>54</v>
      </c>
      <c r="O17" s="173" t="s">
        <v>63</v>
      </c>
      <c r="P17" s="166"/>
      <c r="Q17" s="166"/>
      <c r="R17" s="168"/>
      <c r="S17" s="184"/>
    </row>
    <row r="18" spans="1:19" ht="117" customHeight="1" thickBot="1">
      <c r="A18" s="179"/>
      <c r="B18" s="67">
        <v>1</v>
      </c>
      <c r="C18" s="68">
        <v>2</v>
      </c>
      <c r="D18" s="68">
        <v>3</v>
      </c>
      <c r="E18" s="68">
        <v>4</v>
      </c>
      <c r="F18" s="68">
        <v>5</v>
      </c>
      <c r="G18" s="68">
        <v>6</v>
      </c>
      <c r="H18" s="68">
        <v>7</v>
      </c>
      <c r="I18" s="68">
        <v>8</v>
      </c>
      <c r="J18" s="69">
        <v>9</v>
      </c>
      <c r="K18" s="68">
        <v>10</v>
      </c>
      <c r="L18" s="70">
        <v>11</v>
      </c>
      <c r="M18" s="71"/>
      <c r="N18" s="172"/>
      <c r="O18" s="174"/>
      <c r="P18" s="167"/>
      <c r="Q18" s="167"/>
      <c r="R18" s="72" t="s">
        <v>56</v>
      </c>
      <c r="S18" s="73" t="s">
        <v>57</v>
      </c>
    </row>
    <row r="19" spans="1:19" ht="14.25" thickBot="1" thickTop="1">
      <c r="A19" s="74" t="s">
        <v>58</v>
      </c>
      <c r="B19" s="75">
        <v>1</v>
      </c>
      <c r="C19" s="76">
        <v>2</v>
      </c>
      <c r="D19" s="76">
        <v>3</v>
      </c>
      <c r="E19" s="76">
        <v>4</v>
      </c>
      <c r="F19" s="76">
        <v>5</v>
      </c>
      <c r="G19" s="76">
        <v>6</v>
      </c>
      <c r="H19" s="76">
        <v>7</v>
      </c>
      <c r="I19" s="76">
        <v>8</v>
      </c>
      <c r="J19" s="77">
        <v>9</v>
      </c>
      <c r="K19" s="76">
        <v>10</v>
      </c>
      <c r="L19" s="78">
        <v>11</v>
      </c>
      <c r="M19" s="75">
        <v>1</v>
      </c>
      <c r="N19" s="79">
        <v>2</v>
      </c>
      <c r="O19" s="78">
        <v>3</v>
      </c>
      <c r="P19" s="80">
        <v>4</v>
      </c>
      <c r="Q19" s="80">
        <v>5</v>
      </c>
      <c r="R19" s="80">
        <v>6</v>
      </c>
      <c r="S19" s="81">
        <v>7</v>
      </c>
    </row>
    <row r="20" spans="1:19" ht="17.25" thickTop="1">
      <c r="A20" s="82" t="str">
        <f>A9</f>
        <v>Ministerstvo životného prostredia SR</v>
      </c>
      <c r="B20" s="83"/>
      <c r="C20" s="84"/>
      <c r="D20" s="84"/>
      <c r="E20" s="84"/>
      <c r="F20" s="84"/>
      <c r="G20" s="84"/>
      <c r="H20" s="84"/>
      <c r="I20" s="84"/>
      <c r="J20" s="85"/>
      <c r="K20" s="84"/>
      <c r="L20" s="86"/>
      <c r="M20" s="83">
        <v>1388</v>
      </c>
      <c r="N20" s="87">
        <v>85</v>
      </c>
      <c r="O20" s="86">
        <v>28</v>
      </c>
      <c r="P20" s="88"/>
      <c r="Q20" s="88">
        <v>1</v>
      </c>
      <c r="R20" s="88">
        <f>M20+P20+Q20</f>
        <v>1389</v>
      </c>
      <c r="S20" s="89">
        <v>342335</v>
      </c>
    </row>
    <row r="21" spans="1:19" ht="29.25" customHeight="1">
      <c r="A21" s="90" t="s">
        <v>60</v>
      </c>
      <c r="B21" s="91"/>
      <c r="C21" s="92"/>
      <c r="D21" s="92"/>
      <c r="E21" s="92"/>
      <c r="F21" s="92"/>
      <c r="G21" s="92"/>
      <c r="H21" s="92"/>
      <c r="I21" s="92"/>
      <c r="J21" s="93"/>
      <c r="K21" s="92"/>
      <c r="L21" s="94"/>
      <c r="M21" s="91">
        <v>334</v>
      </c>
      <c r="N21" s="95">
        <v>78</v>
      </c>
      <c r="O21" s="94">
        <v>28</v>
      </c>
      <c r="P21" s="96"/>
      <c r="Q21" s="96">
        <v>1</v>
      </c>
      <c r="R21" s="96">
        <f>M21+P21+Q21</f>
        <v>335</v>
      </c>
      <c r="S21" s="97">
        <v>100561</v>
      </c>
    </row>
    <row r="22" spans="1:19" ht="50.2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1:19" ht="39" customHeight="1" thickBot="1">
      <c r="A23" s="195" t="s">
        <v>64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5"/>
    </row>
    <row r="24" spans="1:19" ht="18.75" thickBot="1">
      <c r="A24" s="177" t="s">
        <v>45</v>
      </c>
      <c r="B24" s="180" t="s">
        <v>46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2"/>
      <c r="S24" s="183" t="s">
        <v>47</v>
      </c>
    </row>
    <row r="25" spans="1:19" ht="12.75">
      <c r="A25" s="178"/>
      <c r="B25" s="187" t="s">
        <v>48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9"/>
      <c r="M25" s="193" t="s">
        <v>49</v>
      </c>
      <c r="N25" s="169" t="s">
        <v>50</v>
      </c>
      <c r="O25" s="170"/>
      <c r="P25" s="166" t="s">
        <v>51</v>
      </c>
      <c r="Q25" s="166" t="s">
        <v>52</v>
      </c>
      <c r="R25" s="168" t="s">
        <v>53</v>
      </c>
      <c r="S25" s="184"/>
    </row>
    <row r="26" spans="1:19" ht="48" customHeight="1">
      <c r="A26" s="178"/>
      <c r="B26" s="190"/>
      <c r="C26" s="191"/>
      <c r="D26" s="191"/>
      <c r="E26" s="191"/>
      <c r="F26" s="191"/>
      <c r="G26" s="191"/>
      <c r="H26" s="191"/>
      <c r="I26" s="191"/>
      <c r="J26" s="191"/>
      <c r="K26" s="191"/>
      <c r="L26" s="192"/>
      <c r="M26" s="193"/>
      <c r="N26" s="171" t="s">
        <v>54</v>
      </c>
      <c r="O26" s="173" t="s">
        <v>63</v>
      </c>
      <c r="P26" s="166"/>
      <c r="Q26" s="166"/>
      <c r="R26" s="168"/>
      <c r="S26" s="184"/>
    </row>
    <row r="27" spans="1:19" ht="117" customHeight="1" thickBot="1">
      <c r="A27" s="179"/>
      <c r="B27" s="67">
        <v>1</v>
      </c>
      <c r="C27" s="68">
        <v>2</v>
      </c>
      <c r="D27" s="68">
        <v>3</v>
      </c>
      <c r="E27" s="68">
        <v>4</v>
      </c>
      <c r="F27" s="68">
        <v>5</v>
      </c>
      <c r="G27" s="68">
        <v>6</v>
      </c>
      <c r="H27" s="68">
        <v>7</v>
      </c>
      <c r="I27" s="68">
        <v>8</v>
      </c>
      <c r="J27" s="69">
        <v>9</v>
      </c>
      <c r="K27" s="68">
        <v>10</v>
      </c>
      <c r="L27" s="70">
        <v>11</v>
      </c>
      <c r="M27" s="71"/>
      <c r="N27" s="172"/>
      <c r="O27" s="174"/>
      <c r="P27" s="167"/>
      <c r="Q27" s="167"/>
      <c r="R27" s="72" t="s">
        <v>56</v>
      </c>
      <c r="S27" s="73" t="s">
        <v>57</v>
      </c>
    </row>
    <row r="28" spans="1:19" ht="14.25" thickBot="1" thickTop="1">
      <c r="A28" s="74" t="s">
        <v>58</v>
      </c>
      <c r="B28" s="75">
        <v>1</v>
      </c>
      <c r="C28" s="76">
        <v>2</v>
      </c>
      <c r="D28" s="76">
        <v>3</v>
      </c>
      <c r="E28" s="76">
        <v>4</v>
      </c>
      <c r="F28" s="76">
        <v>5</v>
      </c>
      <c r="G28" s="76">
        <v>6</v>
      </c>
      <c r="H28" s="76">
        <v>7</v>
      </c>
      <c r="I28" s="76">
        <v>8</v>
      </c>
      <c r="J28" s="77">
        <v>9</v>
      </c>
      <c r="K28" s="76">
        <v>10</v>
      </c>
      <c r="L28" s="78">
        <v>11</v>
      </c>
      <c r="M28" s="75">
        <v>1</v>
      </c>
      <c r="N28" s="79">
        <v>2</v>
      </c>
      <c r="O28" s="78">
        <v>3</v>
      </c>
      <c r="P28" s="80">
        <v>4</v>
      </c>
      <c r="Q28" s="80">
        <v>5</v>
      </c>
      <c r="R28" s="80">
        <v>6</v>
      </c>
      <c r="S28" s="81">
        <v>7</v>
      </c>
    </row>
    <row r="29" spans="1:19" ht="17.25" thickTop="1">
      <c r="A29" s="82" t="str">
        <f>A9</f>
        <v>Ministerstvo životného prostredia SR</v>
      </c>
      <c r="B29" s="83"/>
      <c r="C29" s="84"/>
      <c r="D29" s="84"/>
      <c r="E29" s="84"/>
      <c r="F29" s="84"/>
      <c r="G29" s="84"/>
      <c r="H29" s="84"/>
      <c r="I29" s="84"/>
      <c r="J29" s="85"/>
      <c r="K29" s="84"/>
      <c r="L29" s="86"/>
      <c r="M29" s="83">
        <v>1303</v>
      </c>
      <c r="N29" s="87">
        <v>75</v>
      </c>
      <c r="O29" s="86">
        <v>15</v>
      </c>
      <c r="P29" s="88"/>
      <c r="Q29" s="88">
        <v>1</v>
      </c>
      <c r="R29" s="88">
        <f>M29+P29+Q29</f>
        <v>1304</v>
      </c>
      <c r="S29" s="89">
        <v>342264</v>
      </c>
    </row>
    <row r="30" spans="1:19" ht="29.25" customHeight="1">
      <c r="A30" s="90" t="s">
        <v>60</v>
      </c>
      <c r="B30" s="91"/>
      <c r="C30" s="92"/>
      <c r="D30" s="92"/>
      <c r="E30" s="92"/>
      <c r="F30" s="92"/>
      <c r="G30" s="92"/>
      <c r="H30" s="92"/>
      <c r="I30" s="92"/>
      <c r="J30" s="93"/>
      <c r="K30" s="92"/>
      <c r="L30" s="94"/>
      <c r="M30" s="91">
        <v>292</v>
      </c>
      <c r="N30" s="95">
        <v>68</v>
      </c>
      <c r="O30" s="94">
        <v>15</v>
      </c>
      <c r="P30" s="96"/>
      <c r="Q30" s="96">
        <v>1</v>
      </c>
      <c r="R30" s="96">
        <f>M30+P30+Q30</f>
        <v>293</v>
      </c>
      <c r="S30" s="97">
        <v>100515</v>
      </c>
    </row>
    <row r="31" spans="1:19" ht="12.75">
      <c r="A31" s="98"/>
      <c r="B31" s="98" t="s">
        <v>65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 t="s">
        <v>66</v>
      </c>
      <c r="O31" s="98"/>
      <c r="P31" s="98"/>
      <c r="Q31" s="98"/>
      <c r="R31" s="98"/>
      <c r="S31" s="98"/>
    </row>
  </sheetData>
  <mergeCells count="36">
    <mergeCell ref="B24:R24"/>
    <mergeCell ref="S24:S26"/>
    <mergeCell ref="B25:L26"/>
    <mergeCell ref="M25:M26"/>
    <mergeCell ref="N25:O25"/>
    <mergeCell ref="P25:P27"/>
    <mergeCell ref="B16:L17"/>
    <mergeCell ref="M16:M17"/>
    <mergeCell ref="Q25:Q27"/>
    <mergeCell ref="R25:R26"/>
    <mergeCell ref="Q16:Q18"/>
    <mergeCell ref="R16:R17"/>
    <mergeCell ref="N26:N27"/>
    <mergeCell ref="O26:O27"/>
    <mergeCell ref="A23:S23"/>
    <mergeCell ref="A24:A27"/>
    <mergeCell ref="A3:S3"/>
    <mergeCell ref="A4:A7"/>
    <mergeCell ref="B4:R4"/>
    <mergeCell ref="S4:S6"/>
    <mergeCell ref="B5:L6"/>
    <mergeCell ref="M5:M6"/>
    <mergeCell ref="N5:O5"/>
    <mergeCell ref="P5:P7"/>
    <mergeCell ref="N6:N7"/>
    <mergeCell ref="O6:O7"/>
    <mergeCell ref="Q5:Q7"/>
    <mergeCell ref="R5:R6"/>
    <mergeCell ref="N16:O16"/>
    <mergeCell ref="P16:P18"/>
    <mergeCell ref="N17:N18"/>
    <mergeCell ref="O17:O18"/>
    <mergeCell ref="A14:S14"/>
    <mergeCell ref="A15:A18"/>
    <mergeCell ref="B15:R15"/>
    <mergeCell ref="S15:S17"/>
  </mergeCells>
  <printOptions/>
  <pageMargins left="0.75" right="0.75" top="1" bottom="1" header="0.4921259845" footer="0.492125984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2"/>
  <sheetViews>
    <sheetView workbookViewId="0" topLeftCell="A1">
      <selection activeCell="B8" sqref="B8:F8"/>
    </sheetView>
  </sheetViews>
  <sheetFormatPr defaultColWidth="9.140625" defaultRowHeight="12.75"/>
  <cols>
    <col min="6" max="6" width="26.7109375" style="0" customWidth="1"/>
    <col min="7" max="7" width="5.421875" style="0" hidden="1" customWidth="1"/>
    <col min="8" max="9" width="9.140625" style="0" hidden="1" customWidth="1"/>
    <col min="10" max="12" width="11.7109375" style="0" customWidth="1"/>
    <col min="13" max="13" width="9.8515625" style="0" bestFit="1" customWidth="1"/>
  </cols>
  <sheetData>
    <row r="1" ht="12.75">
      <c r="M1" t="s">
        <v>43</v>
      </c>
    </row>
    <row r="3" spans="1:13" ht="18.75">
      <c r="A3" s="215" t="s">
        <v>67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ht="56.25" customHeight="1" thickBot="1">
      <c r="M4" s="101" t="s">
        <v>74</v>
      </c>
    </row>
    <row r="5" spans="1:13" ht="30" customHeight="1">
      <c r="A5" s="227" t="s">
        <v>68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9"/>
      <c r="M5" s="222" t="s">
        <v>88</v>
      </c>
    </row>
    <row r="6" spans="1:13" s="106" customFormat="1" ht="38.25">
      <c r="A6" s="119" t="s">
        <v>69</v>
      </c>
      <c r="B6" s="224" t="s">
        <v>70</v>
      </c>
      <c r="C6" s="225"/>
      <c r="D6" s="225"/>
      <c r="E6" s="225"/>
      <c r="F6" s="225"/>
      <c r="G6" s="225"/>
      <c r="H6" s="225"/>
      <c r="I6" s="226"/>
      <c r="J6" s="104" t="s">
        <v>6</v>
      </c>
      <c r="K6" s="105" t="s">
        <v>4</v>
      </c>
      <c r="L6" s="105" t="s">
        <v>73</v>
      </c>
      <c r="M6" s="223"/>
    </row>
    <row r="7" spans="1:13" s="102" customFormat="1" ht="21" customHeight="1">
      <c r="A7" s="197" t="s">
        <v>75</v>
      </c>
      <c r="B7" s="198"/>
      <c r="C7" s="198"/>
      <c r="D7" s="198"/>
      <c r="E7" s="198"/>
      <c r="F7" s="199"/>
      <c r="G7" s="116"/>
      <c r="H7" s="116"/>
      <c r="I7" s="116"/>
      <c r="J7" s="103">
        <f>SUM(J8:J15)</f>
        <v>5059295</v>
      </c>
      <c r="K7" s="103">
        <f>SUM(K8:K15)</f>
        <v>2753106</v>
      </c>
      <c r="L7" s="113">
        <f>SUM(L8:L15)</f>
        <v>2768399</v>
      </c>
      <c r="M7" s="120">
        <f>SUM(L7/K7)*100</f>
        <v>100.55548169957858</v>
      </c>
    </row>
    <row r="8" spans="1:13" ht="21" customHeight="1">
      <c r="A8" s="121" t="s">
        <v>71</v>
      </c>
      <c r="B8" s="209" t="s">
        <v>72</v>
      </c>
      <c r="C8" s="210"/>
      <c r="D8" s="210"/>
      <c r="E8" s="210"/>
      <c r="F8" s="211"/>
      <c r="G8" s="29"/>
      <c r="H8" s="29"/>
      <c r="I8" s="29"/>
      <c r="J8" s="110">
        <v>4044340</v>
      </c>
      <c r="K8" s="110">
        <v>1729313</v>
      </c>
      <c r="L8" s="114">
        <v>1745677</v>
      </c>
      <c r="M8" s="122">
        <f aca="true" t="shared" si="0" ref="M8:M15">SUM(L8/K8)*100</f>
        <v>100.94627172755885</v>
      </c>
    </row>
    <row r="9" spans="1:13" ht="21" customHeight="1">
      <c r="A9" s="123" t="s">
        <v>76</v>
      </c>
      <c r="B9" s="216" t="s">
        <v>77</v>
      </c>
      <c r="C9" s="217"/>
      <c r="D9" s="217"/>
      <c r="E9" s="217"/>
      <c r="F9" s="218"/>
      <c r="G9" s="29"/>
      <c r="H9" s="29"/>
      <c r="I9" s="29"/>
      <c r="J9" s="111">
        <v>1007855</v>
      </c>
      <c r="K9" s="111">
        <v>1014199</v>
      </c>
      <c r="L9" s="115">
        <v>1013797</v>
      </c>
      <c r="M9" s="122">
        <f t="shared" si="0"/>
        <v>99.96036280848236</v>
      </c>
    </row>
    <row r="10" spans="1:13" ht="21" customHeight="1">
      <c r="A10" s="123"/>
      <c r="B10" s="219" t="s">
        <v>78</v>
      </c>
      <c r="C10" s="220"/>
      <c r="D10" s="220"/>
      <c r="E10" s="220"/>
      <c r="F10" s="221"/>
      <c r="G10" s="29"/>
      <c r="H10" s="29"/>
      <c r="I10" s="29"/>
      <c r="J10" s="107"/>
      <c r="K10" s="107"/>
      <c r="L10" s="108"/>
      <c r="M10" s="122"/>
    </row>
    <row r="11" spans="1:13" ht="21" customHeight="1">
      <c r="A11" s="123" t="s">
        <v>79</v>
      </c>
      <c r="B11" s="108" t="s">
        <v>81</v>
      </c>
      <c r="C11" s="29"/>
      <c r="D11" s="29"/>
      <c r="E11" s="29"/>
      <c r="F11" s="109"/>
      <c r="G11" s="29"/>
      <c r="H11" s="29"/>
      <c r="I11" s="29"/>
      <c r="J11" s="111">
        <v>4100</v>
      </c>
      <c r="K11" s="111">
        <v>4100</v>
      </c>
      <c r="L11" s="115">
        <v>3431</v>
      </c>
      <c r="M11" s="122">
        <f t="shared" si="0"/>
        <v>83.68292682926828</v>
      </c>
    </row>
    <row r="12" spans="1:13" ht="21" customHeight="1">
      <c r="A12" s="124"/>
      <c r="B12" s="108" t="s">
        <v>82</v>
      </c>
      <c r="C12" s="29"/>
      <c r="D12" s="29"/>
      <c r="E12" s="29"/>
      <c r="F12" s="109"/>
      <c r="G12" s="29"/>
      <c r="H12" s="29"/>
      <c r="I12" s="29"/>
      <c r="J12" s="107"/>
      <c r="K12" s="107"/>
      <c r="L12" s="108"/>
      <c r="M12" s="122"/>
    </row>
    <row r="13" spans="1:13" ht="21" customHeight="1">
      <c r="A13" s="123" t="s">
        <v>80</v>
      </c>
      <c r="B13" s="108" t="s">
        <v>83</v>
      </c>
      <c r="C13" s="29"/>
      <c r="D13" s="29"/>
      <c r="E13" s="29"/>
      <c r="F13" s="109"/>
      <c r="G13" s="29"/>
      <c r="H13" s="29"/>
      <c r="I13" s="29"/>
      <c r="J13" s="111">
        <v>3000</v>
      </c>
      <c r="K13" s="111">
        <v>3000</v>
      </c>
      <c r="L13" s="115">
        <v>3000</v>
      </c>
      <c r="M13" s="122">
        <f t="shared" si="0"/>
        <v>100</v>
      </c>
    </row>
    <row r="14" spans="1:13" ht="21" customHeight="1">
      <c r="A14" s="123"/>
      <c r="B14" s="108" t="s">
        <v>84</v>
      </c>
      <c r="C14" s="29"/>
      <c r="D14" s="29"/>
      <c r="E14" s="29"/>
      <c r="F14" s="109"/>
      <c r="G14" s="29"/>
      <c r="H14" s="29"/>
      <c r="I14" s="29"/>
      <c r="J14" s="107"/>
      <c r="K14" s="107"/>
      <c r="L14" s="108"/>
      <c r="M14" s="122"/>
    </row>
    <row r="15" spans="1:13" ht="21" customHeight="1">
      <c r="A15" s="123" t="s">
        <v>85</v>
      </c>
      <c r="B15" s="108" t="s">
        <v>86</v>
      </c>
      <c r="C15" s="29"/>
      <c r="D15" s="29"/>
      <c r="E15" s="29"/>
      <c r="F15" s="109"/>
      <c r="G15" s="29"/>
      <c r="H15" s="29"/>
      <c r="I15" s="29"/>
      <c r="J15" s="107">
        <v>0</v>
      </c>
      <c r="K15" s="111">
        <v>2494</v>
      </c>
      <c r="L15" s="115">
        <v>2494</v>
      </c>
      <c r="M15" s="122">
        <f t="shared" si="0"/>
        <v>100</v>
      </c>
    </row>
    <row r="16" spans="1:13" ht="21" customHeight="1" thickBot="1">
      <c r="A16" s="125"/>
      <c r="B16" s="137" t="s">
        <v>87</v>
      </c>
      <c r="C16" s="138"/>
      <c r="D16" s="138"/>
      <c r="E16" s="126"/>
      <c r="F16" s="127"/>
      <c r="G16" s="126"/>
      <c r="H16" s="126"/>
      <c r="I16" s="126"/>
      <c r="J16" s="128"/>
      <c r="K16" s="128"/>
      <c r="L16" s="129"/>
      <c r="M16" s="130"/>
    </row>
    <row r="17" ht="21" customHeight="1" thickBot="1">
      <c r="A17" s="100"/>
    </row>
    <row r="18" spans="1:13" s="102" customFormat="1" ht="21" customHeight="1">
      <c r="A18" s="206" t="s">
        <v>89</v>
      </c>
      <c r="B18" s="207"/>
      <c r="C18" s="207"/>
      <c r="D18" s="207"/>
      <c r="E18" s="207"/>
      <c r="F18" s="208"/>
      <c r="G18" s="131"/>
      <c r="H18" s="131"/>
      <c r="I18" s="131"/>
      <c r="J18" s="132">
        <f>SUM(J19:J20)</f>
        <v>842282</v>
      </c>
      <c r="K18" s="132">
        <f>SUM(K19:K20)</f>
        <v>257905</v>
      </c>
      <c r="L18" s="132">
        <f>SUM(L19:L20)</f>
        <v>0</v>
      </c>
      <c r="M18" s="133">
        <f>SUM(L18/K18)*100</f>
        <v>0</v>
      </c>
    </row>
    <row r="19" spans="1:13" ht="21" customHeight="1">
      <c r="A19" s="121" t="s">
        <v>71</v>
      </c>
      <c r="B19" s="209" t="s">
        <v>72</v>
      </c>
      <c r="C19" s="210"/>
      <c r="D19" s="210"/>
      <c r="E19" s="210"/>
      <c r="F19" s="211"/>
      <c r="G19" s="117"/>
      <c r="H19" s="117"/>
      <c r="I19" s="117"/>
      <c r="J19" s="110">
        <v>800886</v>
      </c>
      <c r="K19" s="118">
        <v>216509</v>
      </c>
      <c r="L19" s="112"/>
      <c r="M19" s="134">
        <f>SUM(L19/K19)*100</f>
        <v>0</v>
      </c>
    </row>
    <row r="20" spans="1:13" ht="21" customHeight="1" thickBot="1">
      <c r="A20" s="125" t="s">
        <v>76</v>
      </c>
      <c r="B20" s="212" t="s">
        <v>77</v>
      </c>
      <c r="C20" s="213"/>
      <c r="D20" s="213"/>
      <c r="E20" s="213"/>
      <c r="F20" s="214"/>
      <c r="G20" s="126"/>
      <c r="H20" s="126"/>
      <c r="I20" s="126"/>
      <c r="J20" s="135">
        <v>41396</v>
      </c>
      <c r="K20" s="136">
        <v>41396</v>
      </c>
      <c r="L20" s="128"/>
      <c r="M20" s="130">
        <f>SUM(L20/K20)*100</f>
        <v>0</v>
      </c>
    </row>
    <row r="21" ht="13.5" thickBot="1">
      <c r="A21" s="100"/>
    </row>
    <row r="22" spans="1:13" s="102" customFormat="1" ht="12.75">
      <c r="A22" s="140" t="s">
        <v>91</v>
      </c>
      <c r="B22" s="202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3" ht="12.75">
      <c r="A23" s="121" t="s">
        <v>71</v>
      </c>
      <c r="B23" s="117" t="s">
        <v>72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1"/>
    </row>
    <row r="24" spans="1:13" ht="12.75">
      <c r="A24" s="123"/>
      <c r="B24" s="29" t="s">
        <v>93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142"/>
    </row>
    <row r="25" spans="1:13" ht="12.75">
      <c r="A25" s="123"/>
      <c r="B25" s="29" t="s">
        <v>94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42"/>
    </row>
    <row r="26" spans="1:13" ht="12.75">
      <c r="A26" s="123"/>
      <c r="B26" s="29" t="s">
        <v>95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42"/>
    </row>
    <row r="27" spans="1:13" ht="27" customHeight="1">
      <c r="A27" s="143" t="s">
        <v>96</v>
      </c>
      <c r="B27" s="204" t="s">
        <v>100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5"/>
    </row>
    <row r="28" spans="1:13" ht="12.75">
      <c r="A28" s="123" t="s">
        <v>97</v>
      </c>
      <c r="B28" s="29" t="s">
        <v>101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42"/>
    </row>
    <row r="29" spans="1:13" ht="12.75">
      <c r="A29" s="123"/>
      <c r="B29" s="139" t="s">
        <v>90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42"/>
    </row>
    <row r="30" spans="1:13" ht="15.75">
      <c r="A30" s="144" t="s">
        <v>96</v>
      </c>
      <c r="B30" s="200" t="s">
        <v>98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1"/>
    </row>
    <row r="31" spans="1:13" ht="15.75">
      <c r="A31" s="144" t="s">
        <v>97</v>
      </c>
      <c r="B31" s="200" t="s">
        <v>99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1"/>
    </row>
    <row r="32" spans="1:13" ht="12.75">
      <c r="A32" s="123" t="s">
        <v>76</v>
      </c>
      <c r="B32" s="29" t="s">
        <v>77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142"/>
    </row>
    <row r="33" spans="1:13" ht="12.75">
      <c r="A33" s="123"/>
      <c r="B33" s="29" t="s">
        <v>93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42"/>
    </row>
    <row r="34" spans="1:13" ht="13.5" thickBot="1">
      <c r="A34" s="125"/>
      <c r="B34" s="126" t="s">
        <v>102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45"/>
    </row>
    <row r="35" ht="12.75">
      <c r="A35" s="100"/>
    </row>
    <row r="36" ht="12.75">
      <c r="A36" s="100"/>
    </row>
    <row r="37" ht="12.75">
      <c r="A37" s="100"/>
    </row>
    <row r="38" ht="12.75">
      <c r="A38" s="100"/>
    </row>
    <row r="39" ht="12.75">
      <c r="A39" s="100"/>
    </row>
    <row r="40" ht="12.75">
      <c r="A40" s="100"/>
    </row>
    <row r="41" ht="12.75">
      <c r="A41" s="100"/>
    </row>
    <row r="42" ht="12.75">
      <c r="A42" s="100"/>
    </row>
    <row r="43" ht="12.75">
      <c r="A43" s="100"/>
    </row>
    <row r="44" ht="12.75">
      <c r="A44" s="100"/>
    </row>
    <row r="45" ht="12.75">
      <c r="A45" s="100"/>
    </row>
    <row r="46" ht="12.75">
      <c r="A46" s="100"/>
    </row>
    <row r="47" ht="12.75">
      <c r="A47" s="100"/>
    </row>
    <row r="48" ht="12.75">
      <c r="A48" s="100"/>
    </row>
    <row r="49" ht="12.75">
      <c r="A49" s="100"/>
    </row>
    <row r="50" ht="12.75">
      <c r="A50" s="100"/>
    </row>
    <row r="51" ht="12.75">
      <c r="A51" s="100"/>
    </row>
    <row r="52" ht="12.75">
      <c r="A52" s="100"/>
    </row>
    <row r="53" ht="12.75">
      <c r="A53" s="100"/>
    </row>
    <row r="54" ht="12.75">
      <c r="A54" s="100"/>
    </row>
    <row r="55" ht="12.75">
      <c r="A55" s="100"/>
    </row>
    <row r="56" ht="12.75">
      <c r="A56" s="100"/>
    </row>
    <row r="57" ht="12.75">
      <c r="A57" s="100"/>
    </row>
    <row r="58" ht="12.75">
      <c r="A58" s="100"/>
    </row>
    <row r="59" ht="12.75">
      <c r="A59" s="100"/>
    </row>
    <row r="60" ht="12.75">
      <c r="A60" s="100"/>
    </row>
    <row r="61" ht="12.75">
      <c r="A61" s="100"/>
    </row>
    <row r="62" ht="12.75">
      <c r="A62" s="100"/>
    </row>
    <row r="63" ht="12.75">
      <c r="A63" s="100"/>
    </row>
    <row r="64" ht="12.75">
      <c r="A64" s="100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</sheetData>
  <mergeCells count="15">
    <mergeCell ref="A3:M3"/>
    <mergeCell ref="B8:F8"/>
    <mergeCell ref="B9:F9"/>
    <mergeCell ref="B10:F10"/>
    <mergeCell ref="M5:M6"/>
    <mergeCell ref="B6:I6"/>
    <mergeCell ref="A5:L5"/>
    <mergeCell ref="A7:F7"/>
    <mergeCell ref="B30:M30"/>
    <mergeCell ref="B31:M31"/>
    <mergeCell ref="B22:M22"/>
    <mergeCell ref="B27:M27"/>
    <mergeCell ref="A18:F18"/>
    <mergeCell ref="B19:F19"/>
    <mergeCell ref="B20:F20"/>
  </mergeCells>
  <printOptions/>
  <pageMargins left="0.75" right="0.75" top="1" bottom="1" header="0.4921259845" footer="0.492125984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sokova</dc:creator>
  <cp:keywords/>
  <dc:description/>
  <cp:lastModifiedBy>aa</cp:lastModifiedBy>
  <cp:lastPrinted>2006-03-16T14:44:17Z</cp:lastPrinted>
  <dcterms:created xsi:type="dcterms:W3CDTF">2005-03-16T11:58:50Z</dcterms:created>
  <dcterms:modified xsi:type="dcterms:W3CDTF">2006-03-21T13:06:20Z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