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435" windowWidth="17970" windowHeight="10905" activeTab="3"/>
  </bookViews>
  <sheets>
    <sheet name="MŠ SR" sheetId="1" r:id="rId1"/>
    <sheet name="MP SR" sheetId="2" r:id="rId2"/>
    <sheet name="MZ SR" sheetId="3" r:id="rId3"/>
    <sheet name="MH SR" sheetId="4" r:id="rId4"/>
    <sheet name="MVRR SR" sheetId="5" r:id="rId5"/>
    <sheet name="SAV" sheetId="6" r:id="rId6"/>
  </sheets>
  <definedNames/>
  <calcPr fullCalcOnLoad="1"/>
</workbook>
</file>

<file path=xl/sharedStrings.xml><?xml version="1.0" encoding="utf-8"?>
<sst xmlns="http://schemas.openxmlformats.org/spreadsheetml/2006/main" count="957" uniqueCount="577">
  <si>
    <t>Ulica</t>
  </si>
  <si>
    <t>APVT-18-016902</t>
  </si>
  <si>
    <t>Regionalizácia klimatických pomerov a imisnej záťaže  podľa lesných oblastí a geomorfologických celkov Slovenska</t>
  </si>
  <si>
    <t>Zvolen</t>
  </si>
  <si>
    <t>Poničana</t>
  </si>
  <si>
    <t>59</t>
  </si>
  <si>
    <t>APVT-20-000102</t>
  </si>
  <si>
    <t>Hmotnostná separácia atómových jadier kinematickou metódou</t>
  </si>
  <si>
    <t>Bratislava</t>
  </si>
  <si>
    <t>Mlynská dolina</t>
  </si>
  <si>
    <t>F1</t>
  </si>
  <si>
    <t>APVT-20-000502</t>
  </si>
  <si>
    <t>REGULÁCIA MNOHONÁSOBNEJ REZISTENCIE U EUKARYOTICKÝCH MIKROORGANIZMOV</t>
  </si>
  <si>
    <t>PvF UK BA</t>
  </si>
  <si>
    <t>Bratislava-Karlova Ves</t>
  </si>
  <si>
    <t>B-2</t>
  </si>
  <si>
    <t>APVT-20-001902</t>
  </si>
  <si>
    <t>Modelovanie prevádzky a zisťovanie priepustnej výkonnosti traťových úsekov v krízových situáciách</t>
  </si>
  <si>
    <t>Fakulta Špeciálneho inžinierstva Žilinskej univerzity v Žiline</t>
  </si>
  <si>
    <t>Žilina</t>
  </si>
  <si>
    <t>Ulica 1. mája</t>
  </si>
  <si>
    <t>32</t>
  </si>
  <si>
    <t>APVT-20-002002</t>
  </si>
  <si>
    <t>Logistické zabezpečenie evakuácie</t>
  </si>
  <si>
    <t>Fakulta špeciálneho inžinierstva Žilinskej univerzity v Žiline</t>
  </si>
  <si>
    <t>APVT-20-002202</t>
  </si>
  <si>
    <t>Elektrochemické sledovanie reaktivity prírodných a laboratórne pripravených partikulárnych materiálov</t>
  </si>
  <si>
    <t>Technická Univerzita Košice, Hutnícka fakulta</t>
  </si>
  <si>
    <t>Košice</t>
  </si>
  <si>
    <t>Letná</t>
  </si>
  <si>
    <t>9</t>
  </si>
  <si>
    <t>APVT-20-003102</t>
  </si>
  <si>
    <t>KOMPLEXNÝ INTERAKTÍVNY VÝPOČTOVÝ SYSTÉM NA OBJEKTIVIZÁCIU KONŠTRUOVANIA MODULOV PRACOVNÝCH STROJOV</t>
  </si>
  <si>
    <t>Strojnícka fakulta, Slovenská technická univerzita v Bratislave</t>
  </si>
  <si>
    <t>Nám. Slobody</t>
  </si>
  <si>
    <t>17</t>
  </si>
  <si>
    <t>APVT-20-003302</t>
  </si>
  <si>
    <t>VÝSKUM UPLATNENIA PROGRESÍVNEHO EKOLOGICKÉHO CHLADIACEHO REZNÉHO MÉDIA V OBRÁBANÍ</t>
  </si>
  <si>
    <t>STU v Bratislave Materiálovotechnologická fakulta, Trnava</t>
  </si>
  <si>
    <t>Trnava</t>
  </si>
  <si>
    <t>J. Bottu</t>
  </si>
  <si>
    <t>23</t>
  </si>
  <si>
    <t>APVT-20-003602</t>
  </si>
  <si>
    <t>Socio-ekonomické nerovnosti v zdraví</t>
  </si>
  <si>
    <t>UPJŠ</t>
  </si>
  <si>
    <t>Mánesová</t>
  </si>
  <si>
    <t>APVT-20-003902</t>
  </si>
  <si>
    <t>Štúdium komplexných biologických fenoménov na úrovni funkčnej analýzy genómov kvasiniek</t>
  </si>
  <si>
    <t>Univerzita Komenského, Prírodovedecká fakulta, Katedra Biochémie</t>
  </si>
  <si>
    <t>CH-1</t>
  </si>
  <si>
    <t>APVT-20-005702</t>
  </si>
  <si>
    <t>TERMOOXIDAČNÉ A FOTOOXIDAČNÉ PROCESY V CHEMICKÝCH A BIOLOGICKÝCH SYSTÉMOCH A ICH VPLYV NA KVALITU ŽIVOTA</t>
  </si>
  <si>
    <t>Radlinského</t>
  </si>
  <si>
    <t>APVT-20-006102</t>
  </si>
  <si>
    <t>Využitie biotechnologických metód pre šľachtenie, výživu a ochranu biodiverzity v špeciálnych odvetviach živočíšnej výroby.</t>
  </si>
  <si>
    <t>AF SPU NR</t>
  </si>
  <si>
    <t>Nitra</t>
  </si>
  <si>
    <t>Tr. A. Hlinku</t>
  </si>
  <si>
    <t>2</t>
  </si>
  <si>
    <t>APVT-20-006702</t>
  </si>
  <si>
    <t>Genetické hodnotenie priamych a nepriamych úžitkových vlastností a ich využitie pri tvorbe selekčných indexov.</t>
  </si>
  <si>
    <t>SPU NR</t>
  </si>
  <si>
    <t>Tr.A.Hlinku</t>
  </si>
  <si>
    <t>APVT-20-007602</t>
  </si>
  <si>
    <t>Uplatnenie ekologických a tribologických princípov v súčasných konštrukciách pohonných a prevodových systémov</t>
  </si>
  <si>
    <t>Slovenská technická univerzita v Bratislave, Strojnícka fakulta</t>
  </si>
  <si>
    <t>Nám. slobody</t>
  </si>
  <si>
    <t>APVT-20-008202</t>
  </si>
  <si>
    <t>Geneticky podmienený  syndróm chromozómovej instability v populácii obyvateľov SR a jeho vplyv na výskyt onkologických a imunologických ochorení.</t>
  </si>
  <si>
    <t>UK, JLF Martin</t>
  </si>
  <si>
    <t>Martin</t>
  </si>
  <si>
    <t>Záborského</t>
  </si>
  <si>
    <t>APVT-20-009902</t>
  </si>
  <si>
    <t>Nízkorozmerné magnetické materiály</t>
  </si>
  <si>
    <t>UPJŠ KE, PVF</t>
  </si>
  <si>
    <t>Moyzesova</t>
  </si>
  <si>
    <t>16</t>
  </si>
  <si>
    <t/>
  </si>
  <si>
    <t>APVT-20-010002</t>
  </si>
  <si>
    <t>Korelačná analýza na dátach experimentu STAR</t>
  </si>
  <si>
    <t>Prírodovedecká fakulta Univerzity P. J. Šafárika</t>
  </si>
  <si>
    <t>APVT-20-010102</t>
  </si>
  <si>
    <t>Nanokompozitné vlákna na báze syntetických polymérov</t>
  </si>
  <si>
    <t>APVT-20-010302</t>
  </si>
  <si>
    <t>Efektívnejšie využitie primárnej energie paliva nekonvenčným progresívnym princípom premeny tepla na chlad termokompresiou v piestovom spaľovacom motore</t>
  </si>
  <si>
    <t xml:space="preserve"> Žilina</t>
  </si>
  <si>
    <t>20</t>
  </si>
  <si>
    <t>APVT-20-010702</t>
  </si>
  <si>
    <t>Syntéza opticky čistých stavebných blokov pre syntézy biologicky aktívnych prírodných látok a ich analógov ako možných chemoterapeutík.</t>
  </si>
  <si>
    <t>APVT-20-010902</t>
  </si>
  <si>
    <t>Látky s terapeutickým účinkom ako ligandy - Štúdium prípravy, chemických vlastností, rovnováh a štruktúry komplexov s ligandmi s terapeutickými účinkami.</t>
  </si>
  <si>
    <t>Radlinksého</t>
  </si>
  <si>
    <t>APVT-20-013102</t>
  </si>
  <si>
    <t>Možnosti farmakologického ovplyvnenia reaktivity hladkého svalu močového mechúra</t>
  </si>
  <si>
    <t>Sklabinská</t>
  </si>
  <si>
    <t>26</t>
  </si>
  <si>
    <t>APVT-20-013902</t>
  </si>
  <si>
    <t>Vývoj a optimalizácia procesov prípravy novej generácie rýchlych polovodičových prvkov a integrovaných   obvodov v submikrometrových technológiách</t>
  </si>
  <si>
    <t>Ilkovičova</t>
  </si>
  <si>
    <t>3</t>
  </si>
  <si>
    <t>APVT-20-014002</t>
  </si>
  <si>
    <t>Imunofenotypizácia humánnych gliómov pomocou prietokovej cytometrie s uplatnením v diagnostike a štúdiu mnohopočetnej liekovej rezistencie a gliomagenézy.</t>
  </si>
  <si>
    <t>Univerzita P.J. Šafárika, Lekárska fakulta</t>
  </si>
  <si>
    <t>Trieda SNP</t>
  </si>
  <si>
    <t>1</t>
  </si>
  <si>
    <t>APVT-20-014502</t>
  </si>
  <si>
    <t>Environmentálne spracovanie odpadovej haldy obsahujúcej karcinogénne zložky a netradičné využitie vznikajúcich surovinových materiálov (ESOHOK)</t>
  </si>
  <si>
    <t>Technická univerzita v Košiciach</t>
  </si>
  <si>
    <t>APVT-20-014702</t>
  </si>
  <si>
    <t>Výskum a vývoj biogénnyh ekologických palív a mazív z domácich obnoviteľných zdrojov</t>
  </si>
  <si>
    <t>APVT-20-017102</t>
  </si>
  <si>
    <t>Horizontálny prenos genetickej informácie z geneticky modifikovaných rastlín v tráviacom trakte zvierat.</t>
  </si>
  <si>
    <t xml:space="preserve">Mlynská dolina </t>
  </si>
  <si>
    <t>B2</t>
  </si>
  <si>
    <t>APVT-20-017202</t>
  </si>
  <si>
    <t>Geneticky modifikované (transgenné) bunky kvasiniek ako nástroj pre skríning nových apoptózu podporujúcich protinádorových látok</t>
  </si>
  <si>
    <t xml:space="preserve">Bratislava-Karlova Ves  </t>
  </si>
  <si>
    <t>104</t>
  </si>
  <si>
    <t>SYNTÉZA  A  CHARAKTERIZÁCIA  NANOMATERIÁLOV  PRIPRAVENÝCH  NETRADIČNÝMI METÓDAMI  Z  PREKURZOROV  NA  BÁZE  KOVOV  A  NERASTNÝCH  SUROVÍN</t>
  </si>
  <si>
    <t>KOšice</t>
  </si>
  <si>
    <t>Watsonova</t>
  </si>
  <si>
    <t>45</t>
  </si>
  <si>
    <t>APVT-20-018902</t>
  </si>
  <si>
    <t>Algoritmické a zložitostné aspekty globálnych sietí</t>
  </si>
  <si>
    <t>Fakulta matematiky, fyziky a informatiky, Univerzita Komenského</t>
  </si>
  <si>
    <t>APVT-20-019202</t>
  </si>
  <si>
    <t>Počítačový dizajn v nanotechnológii: Samoorganizované monovrstvy a molekulárna elektronika</t>
  </si>
  <si>
    <t>Ilkovieova 3</t>
  </si>
  <si>
    <t>APVT-20-020002</t>
  </si>
  <si>
    <t>Geochémia staropaleozoických vulkanicko-sedimentárnych komplexov centrálnych Západných Karpát: protolit, zdrojová oblasť a tektonický význam</t>
  </si>
  <si>
    <t>Univerzita Komenského v Bratislave, Prírodovedecká fakulta</t>
  </si>
  <si>
    <t>APVT-20-020202</t>
  </si>
  <si>
    <t>Podpora trvalo udržateľného rozvoja na báze inovácií technických systémov s využitím technológií počítačovej podpory</t>
  </si>
  <si>
    <t xml:space="preserve">Žilina  </t>
  </si>
  <si>
    <t>Veľký diel</t>
  </si>
  <si>
    <t>B 118</t>
  </si>
  <si>
    <t>APVT-20-021602</t>
  </si>
  <si>
    <t>Silno korelované a neusporiadané elektrónové systémy</t>
  </si>
  <si>
    <t xml:space="preserve">Mlynská Dolina </t>
  </si>
  <si>
    <t>F2</t>
  </si>
  <si>
    <t>APVT-20-022002</t>
  </si>
  <si>
    <t>Regulácia parazitických burín z rodu kukučina (Cuscuta spp.) v agroekosystémoch Slovenska</t>
  </si>
  <si>
    <t>SPU Nitre</t>
  </si>
  <si>
    <t>Trieda A. Hlinku</t>
  </si>
  <si>
    <t>APVT-20-022202</t>
  </si>
  <si>
    <t>Nové fyzikálne a chemické prístupy k fotodynamickej terapii rakoviny</t>
  </si>
  <si>
    <t>Katedra biofyziky, Ústav fyzikálnych vied, Univerzita P. J. Šafárika</t>
  </si>
  <si>
    <t>Jesenná</t>
  </si>
  <si>
    <t>5</t>
  </si>
  <si>
    <t>Výskum supravodivých kvantových interferenčných detektorov (SQUID) na báze tenkých vrstiev  vysokoteplotných supravodičov</t>
  </si>
  <si>
    <t>Elektrotechnický ústav SAV</t>
  </si>
  <si>
    <t>Dúbravská cesta</t>
  </si>
  <si>
    <t>APVT-20-023302</t>
  </si>
  <si>
    <t>Algebraické a topologické metódy v teórii grafov a sietí</t>
  </si>
  <si>
    <t>Slovenská Technická Univerzita, Stavebná fakulta</t>
  </si>
  <si>
    <t>Bratislava-Staré Mesto</t>
  </si>
  <si>
    <t>11</t>
  </si>
  <si>
    <t>APVT-20-023402</t>
  </si>
  <si>
    <t>Teória vyhodnocovania merania s aplikáciami v technických, ekonomických a sociálnych oblastiach.</t>
  </si>
  <si>
    <t>Slovenská technická univerzita v Bratislave, Stavebná fakulta</t>
  </si>
  <si>
    <t>APVT-20-025502</t>
  </si>
  <si>
    <t>Navigacia a kooperacia vo virtualnych prostrediach - Virtualna Bratislava. Projekt pod zastitou prezidenta republiky Rudolfa Schustera</t>
  </si>
  <si>
    <t>Fakulta matematiky, fyziky a informatiky UK</t>
  </si>
  <si>
    <t>Mlynska dolina</t>
  </si>
  <si>
    <t>APVT-20-026002</t>
  </si>
  <si>
    <t>DNA makréry v selekcii ľuľka zemiakového (Solanum tuberosumL.)</t>
  </si>
  <si>
    <t>SPU Nitra</t>
  </si>
  <si>
    <t>APVT-20-026102</t>
  </si>
  <si>
    <t>Diagnóza fragmentácie populácií u stavovocov v chránených územiach</t>
  </si>
  <si>
    <t>VÚVB ZA</t>
  </si>
  <si>
    <t>APVT-21-008602</t>
  </si>
  <si>
    <t>Interakcia extralnych a lokálnych hormonálnych a imunitných faktorov v patogenéze a v priebehu reumatoidnej artritídy</t>
  </si>
  <si>
    <t>Nábr. I. Krasku</t>
  </si>
  <si>
    <t>4</t>
  </si>
  <si>
    <t>APVT-21-009502</t>
  </si>
  <si>
    <t>Výživa, imunopatologické zmeny a oxidačný stres pri nešpecifických zápaloch čreva na Slovensku</t>
  </si>
  <si>
    <t>Bratislava-Nové Mesto</t>
  </si>
  <si>
    <t>Limbová</t>
  </si>
  <si>
    <t>14</t>
  </si>
  <si>
    <t>APVT-21-013202</t>
  </si>
  <si>
    <t>ÚLOHA GENETICKEJ PREDISPOZÍCIE, IMUNITNÉHO SYSTÉMU A VÝŽIVY V PROCESE STARNUTIA</t>
  </si>
  <si>
    <t>APVT-21-019702</t>
  </si>
  <si>
    <t>Genomické a negenomické účinky vitamínu D v prevencii a v liečbe osteopénie/osteoporózy</t>
  </si>
  <si>
    <t>APVT-21-022802</t>
  </si>
  <si>
    <t>Radiačná záťaž obyvateľstva SR z expozície prírodným a lekárskym zdrojom ionizujúceho žiarenia</t>
  </si>
  <si>
    <t>APVT-21-025602</t>
  </si>
  <si>
    <t>Závislosť medzi  koncentráciami vybraných toxických a esenciálnych prvkov a alergickými ochoreniami u detí</t>
  </si>
  <si>
    <t>Ústav preventívnej a klinickej medicíny</t>
  </si>
  <si>
    <t>APVT-26-015002</t>
  </si>
  <si>
    <t>Zvýšenie účinnosti a zníženie energetickej náročnosti  a nákladov pri regulácii vody hydromelioračmou sústavou</t>
  </si>
  <si>
    <t>Slovenský vodohospodársky podnik, š.p., OZ Hydromeliorácie</t>
  </si>
  <si>
    <t>Bratislava 2</t>
  </si>
  <si>
    <t>Vrakunská</t>
  </si>
  <si>
    <t>APVT-27-000602</t>
  </si>
  <si>
    <t>Zachovanie biodiverzity rodu Vitis</t>
  </si>
  <si>
    <t>Vosk. a šlachtit. stanica vinár. a vinohrad.</t>
  </si>
  <si>
    <t>Modra</t>
  </si>
  <si>
    <t>Dolná</t>
  </si>
  <si>
    <t>120</t>
  </si>
  <si>
    <t>APVT-27-004402</t>
  </si>
  <si>
    <t>Rozvoj trhu s pôdou v podmienkach prípravy Slovenska na vstup do Európskej únie</t>
  </si>
  <si>
    <t>Výsk ústav ekon, polnoh a potrav</t>
  </si>
  <si>
    <t>Treneianska</t>
  </si>
  <si>
    <t>55</t>
  </si>
  <si>
    <t>APVT-27-008902</t>
  </si>
  <si>
    <t>Štúdium selektívneho rastu kultúr salmonel v potravinových zmesných kultúrach použitím kvantitatívnej polymerázovej reťazovej reakcie</t>
  </si>
  <si>
    <t>Výskumný ústav potravinársky, Bratislava</t>
  </si>
  <si>
    <t>Priemyselná</t>
  </si>
  <si>
    <t>APVT-27-011002</t>
  </si>
  <si>
    <t>Výskum fyzikálnochemických interakcií polycyklických aromatických uhľovodíkov  a polyetyléntereftalátu a ich vplyv na zvyšovanie kvality a bezpečnosti potravín</t>
  </si>
  <si>
    <t>Výskumný ústav potravinársky</t>
  </si>
  <si>
    <t>APVT-27-013702</t>
  </si>
  <si>
    <t>Výskum inovácií v lesníctve a ich vplyvu na rozvoj vidieka</t>
  </si>
  <si>
    <t>Lesnícky výskumný ústav</t>
  </si>
  <si>
    <t>T. G. Masaryka</t>
  </si>
  <si>
    <t>22</t>
  </si>
  <si>
    <t>APVT-27-016402</t>
  </si>
  <si>
    <t>Molekulárna charakterizácia chromozomóvého regiónu pre extrémnu rezistenciu proti vírusu Y zemiaka (PVY) v genetických zdrojoch zemiaka.</t>
  </si>
  <si>
    <t>Vosk a šlachtitel ústav zemiakársky, a.s.</t>
  </si>
  <si>
    <t>Popradská</t>
  </si>
  <si>
    <t>518</t>
  </si>
  <si>
    <t>APVT-27-017002</t>
  </si>
  <si>
    <t>Mikrosatelitné markery odvodené od kódujúcich sekvencií pre analýzu funkčnej diverzity rastlín</t>
  </si>
  <si>
    <t>Výskumný ústav rastlinnej výroby</t>
  </si>
  <si>
    <t>Bratislavská cesta</t>
  </si>
  <si>
    <t>122</t>
  </si>
  <si>
    <t>APVT-27-018102</t>
  </si>
  <si>
    <t>Výskumný ústav vodného hospodárstva</t>
  </si>
  <si>
    <t>Nábr. gen.L.Svobodu</t>
  </si>
  <si>
    <t>APVT-27-018202</t>
  </si>
  <si>
    <t>Hydrologická monografia povodia Dunaja - vodná bilancia územných zrážok, odtoku a evapotranspirácie - medzinárodná spolupráca v rámci IHP UNESCO</t>
  </si>
  <si>
    <t>N. g. Svobodu</t>
  </si>
  <si>
    <t>APVT-27-022602</t>
  </si>
  <si>
    <t>Urbánne pôdy ako environmentálny faktor kvality života v mestách (príklad mesta Bratislavy)</t>
  </si>
  <si>
    <t>Výskumný ústav pôdoznalectva a ochrany pôdy</t>
  </si>
  <si>
    <t xml:space="preserve">Gagarinova </t>
  </si>
  <si>
    <t>10</t>
  </si>
  <si>
    <t>APVT-27-023202</t>
  </si>
  <si>
    <t>Modelovanie požiarnej odolnosti</t>
  </si>
  <si>
    <t>Štátny drevársky výskumný ústav</t>
  </si>
  <si>
    <t>APVT-27-023702</t>
  </si>
  <si>
    <t>Racionálnejšie využitie zdrojov dusíka na tvorbu úrod dobrej kvality v závlahových podmienkach pri zvýšených nárokoch na ochranu životného prostredia</t>
  </si>
  <si>
    <t xml:space="preserve">Slovenský vodohospodársky podnik, </t>
  </si>
  <si>
    <t>APVT-51-001502</t>
  </si>
  <si>
    <t>Štúdium úlohy rastrových faktorov v regulácii funkcií ovariálnych buniek a vnútrobunkových mechanizmov ich účinku</t>
  </si>
  <si>
    <t>Výskumný ústav živočíšne výroby</t>
  </si>
  <si>
    <t>Hlohovská</t>
  </si>
  <si>
    <t>APVT-51-002402</t>
  </si>
  <si>
    <t>Vývojová retardácia embryí po mikromanipuláciách in vitro vo vzťahu k apoptóze embryonálnych buniek</t>
  </si>
  <si>
    <t>výskumný ústav živočíšnej výroby Nitra</t>
  </si>
  <si>
    <t>Hlohovska</t>
  </si>
  <si>
    <t>APVT-51-002602</t>
  </si>
  <si>
    <t>APVT-51-003702</t>
  </si>
  <si>
    <t>Nové progresívne výpočtové metódy v mechanike pevnej fázy</t>
  </si>
  <si>
    <t>ÚSTARCH SAV Bratislava</t>
  </si>
  <si>
    <t>Dúbravska cesta</t>
  </si>
  <si>
    <t>APVT-51-004002</t>
  </si>
  <si>
    <t>Vzťah rodičovskej investície k pohlaviu mláďat a k istote genetického rodičovstva pri modelovom druhu fúzatka trstinová (Panurus biarmicus).</t>
  </si>
  <si>
    <t>Ústav zoológie Slovenskej akadémie vied</t>
  </si>
  <si>
    <t>APVT-51-004702</t>
  </si>
  <si>
    <t>Vybrané zoonózy na Slovensku v ére genomiky s dôrazom na kliešte a kliešťami prenášané nákazy</t>
  </si>
  <si>
    <t>Ústav zoológie SAV</t>
  </si>
  <si>
    <t>Bratislava-Dúbravka</t>
  </si>
  <si>
    <t>APVT-51-006502</t>
  </si>
  <si>
    <t>Scenáre zmien vybraných zložiek hydrosféry a biosféry v SR v dôsledku klimatickej zmeny</t>
  </si>
  <si>
    <t>Ústav hydrológie Slovenskej akadémie vied</t>
  </si>
  <si>
    <t xml:space="preserve">Bratislava-Nové Mesto   </t>
  </si>
  <si>
    <t>Raeianska</t>
  </si>
  <si>
    <t>75</t>
  </si>
  <si>
    <t>APVT-51-008402</t>
  </si>
  <si>
    <t>Roztoce (Acarina) celade Ascidae Slovenska</t>
  </si>
  <si>
    <t>Ústav zoológie Slovenskej  akadémie vied</t>
  </si>
  <si>
    <t>APVT-51-011602</t>
  </si>
  <si>
    <t>Modelovanie,  riadenie a simulácia distribuovaných výrobných systémov</t>
  </si>
  <si>
    <t>Ústav informatiky, Slovenská akadémia vied</t>
  </si>
  <si>
    <t xml:space="preserve">Dúbravská cesta </t>
  </si>
  <si>
    <t>APVT-51-012102</t>
  </si>
  <si>
    <t>Výskum stabilizácie optických frekvencií diódových laserov</t>
  </si>
  <si>
    <t>Ústav merania Slovenskej akadémie vied (ÚM SAV)</t>
  </si>
  <si>
    <t>APVT-51-012902</t>
  </si>
  <si>
    <t>Elektromagnetické vlastnosti supravodivých kompozitných vodičov</t>
  </si>
  <si>
    <t>Elektrotechnický ústav Slovenskej akadémie vied</t>
  </si>
  <si>
    <t>APVT-51-015602</t>
  </si>
  <si>
    <t>Záchrana genofondu gaštana jedlého</t>
  </si>
  <si>
    <t>Akademická</t>
  </si>
  <si>
    <t>APVT-51-015802</t>
  </si>
  <si>
    <t>Hydrofobizované polysacharidové deriváty pre rôzne  priemyselné aplikácie</t>
  </si>
  <si>
    <t>Chemický ústav, Slovenská akadémia vied</t>
  </si>
  <si>
    <t>Dúbravksá cesta</t>
  </si>
  <si>
    <t>APVT-51-015902</t>
  </si>
  <si>
    <t>Využitie antigénnych vlastností a manoproteínov patogénnych kvasiniek v diagnostike a prevencii kandidóz.</t>
  </si>
  <si>
    <t>APVT-51-016002</t>
  </si>
  <si>
    <t>Imobilizácia biologických systémov:regulácia prestupu nanorozmerových bioaktívnych látok cez vysoko definované polymérne membrány v biotechnológii a biomedicíne</t>
  </si>
  <si>
    <t>Ústav polymérov Slovenskej akadémie vied</t>
  </si>
  <si>
    <t>APVT-51-016602</t>
  </si>
  <si>
    <t>Ochrana a využitie genetických zdrojov okrajových ovocných druhov a ich mikroflóry vo výžive, poľnohospodárstve a rozvoji vidieka</t>
  </si>
  <si>
    <t>A. Hlinku</t>
  </si>
  <si>
    <t>APVT-51-017802</t>
  </si>
  <si>
    <t>Nové metódy a prístroje na pulmonálnu, hepatálnu a gastro-intestinálnu neinvazívnu diagnostiku.</t>
  </si>
  <si>
    <t>Ústav merania, Slovenská akadémia vied</t>
  </si>
  <si>
    <t>APVT-51-019302</t>
  </si>
  <si>
    <t>Analýza prícin  a návrh opatrení proti hromadnému odumieraniu smrecín v pohranicných oblastiach severného Slovenska.</t>
  </si>
  <si>
    <t>Ústav ekológie lesa, SAV</t>
  </si>
  <si>
    <t>Štúrova</t>
  </si>
  <si>
    <t>APVT-51-020902</t>
  </si>
  <si>
    <t>Submikrónový vektorový hallovský mikroskop</t>
  </si>
  <si>
    <t>Elektrotechnický ústav Slovenskej Akadémie Vied</t>
  </si>
  <si>
    <t>APVT-51-021102</t>
  </si>
  <si>
    <t>Konštrukčné kovové profily s nanoštruktúrou</t>
  </si>
  <si>
    <t xml:space="preserve">ÚMaMS SAV, </t>
  </si>
  <si>
    <t>APVT-51-021702</t>
  </si>
  <si>
    <t>Usporiadané súbory kovových a magnetických nanočastíc pre informačné konfigurácie - príprava a kolektívne vlastnosti</t>
  </si>
  <si>
    <t>Fyzikálny ústav SAV</t>
  </si>
  <si>
    <t>Dubravska</t>
  </si>
  <si>
    <t>APVT-99-000202</t>
  </si>
  <si>
    <t>Použitie cestných stavebných materiálov zo starých vozoviek na výstavbu ciest diaľnic a miestnych komunikácií</t>
  </si>
  <si>
    <t>VUIS-CESTY spol. s r.o.</t>
  </si>
  <si>
    <t>Lamaeská cesta</t>
  </si>
  <si>
    <t>8</t>
  </si>
  <si>
    <t>APVT-99-000302</t>
  </si>
  <si>
    <t>Spôsob rehabilitácie konštrukcií vozoviek ciest, diaľnic a miestnych komunikácií</t>
  </si>
  <si>
    <t>VUIS-CESTY spol. s r.o.</t>
  </si>
  <si>
    <t>APVT-99-001302</t>
  </si>
  <si>
    <t>Výskum kompozitného materiálu pre netradičný spôsob ochrany plynovodov proti nežiadúcim vplyvom horninového prostredia.</t>
  </si>
  <si>
    <t>Tatrabent spol. s r.o.</t>
  </si>
  <si>
    <t>Niklova</t>
  </si>
  <si>
    <t>APVT-99-001802</t>
  </si>
  <si>
    <t>Nová technológia spracovania piliarskej guľatiny využitím informačných technológii</t>
  </si>
  <si>
    <t>BUČINA ZVOLEN a.s.</t>
  </si>
  <si>
    <t>Lueenecká cesta</t>
  </si>
  <si>
    <t>APVT-99-002502</t>
  </si>
  <si>
    <t>Výskum progresívnych laserových zváracích technológií a systémov pre priemyselné využitie</t>
  </si>
  <si>
    <t>71</t>
  </si>
  <si>
    <t>APVT-99-003002</t>
  </si>
  <si>
    <t>Farebné koncentráty pre farbenie polymetylmetakrylátu</t>
  </si>
  <si>
    <t>Výskumný ústav chemických vlákien, a.s.</t>
  </si>
  <si>
    <t>Svit</t>
  </si>
  <si>
    <t>APVT-99-004502</t>
  </si>
  <si>
    <t>Výskum maskovacích a tieniacich materiálov s multispektrálnou účinnosťou</t>
  </si>
  <si>
    <t>VÚTCH - CHEMITEX, spol. s r.o.</t>
  </si>
  <si>
    <t xml:space="preserve">Žilina </t>
  </si>
  <si>
    <t>Jána Milca</t>
  </si>
  <si>
    <t>APVT-99-004602</t>
  </si>
  <si>
    <t>Výskum a vývoj sortimentu špeciálnych ochranných odevov - OCHRANA</t>
  </si>
  <si>
    <t>VÚTCH-CHEMITEX, spol. s r. o.</t>
  </si>
  <si>
    <t>APVT-99-005002</t>
  </si>
  <si>
    <t>KOMPLEXNÉ  SPRACOVANIE LUCERNY SIATEJ AKO OBNOVITEĽNÉHO ZDROJA ENERGIE KOMBINÁCIOU KLAICKÝCH A bIOTECHNOLOGICKÝCH POSTUPOV</t>
  </si>
  <si>
    <t>LikoSpol, a.s.</t>
  </si>
  <si>
    <t>APVT-99-005402</t>
  </si>
  <si>
    <t>Štúdium mechanických vlastností vybraných kombinovaných konštrukčných prvkov</t>
  </si>
  <si>
    <t>APVT-99-006802</t>
  </si>
  <si>
    <t>Riadiace systémy pre CNC rezacie centrá</t>
  </si>
  <si>
    <t>MicroStep, spol.s r .o.</t>
  </si>
  <si>
    <t>Esl. parašutistov 1</t>
  </si>
  <si>
    <t>APVT-99-007302</t>
  </si>
  <si>
    <t>Natierané ink jet papiere pre atramentové tlačiarne.</t>
  </si>
  <si>
    <t>Výskumný ústav papiera a celulózy a. s.</t>
  </si>
  <si>
    <t>Lamačská 3</t>
  </si>
  <si>
    <t>APVT-99-008002</t>
  </si>
  <si>
    <t>EFEKTÍVNE SPÓSOBY SANÁCIE PORÚCH BETÓNOVÝCH MOSTOV</t>
  </si>
  <si>
    <t>VÚIS Mosty s.r.o.</t>
  </si>
  <si>
    <t>Lamaeská</t>
  </si>
  <si>
    <t>APVT-99-009702</t>
  </si>
  <si>
    <t>Vývoj lepenej uhlíkovej kefy pre práčkové motory</t>
  </si>
  <si>
    <t>Elektrokarbon a. s.</t>
  </si>
  <si>
    <t>Tovarnícka</t>
  </si>
  <si>
    <t>412</t>
  </si>
  <si>
    <t>APVT-99-009802</t>
  </si>
  <si>
    <t>Vývoj samonosného uhlíkového zberača</t>
  </si>
  <si>
    <t>APVT-99-010602</t>
  </si>
  <si>
    <t>Výskum systémov novej generácie zariadenia na navíjanie profilových pätkových lán pre nákladné automobilové plášte</t>
  </si>
  <si>
    <t>VIPO, a.s., Partizánske</t>
  </si>
  <si>
    <t>Partizánske</t>
  </si>
  <si>
    <t>gen. Svobodu</t>
  </si>
  <si>
    <t>APVT-99-017602</t>
  </si>
  <si>
    <t>Vplyv fázových premien na úroveň zvyškových napätí zvarových spojov vysokopevných ocelí</t>
  </si>
  <si>
    <t>Racianska</t>
  </si>
  <si>
    <t>APVT-99-018602</t>
  </si>
  <si>
    <t>Syntéza polykryštalického indium fosfidu InP a jeho charakterizácia.</t>
  </si>
  <si>
    <t>Phostec, s.r.o.</t>
  </si>
  <si>
    <t>Žarnovica</t>
  </si>
  <si>
    <t>41</t>
  </si>
  <si>
    <t>APVT-99-019102</t>
  </si>
  <si>
    <t>MALÉ  MOTOROVÉ  VOZIDLO  PRE  TELESNE  POSTIHNUTÝCH  OBČANOV</t>
  </si>
  <si>
    <t>K W D , s.r.o.</t>
  </si>
  <si>
    <t>Hronská</t>
  </si>
  <si>
    <t>APVT-99-019402</t>
  </si>
  <si>
    <t>Výskum a vývoj nových látok s cytostatickým účinkom ako perspektívnych antineoplastických liečiv so zlepšenými vlastnosťami.</t>
  </si>
  <si>
    <t>VULM,a.s.</t>
  </si>
  <si>
    <t>Horná</t>
  </si>
  <si>
    <t>36</t>
  </si>
  <si>
    <t>APVT-99-021502</t>
  </si>
  <si>
    <t>Tepelne mosty v obalovych konstrukciach budov pozemnych stavieb</t>
  </si>
  <si>
    <t xml:space="preserve">Vyskumno-vyvojovy ustav pozemnych stavieb </t>
  </si>
  <si>
    <t>Bárdošova</t>
  </si>
  <si>
    <t>APVT-99-023002</t>
  </si>
  <si>
    <t>Mobilný miniteleoperátor</t>
  </si>
  <si>
    <t>ZTS Výskumno-vývojový ústav Košice, a.s.</t>
  </si>
  <si>
    <t>Košice-mesto</t>
  </si>
  <si>
    <t>95</t>
  </si>
  <si>
    <t>APVT-99-025702</t>
  </si>
  <si>
    <t>Výskum výroby 2,5-dimetyl-2,5-hexándiolu etinyláciou acetónu</t>
  </si>
  <si>
    <t>Výskumný ústav pre petrochémiu, a.s.</t>
  </si>
  <si>
    <t>Prievidza</t>
  </si>
  <si>
    <t>Nábrežná</t>
  </si>
  <si>
    <t>APVT-51-000702</t>
  </si>
  <si>
    <t>Diverzita flóry Slovenska s prednostným zameraním na dreviny</t>
  </si>
  <si>
    <t>Botanický ústav Slovenskej akadémie vied</t>
  </si>
  <si>
    <t>APVT-51-000802</t>
  </si>
  <si>
    <t>Slovenská sieť fotometrických ďalekohľadov na štúdium vybraných fyzikálnych procesov v premenných hviezdach</t>
  </si>
  <si>
    <t>Astronomický ústav Slovenskej akadémie vied</t>
  </si>
  <si>
    <t>Tatranská Lomnica</t>
  </si>
  <si>
    <t>APVT-51-001002</t>
  </si>
  <si>
    <t>Časová a priestorová expresia stresových proteínov v rastlinách počas abiotického stresu</t>
  </si>
  <si>
    <t>Botanický ústav SAV</t>
  </si>
  <si>
    <t>APVT-51-002102</t>
  </si>
  <si>
    <t>Úloha mitochondrií v živote a smrti bunky.</t>
  </si>
  <si>
    <t>Ústav experimentálnej onkológie Slovenskej akadémie vied</t>
  </si>
  <si>
    <t>Vlárska</t>
  </si>
  <si>
    <t>APVT-51-002302</t>
  </si>
  <si>
    <t>Príprava haploidov niektorých poľnohospodárskych plodín (kukurica, jačmeň, pšenica, ľan)  v in vitro podmienkach.</t>
  </si>
  <si>
    <t>Ústav genetiky a biotechnológií rastlín  SAV</t>
  </si>
  <si>
    <t>APVT-51-003202</t>
  </si>
  <si>
    <t>Úloha hlodavčieho tumor-supresorového proteínu ERCC3/XPB v oprave oxidačného poškodenia DNA</t>
  </si>
  <si>
    <t>APVT-51-005102</t>
  </si>
  <si>
    <t>Dynamika zmien diverzity lišajníkov Slovenska.</t>
  </si>
  <si>
    <t>APVT-51-005602</t>
  </si>
  <si>
    <t>Štúdium interakcií  patogén -hostitťeľská rastlina ako základ kontroly odolnosti slovenských kultivarov zemiaka proti fytopatogénnym hubám</t>
  </si>
  <si>
    <t>Ústav genetiky a biotechnológií rastlín, SAV</t>
  </si>
  <si>
    <t>APVT-51-005802</t>
  </si>
  <si>
    <t xml:space="preserve">Regulácia, funkcia a klinický význam anhydrázy kyseliny uhličitej IX v nádorovej progresii </t>
  </si>
  <si>
    <t>Virol ústav SAV</t>
  </si>
  <si>
    <t>APVT-51-006002</t>
  </si>
  <si>
    <t>Určovací kľúč a prehľad počtov chromozómov papraďorastov a semenných rastlín Slovenska</t>
  </si>
  <si>
    <t xml:space="preserve">  Bratislava   </t>
  </si>
  <si>
    <t xml:space="preserve">  Dúbravská cesta </t>
  </si>
  <si>
    <t>APVT-51-007802</t>
  </si>
  <si>
    <t xml:space="preserve"> Zmeny v reaktivite imunitného systému u detí a dorastu po vírusových infekciách dýchacích ciest.</t>
  </si>
  <si>
    <t>Dúbravská</t>
  </si>
  <si>
    <t>APVT-51-009102</t>
  </si>
  <si>
    <t>Biodiverzita fytoplanktónu Dunaja a jeho hlavných prítokov na Slovensku</t>
  </si>
  <si>
    <t>APVT-51-009202</t>
  </si>
  <si>
    <t>Papraďorasty a semenné rastliny opísané z územia Slovenska</t>
  </si>
  <si>
    <t>APVT-51-010402</t>
  </si>
  <si>
    <t>Sodno-vápenaté krištáľové sklo bez obsahu bária</t>
  </si>
  <si>
    <t>Ústav anorganickej chémie, Slovenská akadémia vied</t>
  </si>
  <si>
    <t>APVT-51-010802</t>
  </si>
  <si>
    <t>Úloha baktérií v bunkách sliznice hrubého čreva v procese kolorektálnej karcinogenézy.</t>
  </si>
  <si>
    <t>APVT-51-011802</t>
  </si>
  <si>
    <t>Funkčná analýza génov kódujúcich neštruktúrne proteíny rastlinných vírusov rodu Potyvirus a stanovenie ich molekulárnej variability.</t>
  </si>
  <si>
    <t>Virologický ústav SAV, Bratislava</t>
  </si>
  <si>
    <t>APVT-51-012502</t>
  </si>
  <si>
    <t>Reprezentácie diskrétnych štruktúr a ich aplikácie</t>
  </si>
  <si>
    <t>Matematický inštitút Slovenskej Akadémie Vied</t>
  </si>
  <si>
    <t>Banska Bystrica</t>
  </si>
  <si>
    <t>Severna</t>
  </si>
  <si>
    <t>APVT-51-012602</t>
  </si>
  <si>
    <t>Mikrobiálna ekogenetika tráviaceho traktu živočíchov</t>
  </si>
  <si>
    <t>Ústav fyziológie hospodárskych zvierat SAV</t>
  </si>
  <si>
    <t>Šoltesovej</t>
  </si>
  <si>
    <t>APVT-51-013002</t>
  </si>
  <si>
    <t>Postraumatická regenerabilita krátkych propriospinálnych a dlhých premotorických trunkospinálnych vodivých systémov v mieche</t>
  </si>
  <si>
    <t>Neurobiologický ústav, Slovenská akadémia vied</t>
  </si>
  <si>
    <t>Šoltésovej</t>
  </si>
  <si>
    <t>APVT-51-013802</t>
  </si>
  <si>
    <t>Transportné a signalizačné mechanizmy biologických membrán za normálnych a patologických podmienok</t>
  </si>
  <si>
    <t>Ústav molekulárnej fyziológie a genetiky, SAV</t>
  </si>
  <si>
    <t>APVT-51-014402</t>
  </si>
  <si>
    <t>Fotometria interagujúcich dvojhviezd</t>
  </si>
  <si>
    <t>Vysoké Tatry</t>
  </si>
  <si>
    <t>APVT-20-014602</t>
  </si>
  <si>
    <t>Progresívne optické a laserové technológie pre reverzné inžinierstvo a rýchle prototypovanie</t>
  </si>
  <si>
    <t>Medzinárodné laserové centrum</t>
  </si>
  <si>
    <t>APVT-51-015202</t>
  </si>
  <si>
    <t>Dekréty E. Beneša ich uplatňovanie na Slovensku</t>
  </si>
  <si>
    <t>SVÚ SAV</t>
  </si>
  <si>
    <t>Karpatská</t>
  </si>
  <si>
    <t>APVT-51-016502</t>
  </si>
  <si>
    <t>Membránovo viazané procesy a ich úloha v normálnej a patologickej fyziológii hospodárskych zvierat a ich symbiotických mikroorganizmov</t>
  </si>
  <si>
    <t>Ústav biochémie a genetiky živočíchov Slovenskej akadémie vied</t>
  </si>
  <si>
    <t>Ivanka pri Dunaji</t>
  </si>
  <si>
    <t>APVT-51-017902</t>
  </si>
  <si>
    <t>Vplyv antioxidačnej liečby na funkciu ciev a srdca v experimentálnej hypertenzii: úloha endotelu.</t>
  </si>
  <si>
    <t>Ústav normálnej a patologickej fyziológie, Slovenská akadémia vied</t>
  </si>
  <si>
    <t>Sienkiewiczova 1</t>
  </si>
  <si>
    <t>APVT-51-018502</t>
  </si>
  <si>
    <t>Možnosti využitia bentonitu z ložiska Lieskovec</t>
  </si>
  <si>
    <t>Ústav anorganickej chémie Slovenskej akadémie vied</t>
  </si>
  <si>
    <t>APVT-51-020102</t>
  </si>
  <si>
    <t>Nanoštruktúry v supravodičoch</t>
  </si>
  <si>
    <t>Ústav experimentálnej fyziky Slovenskej akadémie vied</t>
  </si>
  <si>
    <t>Starnutie a choroby podmienené reaktívnymi formami kyslíka. Predklinické Štádium ich prevencie a liečby novými farmakami ÚEF SAV s protiradikálovým pôsobením.</t>
  </si>
  <si>
    <t>Ústav experimentálnej farmakológie, Slovenská Akadémia Vied</t>
  </si>
  <si>
    <t>Ekonomické, sociálne a environmentálne  podmienky prechodu Slovenska  do informačnej spoločnosti</t>
  </si>
  <si>
    <t>Prognostický ústav Slovenskej akadémie vied</t>
  </si>
  <si>
    <t>Šancová</t>
  </si>
  <si>
    <t>APVT-51-023902</t>
  </si>
  <si>
    <t>Biosystematika húb opísaných zo Slovenska</t>
  </si>
  <si>
    <t>APVT-51-025902</t>
  </si>
  <si>
    <t>Monitorovanie energetických častíc v blízkom okolí Zeme: vzťahy ku kozmickému počasiu - vplyvy na  výkonnosť a zdravotný stav leteckého personálu</t>
  </si>
  <si>
    <t>Ústav experimentálnej fyziky SAV Košice</t>
  </si>
  <si>
    <t xml:space="preserve">Watsonova </t>
  </si>
  <si>
    <t>Rozpočtové organizácie v pôsobnosti Ministerstva školstva SR</t>
  </si>
  <si>
    <t>APVT-51-020802</t>
  </si>
  <si>
    <t>APVT-51-023602</t>
  </si>
  <si>
    <t>APVT-51-018402</t>
  </si>
  <si>
    <t>APVT-51-022702</t>
  </si>
  <si>
    <t>Žiadateľ</t>
  </si>
  <si>
    <t>Sídlo</t>
  </si>
  <si>
    <t>Čp</t>
  </si>
  <si>
    <t>Ústav ekológie lesa SAV Zvolen. Pobočka biológie drevín Nitra</t>
  </si>
  <si>
    <t>ÚSTAV  GEOTECHNIKY SAV</t>
  </si>
  <si>
    <t>Príspevkové organizácie SAV</t>
  </si>
  <si>
    <t>Rozpočtové organizácie SAV</t>
  </si>
  <si>
    <t>Piešřany</t>
  </si>
  <si>
    <t>Príspevkové organizácie Ministerstva Zdravotnícva SR</t>
  </si>
  <si>
    <t>Sereď</t>
  </si>
  <si>
    <t>Topoľčany</t>
  </si>
  <si>
    <t>Riziko prenosu  vírusových chorôb IBR-IPV, BVD hovädzieho dobytka ranými embryami</t>
  </si>
  <si>
    <t>Príspevkové organizácie v pôsobnosti Ministerstva pôdoospodárstva SR</t>
  </si>
  <si>
    <t>Ochrana revitalizáciou: Stratégia a management riečneho systému dolnej Moravy</t>
  </si>
  <si>
    <t>Univerzita Komenského v Bratislave</t>
  </si>
  <si>
    <t>Slovenská technická univerzita v Bratislave</t>
  </si>
  <si>
    <t>Technická univerzita Košice</t>
  </si>
  <si>
    <t>Univerzita P.J. Šafárika, Košice</t>
  </si>
  <si>
    <t>Slovenská poľnohospodáska univerzita, Nitra</t>
  </si>
  <si>
    <t>Žilinská univerzita, Žilina</t>
  </si>
  <si>
    <t>STU, Faculty of Electrical Engineering and Information Technology</t>
  </si>
  <si>
    <t>ŽU, Strojnícka fakulta, Katedra koľajových vozidiel, motorov a zdvíhadiel</t>
  </si>
  <si>
    <t>ŽU, Katedra konštruovania a častí strojov, Strojnícka fakulta</t>
  </si>
  <si>
    <t>STU, Fakulta chem. a potr. technológie, Katedra fyz. chem.</t>
  </si>
  <si>
    <t>STU, Fakulta chemickej a potravinárskej technológie</t>
  </si>
  <si>
    <t>Fakulta chemickej a potravinárskej technológie, STU</t>
  </si>
  <si>
    <t>STU, Fakulta chemickej a potravinárskej technológie</t>
  </si>
  <si>
    <t>STU, Fakulta elektrotechniky a informatiky</t>
  </si>
  <si>
    <t>Ústav farmakológie Jesseniovej lekárskej fakulty UK v Martine</t>
  </si>
  <si>
    <t>Piešťany</t>
  </si>
  <si>
    <t>EFRA - Ved. agent. pre lesníctvo a ekol.</t>
  </si>
  <si>
    <t>Podnikateľské organizácie</t>
  </si>
  <si>
    <t>Veľká Lomnica</t>
  </si>
  <si>
    <t xml:space="preserve">Neziskové organizácie </t>
  </si>
  <si>
    <t xml:space="preserve">Občianske združenia </t>
  </si>
  <si>
    <t>ŽŽiadateľ</t>
  </si>
  <si>
    <t>Spolu za podnikateľské organizácie</t>
  </si>
  <si>
    <t>tis. Sk</t>
  </si>
  <si>
    <t xml:space="preserve">Spolu za ŽU </t>
  </si>
  <si>
    <t>Spolu za rozpočtové organizácie</t>
  </si>
  <si>
    <t xml:space="preserve">Spolu za UK </t>
  </si>
  <si>
    <t xml:space="preserve">Spolu za STU </t>
  </si>
  <si>
    <t xml:space="preserve">Spolu za TU KE </t>
  </si>
  <si>
    <t xml:space="preserve">Spolu za UPJŠ </t>
  </si>
  <si>
    <t xml:space="preserve">Spolu za SPU </t>
  </si>
  <si>
    <t xml:space="preserve">Spolu za verejné vysoké školy </t>
  </si>
  <si>
    <t>Spolu za kapitolu MŠ SR</t>
  </si>
  <si>
    <t>2003 (tis. Sk)</t>
  </si>
  <si>
    <t xml:space="preserve">Príspevkové organizácie SAV spolu </t>
  </si>
  <si>
    <t xml:space="preserve">SAV spolu </t>
  </si>
  <si>
    <t xml:space="preserve">Rozpočtové organizácie SAV spolu </t>
  </si>
  <si>
    <t xml:space="preserve">Spolu MZ SR </t>
  </si>
  <si>
    <t xml:space="preserve"> 2003 (tis. Sk)</t>
  </si>
  <si>
    <t>Príspevkové organizácie MP SR</t>
  </si>
  <si>
    <t>Spolu za neziskové organizácie</t>
  </si>
  <si>
    <t>Spolu za MH SR</t>
  </si>
  <si>
    <t>Podnikateľské organizácie MVRR SR</t>
  </si>
  <si>
    <t xml:space="preserve">Spolu za MVRR </t>
  </si>
  <si>
    <t>Podnikateľské organizácie Ministerstva Hospodárstva SR</t>
  </si>
  <si>
    <t>Spolu za občianske združenia</t>
  </si>
  <si>
    <t>Spolu za MP SR</t>
  </si>
  <si>
    <t>Miletičova</t>
  </si>
  <si>
    <t>NÚRCh</t>
  </si>
  <si>
    <t>Číslo úlohy</t>
  </si>
  <si>
    <t>Názov úlohy</t>
  </si>
  <si>
    <t xml:space="preserve">Južná trieda </t>
  </si>
  <si>
    <t>Fraňa Kráľa</t>
  </si>
  <si>
    <t>VÚZ-Priemyselný inštitút</t>
  </si>
  <si>
    <t>Spolu za podnuikateľské organizácie</t>
  </si>
  <si>
    <t>Neziskové organizácie Ministerstva hospodárstva SR</t>
  </si>
</sst>
</file>

<file path=xl/styles.xml><?xml version="1.0" encoding="utf-8"?>
<styleSheet xmlns="http://schemas.openxmlformats.org/spreadsheetml/2006/main">
  <numFmts count="1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000"/>
    <numFmt numFmtId="169" formatCode="0.000"/>
  </numFmts>
  <fonts count="7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0"/>
      <name val="MS Sans Serif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3" fillId="0" borderId="1" xfId="0" applyNumberFormat="1" applyFont="1" applyBorder="1" applyAlignment="1">
      <alignment horizontal="left" vertical="top"/>
    </xf>
    <xf numFmtId="0" fontId="1" fillId="0" borderId="2" xfId="20" applyFont="1" applyFill="1" applyBorder="1" applyAlignment="1">
      <alignment horizontal="left" wrapText="1"/>
      <protection/>
    </xf>
    <xf numFmtId="0" fontId="1" fillId="0" borderId="2" xfId="20" applyFont="1" applyFill="1" applyBorder="1" applyAlignment="1">
      <alignment horizontal="left"/>
      <protection/>
    </xf>
    <xf numFmtId="0" fontId="1" fillId="0" borderId="3" xfId="20" applyFont="1" applyFill="1" applyBorder="1" applyAlignment="1">
      <alignment horizontal="left"/>
      <protection/>
    </xf>
    <xf numFmtId="0" fontId="1" fillId="0" borderId="3" xfId="20" applyFont="1" applyFill="1" applyBorder="1" applyAlignment="1">
      <alignment horizontal="left" wrapText="1"/>
      <protection/>
    </xf>
    <xf numFmtId="0" fontId="1" fillId="0" borderId="4" xfId="20" applyFont="1" applyFill="1" applyBorder="1" applyAlignment="1">
      <alignment horizontal="left" vertical="top"/>
      <protection/>
    </xf>
    <xf numFmtId="0" fontId="1" fillId="0" borderId="2" xfId="20" applyFont="1" applyFill="1" applyBorder="1" applyAlignment="1">
      <alignment horizontal="left" vertical="top"/>
      <protection/>
    </xf>
    <xf numFmtId="0" fontId="1" fillId="0" borderId="3" xfId="20" applyFont="1" applyFill="1" applyBorder="1" applyAlignment="1">
      <alignment horizontal="left" vertical="top"/>
      <protection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 vertical="top"/>
    </xf>
    <xf numFmtId="1" fontId="0" fillId="0" borderId="0" xfId="0" applyNumberFormat="1" applyAlignment="1">
      <alignment horizontal="left" vertical="top"/>
    </xf>
    <xf numFmtId="0" fontId="3" fillId="0" borderId="5" xfId="0" applyNumberFormat="1" applyFont="1" applyBorder="1" applyAlignment="1">
      <alignment horizontal="left" vertical="top"/>
    </xf>
    <xf numFmtId="0" fontId="3" fillId="0" borderId="1" xfId="0" applyNumberFormat="1" applyFont="1" applyBorder="1" applyAlignment="1" quotePrefix="1">
      <alignment horizontal="left" vertical="top"/>
    </xf>
    <xf numFmtId="0" fontId="3" fillId="0" borderId="6" xfId="0" applyNumberFormat="1" applyFont="1" applyBorder="1" applyAlignment="1" quotePrefix="1">
      <alignment horizontal="left" vertical="top"/>
    </xf>
    <xf numFmtId="0" fontId="3" fillId="0" borderId="0" xfId="0" applyNumberFormat="1" applyFont="1" applyBorder="1" applyAlignment="1" quotePrefix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7" xfId="0" applyNumberFormat="1" applyFont="1" applyBorder="1" applyAlignment="1" quotePrefix="1">
      <alignment horizontal="left" vertical="top"/>
    </xf>
    <xf numFmtId="0" fontId="1" fillId="0" borderId="8" xfId="20" applyFont="1" applyFill="1" applyBorder="1" applyAlignment="1">
      <alignment horizontal="left" vertical="top" wrapText="1"/>
      <protection/>
    </xf>
    <xf numFmtId="0" fontId="1" fillId="0" borderId="4" xfId="20" applyFont="1" applyFill="1" applyBorder="1" applyAlignment="1">
      <alignment horizontal="left" vertical="top" wrapText="1"/>
      <protection/>
    </xf>
    <xf numFmtId="0" fontId="1" fillId="0" borderId="9" xfId="20" applyFont="1" applyFill="1" applyBorder="1" applyAlignment="1">
      <alignment horizontal="left" vertical="top" wrapText="1"/>
      <protection/>
    </xf>
    <xf numFmtId="0" fontId="1" fillId="0" borderId="2" xfId="20" applyFont="1" applyFill="1" applyBorder="1" applyAlignment="1">
      <alignment horizontal="left" vertical="top" wrapText="1"/>
      <protection/>
    </xf>
    <xf numFmtId="0" fontId="1" fillId="0" borderId="10" xfId="20" applyFont="1" applyFill="1" applyBorder="1" applyAlignment="1">
      <alignment horizontal="left" vertical="top"/>
      <protection/>
    </xf>
    <xf numFmtId="0" fontId="1" fillId="0" borderId="3" xfId="20" applyFont="1" applyFill="1" applyBorder="1" applyAlignment="1">
      <alignment horizontal="left" vertical="top" wrapText="1"/>
      <protection/>
    </xf>
    <xf numFmtId="0" fontId="1" fillId="0" borderId="0" xfId="20" applyFont="1" applyFill="1" applyBorder="1" applyAlignment="1">
      <alignment horizontal="left" vertical="top"/>
      <protection/>
    </xf>
    <xf numFmtId="0" fontId="1" fillId="0" borderId="0" xfId="20" applyFont="1" applyFill="1" applyBorder="1" applyAlignment="1">
      <alignment horizontal="left" vertical="top" wrapText="1"/>
      <protection/>
    </xf>
    <xf numFmtId="0" fontId="3" fillId="0" borderId="11" xfId="0" applyNumberFormat="1" applyFont="1" applyBorder="1" applyAlignment="1" quotePrefix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4" xfId="0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2" xfId="0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1" fontId="0" fillId="0" borderId="2" xfId="0" applyNumberForma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3" xfId="0" applyBorder="1" applyAlignment="1">
      <alignment horizontal="left" vertical="top" wrapText="1"/>
    </xf>
    <xf numFmtId="0" fontId="0" fillId="0" borderId="3" xfId="0" applyBorder="1" applyAlignment="1">
      <alignment horizontal="left" vertical="top"/>
    </xf>
    <xf numFmtId="0" fontId="1" fillId="0" borderId="10" xfId="20" applyFont="1" applyFill="1" applyBorder="1" applyAlignment="1">
      <alignment horizontal="left" vertical="top" wrapText="1"/>
      <protection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1" fontId="0" fillId="0" borderId="0" xfId="0" applyNumberFormat="1" applyAlignment="1">
      <alignment vertical="top"/>
    </xf>
    <xf numFmtId="0" fontId="3" fillId="0" borderId="1" xfId="0" applyNumberFormat="1" applyFont="1" applyBorder="1" applyAlignment="1" quotePrefix="1">
      <alignment vertical="top"/>
    </xf>
    <xf numFmtId="0" fontId="3" fillId="0" borderId="1" xfId="0" applyNumberFormat="1" applyFont="1" applyBorder="1" applyAlignment="1">
      <alignment vertical="top"/>
    </xf>
    <xf numFmtId="0" fontId="3" fillId="0" borderId="6" xfId="0" applyNumberFormat="1" applyFont="1" applyBorder="1" applyAlignment="1" quotePrefix="1">
      <alignment vertical="top"/>
    </xf>
    <xf numFmtId="0" fontId="3" fillId="0" borderId="0" xfId="0" applyNumberFormat="1" applyFont="1" applyBorder="1" applyAlignment="1" quotePrefix="1">
      <alignment vertical="top"/>
    </xf>
    <xf numFmtId="1" fontId="3" fillId="2" borderId="12" xfId="0" applyNumberFormat="1" applyFont="1" applyFill="1" applyBorder="1" applyAlignment="1">
      <alignment vertical="top"/>
    </xf>
    <xf numFmtId="0" fontId="1" fillId="0" borderId="8" xfId="20" applyFont="1" applyFill="1" applyBorder="1" applyAlignment="1">
      <alignment vertical="top" wrapText="1"/>
      <protection/>
    </xf>
    <xf numFmtId="0" fontId="1" fillId="0" borderId="4" xfId="20" applyFont="1" applyFill="1" applyBorder="1" applyAlignment="1">
      <alignment vertical="top" wrapText="1"/>
      <protection/>
    </xf>
    <xf numFmtId="0" fontId="1" fillId="0" borderId="4" xfId="20" applyFont="1" applyFill="1" applyBorder="1" applyAlignment="1">
      <alignment vertical="top"/>
      <protection/>
    </xf>
    <xf numFmtId="0" fontId="1" fillId="0" borderId="9" xfId="20" applyFont="1" applyFill="1" applyBorder="1" applyAlignment="1">
      <alignment vertical="top" wrapText="1"/>
      <protection/>
    </xf>
    <xf numFmtId="0" fontId="1" fillId="0" borderId="2" xfId="20" applyFont="1" applyFill="1" applyBorder="1" applyAlignment="1">
      <alignment vertical="top" wrapText="1"/>
      <protection/>
    </xf>
    <xf numFmtId="0" fontId="1" fillId="0" borderId="2" xfId="20" applyFont="1" applyFill="1" applyBorder="1" applyAlignment="1">
      <alignment vertical="top"/>
      <protection/>
    </xf>
    <xf numFmtId="0" fontId="1" fillId="0" borderId="10" xfId="20" applyFont="1" applyFill="1" applyBorder="1" applyAlignment="1">
      <alignment vertical="top" wrapText="1"/>
      <protection/>
    </xf>
    <xf numFmtId="0" fontId="1" fillId="0" borderId="3" xfId="20" applyFont="1" applyFill="1" applyBorder="1" applyAlignment="1">
      <alignment vertical="top"/>
      <protection/>
    </xf>
    <xf numFmtId="0" fontId="1" fillId="0" borderId="3" xfId="20" applyFont="1" applyFill="1" applyBorder="1" applyAlignment="1">
      <alignment vertical="top" wrapText="1"/>
      <protection/>
    </xf>
    <xf numFmtId="0" fontId="1" fillId="0" borderId="0" xfId="20" applyFont="1" applyFill="1" applyBorder="1" applyAlignment="1">
      <alignment vertical="top" wrapText="1"/>
      <protection/>
    </xf>
    <xf numFmtId="0" fontId="1" fillId="0" borderId="0" xfId="20" applyFont="1" applyFill="1" applyBorder="1" applyAlignment="1">
      <alignment vertical="top"/>
      <protection/>
    </xf>
    <xf numFmtId="0" fontId="4" fillId="0" borderId="0" xfId="20" applyFont="1" applyFill="1" applyBorder="1" applyAlignment="1">
      <alignment vertical="top"/>
      <protection/>
    </xf>
    <xf numFmtId="1" fontId="4" fillId="3" borderId="0" xfId="20" applyNumberFormat="1" applyFont="1" applyFill="1" applyBorder="1" applyAlignment="1">
      <alignment vertical="top" wrapText="1"/>
      <protection/>
    </xf>
    <xf numFmtId="0" fontId="2" fillId="0" borderId="0" xfId="0" applyFont="1" applyAlignment="1">
      <alignment horizontal="left" vertical="top"/>
    </xf>
    <xf numFmtId="0" fontId="1" fillId="0" borderId="13" xfId="20" applyFont="1" applyFill="1" applyBorder="1" applyAlignment="1">
      <alignment horizontal="left" vertical="top" wrapText="1"/>
      <protection/>
    </xf>
    <xf numFmtId="0" fontId="1" fillId="0" borderId="14" xfId="20" applyFont="1" applyFill="1" applyBorder="1" applyAlignment="1">
      <alignment horizontal="left" vertical="top" wrapText="1"/>
      <protection/>
    </xf>
    <xf numFmtId="0" fontId="1" fillId="0" borderId="14" xfId="20" applyFont="1" applyFill="1" applyBorder="1" applyAlignment="1">
      <alignment horizontal="left" vertical="top"/>
      <protection/>
    </xf>
    <xf numFmtId="1" fontId="0" fillId="0" borderId="0" xfId="0" applyNumberFormat="1" applyAlignment="1">
      <alignment horizontal="right" vertical="top"/>
    </xf>
    <xf numFmtId="1" fontId="4" fillId="3" borderId="0" xfId="20" applyNumberFormat="1" applyFont="1" applyFill="1" applyBorder="1" applyAlignment="1">
      <alignment horizontal="right" vertical="top" wrapText="1"/>
      <protection/>
    </xf>
    <xf numFmtId="1" fontId="4" fillId="0" borderId="0" xfId="20" applyNumberFormat="1" applyFont="1" applyFill="1" applyBorder="1" applyAlignment="1">
      <alignment horizontal="right" vertical="top" wrapText="1"/>
      <protection/>
    </xf>
    <xf numFmtId="1" fontId="2" fillId="2" borderId="0" xfId="0" applyNumberFormat="1" applyFont="1" applyFill="1" applyAlignment="1">
      <alignment horizontal="right" vertical="top"/>
    </xf>
    <xf numFmtId="1" fontId="4" fillId="4" borderId="0" xfId="20" applyNumberFormat="1" applyFont="1" applyFill="1" applyBorder="1" applyAlignment="1">
      <alignment vertical="top" wrapText="1"/>
      <protection/>
    </xf>
    <xf numFmtId="0" fontId="2" fillId="0" borderId="15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6" xfId="0" applyFont="1" applyBorder="1" applyAlignment="1">
      <alignment vertical="top"/>
    </xf>
    <xf numFmtId="0" fontId="0" fillId="0" borderId="2" xfId="0" applyBorder="1" applyAlignment="1">
      <alignment vertical="top"/>
    </xf>
    <xf numFmtId="0" fontId="2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>
      <alignment horizontal="right" vertical="top"/>
    </xf>
    <xf numFmtId="0" fontId="0" fillId="0" borderId="4" xfId="0" applyFill="1" applyBorder="1" applyAlignment="1">
      <alignment vertical="top"/>
    </xf>
    <xf numFmtId="3" fontId="0" fillId="0" borderId="2" xfId="0" applyNumberFormat="1" applyBorder="1" applyAlignment="1">
      <alignment vertical="top"/>
    </xf>
    <xf numFmtId="0" fontId="0" fillId="0" borderId="3" xfId="0" applyBorder="1" applyAlignment="1">
      <alignment vertical="top"/>
    </xf>
    <xf numFmtId="1" fontId="0" fillId="0" borderId="17" xfId="0" applyNumberFormat="1" applyFill="1" applyBorder="1" applyAlignment="1">
      <alignment vertical="top"/>
    </xf>
    <xf numFmtId="1" fontId="3" fillId="0" borderId="0" xfId="0" applyNumberFormat="1" applyFont="1" applyBorder="1" applyAlignment="1">
      <alignment horizontal="right" vertical="top"/>
    </xf>
    <xf numFmtId="1" fontId="2" fillId="0" borderId="0" xfId="0" applyNumberFormat="1" applyFont="1" applyAlignment="1">
      <alignment horizontal="right" vertical="top"/>
    </xf>
    <xf numFmtId="1" fontId="0" fillId="0" borderId="18" xfId="0" applyNumberFormat="1" applyBorder="1" applyAlignment="1">
      <alignment vertical="top"/>
    </xf>
    <xf numFmtId="1" fontId="0" fillId="0" borderId="0" xfId="0" applyNumberFormat="1" applyFill="1" applyBorder="1" applyAlignment="1">
      <alignment horizontal="left" vertical="top"/>
    </xf>
    <xf numFmtId="1" fontId="0" fillId="0" borderId="0" xfId="0" applyNumberFormat="1" applyBorder="1" applyAlignment="1">
      <alignment/>
    </xf>
    <xf numFmtId="0" fontId="3" fillId="0" borderId="5" xfId="0" applyFont="1" applyBorder="1" applyAlignment="1">
      <alignment horizontal="right" vertical="top"/>
    </xf>
    <xf numFmtId="0" fontId="3" fillId="0" borderId="1" xfId="0" applyFont="1" applyBorder="1" applyAlignment="1">
      <alignment horizontal="right" vertical="top"/>
    </xf>
    <xf numFmtId="0" fontId="3" fillId="0" borderId="6" xfId="0" applyFont="1" applyBorder="1" applyAlignment="1">
      <alignment horizontal="right" vertical="top"/>
    </xf>
    <xf numFmtId="1" fontId="0" fillId="0" borderId="19" xfId="0" applyNumberFormat="1" applyBorder="1" applyAlignment="1">
      <alignment vertical="top"/>
    </xf>
    <xf numFmtId="0" fontId="0" fillId="0" borderId="8" xfId="0" applyBorder="1" applyAlignment="1">
      <alignment horizontal="right" vertical="top"/>
    </xf>
    <xf numFmtId="0" fontId="0" fillId="0" borderId="9" xfId="0" applyBorder="1" applyAlignment="1">
      <alignment horizontal="right" vertical="top"/>
    </xf>
    <xf numFmtId="1" fontId="0" fillId="0" borderId="9" xfId="0" applyNumberFormat="1" applyBorder="1" applyAlignment="1">
      <alignment horizontal="right" vertical="top"/>
    </xf>
    <xf numFmtId="1" fontId="0" fillId="0" borderId="10" xfId="0" applyNumberFormat="1" applyBorder="1" applyAlignment="1">
      <alignment horizontal="right" vertical="top"/>
    </xf>
    <xf numFmtId="1" fontId="2" fillId="5" borderId="0" xfId="0" applyNumberFormat="1" applyFont="1" applyFill="1" applyAlignment="1">
      <alignment horizontal="right" vertical="top"/>
    </xf>
    <xf numFmtId="0" fontId="1" fillId="0" borderId="20" xfId="20" applyFont="1" applyFill="1" applyBorder="1" applyAlignment="1">
      <alignment horizontal="left" vertical="top" wrapText="1"/>
      <protection/>
    </xf>
    <xf numFmtId="0" fontId="1" fillId="0" borderId="21" xfId="20" applyFont="1" applyFill="1" applyBorder="1" applyAlignment="1">
      <alignment horizontal="left" vertical="top" wrapText="1"/>
      <protection/>
    </xf>
    <xf numFmtId="0" fontId="1" fillId="0" borderId="21" xfId="20" applyFont="1" applyFill="1" applyBorder="1" applyAlignment="1">
      <alignment horizontal="left" vertical="top"/>
      <protection/>
    </xf>
    <xf numFmtId="0" fontId="3" fillId="0" borderId="14" xfId="0" applyNumberFormat="1" applyFont="1" applyBorder="1" applyAlignment="1" quotePrefix="1">
      <alignment horizontal="left" vertical="top"/>
    </xf>
    <xf numFmtId="0" fontId="3" fillId="0" borderId="14" xfId="0" applyNumberFormat="1" applyFont="1" applyBorder="1" applyAlignment="1">
      <alignment horizontal="left" vertical="top"/>
    </xf>
    <xf numFmtId="0" fontId="3" fillId="0" borderId="22" xfId="0" applyNumberFormat="1" applyFont="1" applyBorder="1" applyAlignment="1" quotePrefix="1">
      <alignment horizontal="left" vertical="top"/>
    </xf>
    <xf numFmtId="1" fontId="2" fillId="0" borderId="0" xfId="0" applyNumberFormat="1" applyFont="1" applyAlignment="1">
      <alignment vertical="top"/>
    </xf>
    <xf numFmtId="0" fontId="1" fillId="0" borderId="23" xfId="20" applyFont="1" applyFill="1" applyBorder="1" applyAlignment="1">
      <alignment vertical="top" wrapText="1"/>
      <protection/>
    </xf>
    <xf numFmtId="0" fontId="1" fillId="0" borderId="24" xfId="20" applyFont="1" applyFill="1" applyBorder="1" applyAlignment="1">
      <alignment vertical="top" wrapText="1"/>
      <protection/>
    </xf>
    <xf numFmtId="0" fontId="1" fillId="0" borderId="25" xfId="20" applyFont="1" applyFill="1" applyBorder="1" applyAlignment="1">
      <alignment vertical="top" wrapText="1"/>
      <protection/>
    </xf>
    <xf numFmtId="1" fontId="0" fillId="2" borderId="26" xfId="0" applyNumberFormat="1" applyFill="1" applyBorder="1" applyAlignment="1">
      <alignment vertical="top"/>
    </xf>
    <xf numFmtId="1" fontId="0" fillId="2" borderId="27" xfId="0" applyNumberFormat="1" applyFill="1" applyBorder="1" applyAlignment="1">
      <alignment vertical="top"/>
    </xf>
    <xf numFmtId="1" fontId="0" fillId="2" borderId="28" xfId="0" applyNumberFormat="1" applyFill="1" applyBorder="1" applyAlignment="1">
      <alignment vertical="top"/>
    </xf>
    <xf numFmtId="0" fontId="0" fillId="0" borderId="29" xfId="0" applyBorder="1" applyAlignment="1">
      <alignment vertical="top"/>
    </xf>
    <xf numFmtId="1" fontId="2" fillId="2" borderId="0" xfId="0" applyNumberFormat="1" applyFont="1" applyFill="1" applyAlignment="1">
      <alignment vertical="top"/>
    </xf>
    <xf numFmtId="0" fontId="1" fillId="0" borderId="0" xfId="20" applyFont="1" applyFill="1" applyBorder="1" applyAlignment="1">
      <alignment horizontal="left" wrapText="1"/>
      <protection/>
    </xf>
    <xf numFmtId="0" fontId="1" fillId="0" borderId="0" xfId="20" applyFont="1" applyFill="1" applyBorder="1" applyAlignment="1">
      <alignment horizontal="left"/>
      <protection/>
    </xf>
    <xf numFmtId="0" fontId="1" fillId="0" borderId="0" xfId="20" applyFont="1" applyFill="1" applyBorder="1" applyAlignment="1">
      <alignment horizontal="right" wrapText="1"/>
      <protection/>
    </xf>
    <xf numFmtId="1" fontId="0" fillId="5" borderId="0" xfId="0" applyNumberFormat="1" applyFill="1" applyBorder="1" applyAlignment="1">
      <alignment/>
    </xf>
    <xf numFmtId="1" fontId="4" fillId="4" borderId="0" xfId="20" applyNumberFormat="1" applyFont="1" applyFill="1" applyBorder="1" applyAlignment="1">
      <alignment horizontal="right" vertical="top" wrapText="1"/>
      <protection/>
    </xf>
    <xf numFmtId="169" fontId="0" fillId="0" borderId="0" xfId="0" applyNumberFormat="1" applyAlignment="1">
      <alignment horizontal="right" vertical="top"/>
    </xf>
    <xf numFmtId="0" fontId="1" fillId="0" borderId="23" xfId="20" applyFont="1" applyFill="1" applyBorder="1" applyAlignment="1">
      <alignment horizontal="left" vertical="top" wrapText="1"/>
      <protection/>
    </xf>
    <xf numFmtId="0" fontId="1" fillId="0" borderId="24" xfId="20" applyFont="1" applyFill="1" applyBorder="1" applyAlignment="1">
      <alignment horizontal="left" vertical="top" wrapText="1"/>
      <protection/>
    </xf>
    <xf numFmtId="0" fontId="1" fillId="0" borderId="25" xfId="20" applyFont="1" applyFill="1" applyBorder="1" applyAlignment="1">
      <alignment horizontal="left" vertical="top" wrapText="1"/>
      <protection/>
    </xf>
    <xf numFmtId="1" fontId="0" fillId="2" borderId="27" xfId="0" applyNumberFormat="1" applyFill="1" applyBorder="1" applyAlignment="1">
      <alignment horizontal="right" vertical="top"/>
    </xf>
    <xf numFmtId="1" fontId="0" fillId="2" borderId="27" xfId="0" applyNumberFormat="1" applyFill="1" applyBorder="1" applyAlignment="1">
      <alignment/>
    </xf>
    <xf numFmtId="1" fontId="0" fillId="2" borderId="28" xfId="0" applyNumberFormat="1" applyFill="1" applyBorder="1" applyAlignment="1">
      <alignment/>
    </xf>
    <xf numFmtId="0" fontId="1" fillId="0" borderId="30" xfId="20" applyFont="1" applyFill="1" applyBorder="1" applyAlignment="1">
      <alignment horizontal="left" vertical="top" wrapText="1"/>
      <protection/>
    </xf>
    <xf numFmtId="0" fontId="1" fillId="0" borderId="31" xfId="20" applyFont="1" applyFill="1" applyBorder="1" applyAlignment="1">
      <alignment horizontal="left" vertical="top" wrapText="1"/>
      <protection/>
    </xf>
    <xf numFmtId="0" fontId="1" fillId="0" borderId="32" xfId="20" applyFont="1" applyFill="1" applyBorder="1" applyAlignment="1">
      <alignment horizontal="left" vertical="top" wrapText="1"/>
      <protection/>
    </xf>
    <xf numFmtId="0" fontId="1" fillId="0" borderId="18" xfId="20" applyFont="1" applyFill="1" applyBorder="1" applyAlignment="1">
      <alignment horizontal="left" vertical="top" wrapText="1"/>
      <protection/>
    </xf>
    <xf numFmtId="0" fontId="1" fillId="0" borderId="18" xfId="20" applyFont="1" applyFill="1" applyBorder="1" applyAlignment="1">
      <alignment horizontal="left" wrapText="1"/>
      <protection/>
    </xf>
    <xf numFmtId="0" fontId="1" fillId="0" borderId="19" xfId="20" applyFont="1" applyFill="1" applyBorder="1" applyAlignment="1">
      <alignment horizontal="left" wrapText="1"/>
      <protection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1" fontId="0" fillId="0" borderId="24" xfId="0" applyNumberFormat="1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1" fontId="0" fillId="2" borderId="26" xfId="0" applyNumberFormat="1" applyFill="1" applyBorder="1" applyAlignment="1">
      <alignment horizontal="right" vertical="top"/>
    </xf>
    <xf numFmtId="1" fontId="0" fillId="2" borderId="28" xfId="0" applyNumberFormat="1" applyFill="1" applyBorder="1" applyAlignment="1">
      <alignment horizontal="right" vertical="top"/>
    </xf>
    <xf numFmtId="1" fontId="3" fillId="5" borderId="0" xfId="0" applyNumberFormat="1" applyFont="1" applyFill="1" applyBorder="1" applyAlignment="1">
      <alignment horizontal="right" vertical="top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top"/>
    </xf>
    <xf numFmtId="0" fontId="0" fillId="0" borderId="0" xfId="0" applyAlignment="1">
      <alignment horizontal="right" vertical="center"/>
    </xf>
    <xf numFmtId="0" fontId="4" fillId="0" borderId="0" xfId="20" applyFont="1" applyFill="1" applyBorder="1" applyAlignment="1">
      <alignment horizontal="right" vertical="center"/>
      <protection/>
    </xf>
    <xf numFmtId="0" fontId="1" fillId="0" borderId="33" xfId="20" applyFont="1" applyFill="1" applyBorder="1" applyAlignment="1">
      <alignment horizontal="left" vertical="top" wrapText="1"/>
      <protection/>
    </xf>
    <xf numFmtId="0" fontId="1" fillId="0" borderId="29" xfId="20" applyFont="1" applyFill="1" applyBorder="1" applyAlignment="1">
      <alignment horizontal="left" vertical="top" wrapText="1"/>
      <protection/>
    </xf>
    <xf numFmtId="1" fontId="2" fillId="5" borderId="12" xfId="0" applyNumberFormat="1" applyFont="1" applyFill="1" applyBorder="1" applyAlignment="1">
      <alignment horizontal="center" vertical="top"/>
    </xf>
    <xf numFmtId="1" fontId="0" fillId="0" borderId="0" xfId="0" applyNumberFormat="1" applyFont="1" applyAlignment="1">
      <alignment horizontal="right" vertical="top"/>
    </xf>
    <xf numFmtId="1" fontId="0" fillId="0" borderId="0" xfId="0" applyNumberFormat="1" applyFont="1" applyAlignment="1">
      <alignment vertical="top"/>
    </xf>
    <xf numFmtId="1" fontId="0" fillId="2" borderId="27" xfId="0" applyNumberFormat="1" applyFont="1" applyFill="1" applyBorder="1" applyAlignment="1">
      <alignment horizontal="right" vertical="top"/>
    </xf>
    <xf numFmtId="1" fontId="0" fillId="5" borderId="0" xfId="0" applyNumberFormat="1" applyFont="1" applyFill="1" applyBorder="1" applyAlignment="1">
      <alignment/>
    </xf>
    <xf numFmtId="1" fontId="0" fillId="2" borderId="34" xfId="0" applyNumberFormat="1" applyFont="1" applyFill="1" applyBorder="1" applyAlignment="1">
      <alignment horizontal="right" vertical="top"/>
    </xf>
    <xf numFmtId="1" fontId="0" fillId="2" borderId="35" xfId="0" applyNumberFormat="1" applyFont="1" applyFill="1" applyBorder="1" applyAlignment="1">
      <alignment horizontal="right" vertical="top"/>
    </xf>
    <xf numFmtId="1" fontId="2" fillId="5" borderId="26" xfId="0" applyNumberFormat="1" applyFont="1" applyFill="1" applyBorder="1" applyAlignment="1">
      <alignment horizontal="center" vertical="top"/>
    </xf>
    <xf numFmtId="1" fontId="0" fillId="2" borderId="28" xfId="0" applyNumberFormat="1" applyFont="1" applyFill="1" applyBorder="1" applyAlignment="1">
      <alignment horizontal="right" vertical="top"/>
    </xf>
    <xf numFmtId="1" fontId="0" fillId="2" borderId="26" xfId="0" applyNumberFormat="1" applyFont="1" applyFill="1" applyBorder="1" applyAlignment="1">
      <alignment horizontal="right" vertical="top"/>
    </xf>
    <xf numFmtId="0" fontId="2" fillId="0" borderId="35" xfId="0" applyFont="1" applyBorder="1" applyAlignment="1">
      <alignment horizontal="center" vertical="top"/>
    </xf>
    <xf numFmtId="0" fontId="3" fillId="0" borderId="14" xfId="0" applyNumberFormat="1" applyFont="1" applyBorder="1" applyAlignment="1" quotePrefix="1">
      <alignment vertical="top"/>
    </xf>
    <xf numFmtId="1" fontId="3" fillId="5" borderId="35" xfId="0" applyNumberFormat="1" applyFont="1" applyFill="1" applyBorder="1" applyAlignment="1">
      <alignment vertical="top"/>
    </xf>
    <xf numFmtId="1" fontId="2" fillId="2" borderId="0" xfId="0" applyNumberFormat="1" applyFont="1" applyFill="1" applyAlignment="1">
      <alignment/>
    </xf>
    <xf numFmtId="0" fontId="3" fillId="0" borderId="29" xfId="0" applyNumberFormat="1" applyFont="1" applyBorder="1" applyAlignment="1">
      <alignment vertical="top"/>
    </xf>
    <xf numFmtId="0" fontId="0" fillId="0" borderId="0" xfId="0" applyBorder="1" applyAlignment="1">
      <alignment horizontal="left" vertical="top"/>
    </xf>
    <xf numFmtId="1" fontId="0" fillId="5" borderId="0" xfId="0" applyNumberFormat="1" applyFill="1" applyBorder="1" applyAlignment="1">
      <alignment horizontal="right" vertical="top"/>
    </xf>
    <xf numFmtId="0" fontId="4" fillId="0" borderId="0" xfId="20" applyFont="1" applyFill="1" applyBorder="1" applyAlignment="1">
      <alignment horizontal="left"/>
      <protection/>
    </xf>
    <xf numFmtId="0" fontId="1" fillId="0" borderId="36" xfId="20" applyFont="1" applyFill="1" applyBorder="1" applyAlignment="1">
      <alignment horizontal="left"/>
      <protection/>
    </xf>
    <xf numFmtId="0" fontId="1" fillId="0" borderId="36" xfId="20" applyFont="1" applyFill="1" applyBorder="1" applyAlignment="1">
      <alignment horizontal="left" wrapText="1"/>
      <protection/>
    </xf>
    <xf numFmtId="0" fontId="1" fillId="0" borderId="37" xfId="20" applyFont="1" applyFill="1" applyBorder="1" applyAlignment="1">
      <alignment horizontal="left" wrapText="1"/>
      <protection/>
    </xf>
    <xf numFmtId="1" fontId="0" fillId="2" borderId="38" xfId="0" applyNumberFormat="1" applyFill="1" applyBorder="1" applyAlignment="1">
      <alignment/>
    </xf>
    <xf numFmtId="0" fontId="3" fillId="0" borderId="14" xfId="0" applyNumberFormat="1" applyFont="1" applyBorder="1" applyAlignment="1">
      <alignment vertical="top"/>
    </xf>
    <xf numFmtId="1" fontId="3" fillId="2" borderId="35" xfId="0" applyNumberFormat="1" applyFont="1" applyFill="1" applyBorder="1" applyAlignment="1">
      <alignment horizontal="center" vertical="top"/>
    </xf>
    <xf numFmtId="1" fontId="4" fillId="0" borderId="0" xfId="20" applyNumberFormat="1" applyFont="1" applyFill="1" applyBorder="1" applyAlignment="1">
      <alignment vertical="top" wrapText="1"/>
      <protection/>
    </xf>
    <xf numFmtId="0" fontId="1" fillId="0" borderId="39" xfId="20" applyFont="1" applyFill="1" applyBorder="1" applyAlignment="1">
      <alignment horizontal="left"/>
      <protection/>
    </xf>
    <xf numFmtId="0" fontId="1" fillId="0" borderId="9" xfId="20" applyFont="1" applyFill="1" applyBorder="1" applyAlignment="1">
      <alignment horizontal="left"/>
      <protection/>
    </xf>
    <xf numFmtId="0" fontId="1" fillId="0" borderId="10" xfId="20" applyFont="1" applyFill="1" applyBorder="1" applyAlignment="1">
      <alignment horizontal="left"/>
      <protection/>
    </xf>
    <xf numFmtId="0" fontId="1" fillId="0" borderId="2" xfId="20" applyFont="1" applyFill="1" applyBorder="1" applyAlignment="1">
      <alignment vertical="top" wrapText="1"/>
      <protection/>
    </xf>
    <xf numFmtId="0" fontId="0" fillId="0" borderId="8" xfId="0" applyBorder="1" applyAlignment="1">
      <alignment vertical="top"/>
    </xf>
    <xf numFmtId="0" fontId="0" fillId="0" borderId="4" xfId="0" applyBorder="1" applyAlignment="1">
      <alignment vertical="top"/>
    </xf>
    <xf numFmtId="1" fontId="0" fillId="0" borderId="17" xfId="0" applyNumberFormat="1" applyBorder="1" applyAlignment="1">
      <alignment vertical="top"/>
    </xf>
    <xf numFmtId="0" fontId="0" fillId="0" borderId="40" xfId="0" applyBorder="1" applyAlignment="1">
      <alignment vertical="top"/>
    </xf>
    <xf numFmtId="0" fontId="0" fillId="5" borderId="0" xfId="0" applyFill="1" applyBorder="1" applyAlignment="1">
      <alignment vertical="top"/>
    </xf>
    <xf numFmtId="0" fontId="1" fillId="0" borderId="17" xfId="20" applyFont="1" applyFill="1" applyBorder="1" applyAlignment="1">
      <alignment horizontal="right" vertical="center" wrapText="1"/>
      <protection/>
    </xf>
    <xf numFmtId="0" fontId="1" fillId="0" borderId="18" xfId="20" applyFont="1" applyFill="1" applyBorder="1" applyAlignment="1">
      <alignment horizontal="right" vertical="center" wrapText="1"/>
      <protection/>
    </xf>
    <xf numFmtId="0" fontId="1" fillId="0" borderId="18" xfId="20" applyFont="1" applyFill="1" applyBorder="1" applyAlignment="1">
      <alignment horizontal="right" vertical="center" wrapText="1"/>
      <protection/>
    </xf>
    <xf numFmtId="0" fontId="1" fillId="0" borderId="19" xfId="20" applyFont="1" applyFill="1" applyBorder="1" applyAlignment="1">
      <alignment horizontal="right" vertical="center" wrapText="1"/>
      <protection/>
    </xf>
    <xf numFmtId="0" fontId="1" fillId="0" borderId="18" xfId="20" applyFont="1" applyFill="1" applyBorder="1" applyAlignment="1">
      <alignment horizontal="right" vertical="top" wrapText="1"/>
      <protection/>
    </xf>
    <xf numFmtId="1" fontId="0" fillId="2" borderId="35" xfId="0" applyNumberFormat="1" applyFill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1" fillId="0" borderId="14" xfId="20" applyFont="1" applyFill="1" applyBorder="1" applyAlignment="1">
      <alignment vertical="top" wrapText="1"/>
      <protection/>
    </xf>
    <xf numFmtId="0" fontId="0" fillId="0" borderId="7" xfId="0" applyBorder="1" applyAlignment="1">
      <alignment vertical="top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20" applyFont="1" applyFill="1" applyBorder="1" applyAlignment="1">
      <alignment horizontal="right" vertical="center"/>
      <protection/>
    </xf>
    <xf numFmtId="0" fontId="4" fillId="0" borderId="41" xfId="20" applyFont="1" applyFill="1" applyBorder="1" applyAlignment="1">
      <alignment horizontal="right" vertical="center"/>
      <protection/>
    </xf>
    <xf numFmtId="0" fontId="0" fillId="0" borderId="41" xfId="0" applyBorder="1" applyAlignment="1">
      <alignment horizontal="right" vertical="center"/>
    </xf>
    <xf numFmtId="1" fontId="2" fillId="5" borderId="0" xfId="0" applyNumberFormat="1" applyFont="1" applyFill="1" applyBorder="1" applyAlignment="1">
      <alignment vertical="top"/>
    </xf>
    <xf numFmtId="0" fontId="2" fillId="0" borderId="0" xfId="0" applyFont="1" applyAlignment="1">
      <alignment horizontal="right" vertical="center"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al_Shee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zoomScale="75" zoomScaleNormal="75" workbookViewId="0" topLeftCell="A1">
      <selection activeCell="F3" sqref="A3:F3"/>
    </sheetView>
  </sheetViews>
  <sheetFormatPr defaultColWidth="9.140625" defaultRowHeight="12.75"/>
  <cols>
    <col min="1" max="1" width="17.140625" style="38" bestFit="1" customWidth="1"/>
    <col min="2" max="2" width="58.57421875" style="38" customWidth="1"/>
    <col min="3" max="3" width="57.8515625" style="38" customWidth="1"/>
    <col min="4" max="4" width="15.7109375" style="38" customWidth="1"/>
    <col min="5" max="5" width="16.57421875" style="38" customWidth="1"/>
    <col min="6" max="6" width="5.7109375" style="38" customWidth="1"/>
    <col min="7" max="8" width="0" style="38" hidden="1" customWidth="1"/>
    <col min="9" max="9" width="16.28125" style="40" bestFit="1" customWidth="1"/>
    <col min="10" max="16384" width="9.140625" style="38" customWidth="1"/>
  </cols>
  <sheetData>
    <row r="1" spans="1:8" ht="13.5" thickBot="1">
      <c r="A1" s="55"/>
      <c r="B1" s="57" t="s">
        <v>502</v>
      </c>
      <c r="C1" s="56"/>
      <c r="D1" s="55"/>
      <c r="E1" s="55"/>
      <c r="F1" s="55"/>
      <c r="G1" s="55"/>
      <c r="H1" s="55"/>
    </row>
    <row r="2" spans="1:13" ht="13.5" thickBot="1">
      <c r="A2" s="12" t="s">
        <v>570</v>
      </c>
      <c r="B2" s="13" t="s">
        <v>571</v>
      </c>
      <c r="C2" s="41" t="s">
        <v>507</v>
      </c>
      <c r="D2" s="41" t="s">
        <v>508</v>
      </c>
      <c r="E2" s="41" t="s">
        <v>0</v>
      </c>
      <c r="F2" s="42" t="s">
        <v>509</v>
      </c>
      <c r="G2" s="43">
        <v>2003</v>
      </c>
      <c r="H2" s="44"/>
      <c r="I2" s="45" t="s">
        <v>554</v>
      </c>
      <c r="J2" s="68">
        <v>610</v>
      </c>
      <c r="K2" s="69">
        <v>620</v>
      </c>
      <c r="L2" s="70">
        <v>630</v>
      </c>
      <c r="M2" s="72"/>
    </row>
    <row r="3" spans="1:13" ht="13.5" thickBot="1">
      <c r="A3" s="180" t="s">
        <v>470</v>
      </c>
      <c r="B3" s="181" t="s">
        <v>471</v>
      </c>
      <c r="C3" s="181" t="s">
        <v>472</v>
      </c>
      <c r="D3" s="182" t="s">
        <v>8</v>
      </c>
      <c r="E3" s="181" t="s">
        <v>98</v>
      </c>
      <c r="F3" s="183">
        <v>3</v>
      </c>
      <c r="G3" s="172">
        <v>556</v>
      </c>
      <c r="H3" s="106"/>
      <c r="I3" s="179">
        <v>588</v>
      </c>
      <c r="J3" s="169">
        <v>84</v>
      </c>
      <c r="K3" s="170">
        <v>32</v>
      </c>
      <c r="L3" s="171">
        <f>I3-J3-K3</f>
        <v>472</v>
      </c>
      <c r="M3" s="73"/>
    </row>
    <row r="4" spans="1:12" ht="12.75">
      <c r="A4" s="55"/>
      <c r="B4" s="56"/>
      <c r="C4" s="56"/>
      <c r="D4" s="186" t="s">
        <v>546</v>
      </c>
      <c r="E4" s="185"/>
      <c r="F4" s="185"/>
      <c r="G4" s="55">
        <f>SUM(G3)</f>
        <v>556</v>
      </c>
      <c r="H4" s="55"/>
      <c r="I4" s="58">
        <f>SUM(I3:I3)</f>
        <v>588</v>
      </c>
      <c r="J4" s="39" t="s">
        <v>544</v>
      </c>
      <c r="K4" s="39"/>
      <c r="L4" s="99"/>
    </row>
    <row r="5" ht="13.5" thickBot="1">
      <c r="B5" s="39" t="s">
        <v>521</v>
      </c>
    </row>
    <row r="6" spans="1:9" ht="13.5" thickBot="1">
      <c r="A6" s="12" t="s">
        <v>570</v>
      </c>
      <c r="B6" s="13" t="s">
        <v>571</v>
      </c>
      <c r="C6" s="41" t="s">
        <v>507</v>
      </c>
      <c r="D6" s="41" t="s">
        <v>508</v>
      </c>
      <c r="E6" s="41" t="s">
        <v>0</v>
      </c>
      <c r="F6" s="42" t="s">
        <v>509</v>
      </c>
      <c r="G6" s="43">
        <v>2003</v>
      </c>
      <c r="H6" s="44"/>
      <c r="I6" s="45" t="s">
        <v>554</v>
      </c>
    </row>
    <row r="7" spans="1:9" ht="12.75">
      <c r="A7" s="46" t="s">
        <v>6</v>
      </c>
      <c r="B7" s="47" t="s">
        <v>7</v>
      </c>
      <c r="C7" s="48" t="s">
        <v>162</v>
      </c>
      <c r="D7" s="47" t="s">
        <v>8</v>
      </c>
      <c r="E7" s="47" t="s">
        <v>9</v>
      </c>
      <c r="F7" s="47" t="s">
        <v>10</v>
      </c>
      <c r="G7" s="47">
        <v>95</v>
      </c>
      <c r="H7" s="100"/>
      <c r="I7" s="103">
        <v>101</v>
      </c>
    </row>
    <row r="8" spans="1:9" ht="25.5">
      <c r="A8" s="49" t="s">
        <v>11</v>
      </c>
      <c r="B8" s="50" t="s">
        <v>12</v>
      </c>
      <c r="C8" s="51" t="s">
        <v>13</v>
      </c>
      <c r="D8" s="50" t="s">
        <v>8</v>
      </c>
      <c r="E8" s="50" t="s">
        <v>9</v>
      </c>
      <c r="F8" s="50" t="s">
        <v>15</v>
      </c>
      <c r="G8" s="50">
        <v>787</v>
      </c>
      <c r="H8" s="101"/>
      <c r="I8" s="104">
        <v>833</v>
      </c>
    </row>
    <row r="9" spans="1:9" ht="25.5">
      <c r="A9" s="49" t="s">
        <v>46</v>
      </c>
      <c r="B9" s="50" t="s">
        <v>47</v>
      </c>
      <c r="C9" s="51" t="s">
        <v>48</v>
      </c>
      <c r="D9" s="50" t="s">
        <v>8</v>
      </c>
      <c r="E9" s="50" t="s">
        <v>9</v>
      </c>
      <c r="F9" s="50" t="s">
        <v>49</v>
      </c>
      <c r="G9" s="50">
        <v>480</v>
      </c>
      <c r="H9" s="101"/>
      <c r="I9" s="104">
        <v>508</v>
      </c>
    </row>
    <row r="10" spans="1:9" ht="38.25">
      <c r="A10" s="49" t="s">
        <v>67</v>
      </c>
      <c r="B10" s="50" t="s">
        <v>68</v>
      </c>
      <c r="C10" s="51" t="s">
        <v>69</v>
      </c>
      <c r="D10" s="50" t="s">
        <v>70</v>
      </c>
      <c r="E10" s="50" t="s">
        <v>71</v>
      </c>
      <c r="F10" s="50" t="s">
        <v>58</v>
      </c>
      <c r="G10" s="50">
        <v>437</v>
      </c>
      <c r="H10" s="101"/>
      <c r="I10" s="104">
        <v>462</v>
      </c>
    </row>
    <row r="11" spans="1:9" ht="25.5">
      <c r="A11" s="49" t="s">
        <v>92</v>
      </c>
      <c r="B11" s="50" t="s">
        <v>93</v>
      </c>
      <c r="C11" s="51" t="s">
        <v>535</v>
      </c>
      <c r="D11" s="50" t="s">
        <v>70</v>
      </c>
      <c r="E11" s="50" t="s">
        <v>94</v>
      </c>
      <c r="F11" s="50" t="s">
        <v>95</v>
      </c>
      <c r="G11" s="50">
        <v>156</v>
      </c>
      <c r="H11" s="101"/>
      <c r="I11" s="104">
        <v>165</v>
      </c>
    </row>
    <row r="12" spans="1:9" ht="25.5">
      <c r="A12" s="49" t="s">
        <v>110</v>
      </c>
      <c r="B12" s="50" t="s">
        <v>111</v>
      </c>
      <c r="C12" s="51" t="s">
        <v>13</v>
      </c>
      <c r="D12" s="50" t="s">
        <v>8</v>
      </c>
      <c r="E12" s="50" t="s">
        <v>112</v>
      </c>
      <c r="F12" s="50" t="s">
        <v>113</v>
      </c>
      <c r="G12" s="50">
        <v>2323</v>
      </c>
      <c r="H12" s="101"/>
      <c r="I12" s="104">
        <v>2458</v>
      </c>
    </row>
    <row r="13" spans="1:9" ht="25.5">
      <c r="A13" s="49" t="s">
        <v>114</v>
      </c>
      <c r="B13" s="50" t="s">
        <v>115</v>
      </c>
      <c r="C13" s="51" t="s">
        <v>13</v>
      </c>
      <c r="D13" s="50" t="s">
        <v>8</v>
      </c>
      <c r="E13" s="50" t="s">
        <v>9</v>
      </c>
      <c r="F13" s="50" t="s">
        <v>117</v>
      </c>
      <c r="G13" s="50">
        <v>279</v>
      </c>
      <c r="H13" s="101"/>
      <c r="I13" s="104">
        <v>295</v>
      </c>
    </row>
    <row r="14" spans="1:9" ht="12.75">
      <c r="A14" s="49" t="s">
        <v>122</v>
      </c>
      <c r="B14" s="50" t="s">
        <v>123</v>
      </c>
      <c r="C14" s="51" t="s">
        <v>124</v>
      </c>
      <c r="D14" s="50" t="s">
        <v>8</v>
      </c>
      <c r="E14" s="50" t="s">
        <v>9</v>
      </c>
      <c r="F14" s="50" t="s">
        <v>77</v>
      </c>
      <c r="G14" s="50">
        <v>270</v>
      </c>
      <c r="H14" s="101"/>
      <c r="I14" s="104">
        <v>286</v>
      </c>
    </row>
    <row r="15" spans="1:9" ht="38.25">
      <c r="A15" s="49" t="s">
        <v>128</v>
      </c>
      <c r="B15" s="50" t="s">
        <v>129</v>
      </c>
      <c r="C15" s="51" t="s">
        <v>130</v>
      </c>
      <c r="D15" s="50" t="s">
        <v>8</v>
      </c>
      <c r="E15" s="50" t="s">
        <v>9</v>
      </c>
      <c r="F15" s="50" t="s">
        <v>77</v>
      </c>
      <c r="G15" s="50">
        <v>360</v>
      </c>
      <c r="H15" s="101"/>
      <c r="I15" s="104">
        <v>381</v>
      </c>
    </row>
    <row r="16" spans="1:9" ht="12.75">
      <c r="A16" s="49" t="s">
        <v>136</v>
      </c>
      <c r="B16" s="50" t="s">
        <v>137</v>
      </c>
      <c r="C16" s="51" t="s">
        <v>124</v>
      </c>
      <c r="D16" s="50" t="s">
        <v>8</v>
      </c>
      <c r="E16" s="50" t="s">
        <v>138</v>
      </c>
      <c r="F16" s="50" t="s">
        <v>139</v>
      </c>
      <c r="G16" s="50">
        <v>240</v>
      </c>
      <c r="H16" s="101"/>
      <c r="I16" s="104">
        <v>254</v>
      </c>
    </row>
    <row r="17" spans="1:9" ht="39" thickBot="1">
      <c r="A17" s="52" t="s">
        <v>160</v>
      </c>
      <c r="B17" s="54" t="s">
        <v>161</v>
      </c>
      <c r="C17" s="53" t="s">
        <v>162</v>
      </c>
      <c r="D17" s="54" t="s">
        <v>8</v>
      </c>
      <c r="E17" s="54" t="s">
        <v>163</v>
      </c>
      <c r="F17" s="54" t="s">
        <v>77</v>
      </c>
      <c r="G17" s="54">
        <v>149</v>
      </c>
      <c r="H17" s="102"/>
      <c r="I17" s="105">
        <v>158</v>
      </c>
    </row>
    <row r="18" spans="1:10" ht="12.75">
      <c r="A18" s="55"/>
      <c r="B18" s="56"/>
      <c r="C18" s="56"/>
      <c r="D18" s="186" t="s">
        <v>547</v>
      </c>
      <c r="E18" s="185"/>
      <c r="F18" s="185"/>
      <c r="G18" s="55">
        <f>SUM(G7:G17)</f>
        <v>5576</v>
      </c>
      <c r="H18" s="55"/>
      <c r="I18" s="58">
        <f>SUM(I7:I17)</f>
        <v>5901</v>
      </c>
      <c r="J18" s="39" t="s">
        <v>544</v>
      </c>
    </row>
    <row r="19" spans="1:10" ht="12.75">
      <c r="A19" s="55"/>
      <c r="B19" s="56"/>
      <c r="C19" s="56"/>
      <c r="D19" s="137"/>
      <c r="E19" s="136"/>
      <c r="F19" s="136"/>
      <c r="G19" s="55"/>
      <c r="H19" s="55"/>
      <c r="I19" s="67"/>
      <c r="J19" s="39"/>
    </row>
    <row r="20" spans="2:3" ht="13.5" thickBot="1">
      <c r="B20" s="57" t="s">
        <v>522</v>
      </c>
      <c r="C20" s="56"/>
    </row>
    <row r="21" spans="1:9" ht="13.5" thickBot="1">
      <c r="A21" s="12" t="s">
        <v>570</v>
      </c>
      <c r="B21" s="13" t="s">
        <v>571</v>
      </c>
      <c r="C21" s="41" t="s">
        <v>507</v>
      </c>
      <c r="D21" s="41" t="s">
        <v>508</v>
      </c>
      <c r="E21" s="41" t="s">
        <v>0</v>
      </c>
      <c r="F21" s="42" t="s">
        <v>509</v>
      </c>
      <c r="G21" s="43">
        <v>2003</v>
      </c>
      <c r="H21" s="44"/>
      <c r="I21" s="45" t="s">
        <v>554</v>
      </c>
    </row>
    <row r="22" spans="1:9" ht="38.25">
      <c r="A22" s="46" t="s">
        <v>31</v>
      </c>
      <c r="B22" s="47" t="s">
        <v>32</v>
      </c>
      <c r="C22" s="48" t="s">
        <v>33</v>
      </c>
      <c r="D22" s="47" t="s">
        <v>8</v>
      </c>
      <c r="E22" s="47" t="s">
        <v>34</v>
      </c>
      <c r="F22" s="47" t="s">
        <v>35</v>
      </c>
      <c r="G22" s="47">
        <v>613</v>
      </c>
      <c r="H22" s="100"/>
      <c r="I22" s="103">
        <v>649</v>
      </c>
    </row>
    <row r="23" spans="1:9" ht="25.5">
      <c r="A23" s="49" t="s">
        <v>36</v>
      </c>
      <c r="B23" s="50" t="s">
        <v>37</v>
      </c>
      <c r="C23" s="51" t="s">
        <v>38</v>
      </c>
      <c r="D23" s="50" t="s">
        <v>39</v>
      </c>
      <c r="E23" s="50" t="s">
        <v>40</v>
      </c>
      <c r="F23" s="50" t="s">
        <v>41</v>
      </c>
      <c r="G23" s="50">
        <v>43</v>
      </c>
      <c r="H23" s="101"/>
      <c r="I23" s="104">
        <v>46</v>
      </c>
    </row>
    <row r="24" spans="1:9" ht="38.25">
      <c r="A24" s="49" t="s">
        <v>50</v>
      </c>
      <c r="B24" s="50" t="s">
        <v>51</v>
      </c>
      <c r="C24" s="51" t="s">
        <v>530</v>
      </c>
      <c r="D24" s="50" t="s">
        <v>8</v>
      </c>
      <c r="E24" s="50" t="s">
        <v>52</v>
      </c>
      <c r="F24" s="50" t="s">
        <v>30</v>
      </c>
      <c r="G24" s="50">
        <v>600</v>
      </c>
      <c r="H24" s="101"/>
      <c r="I24" s="104">
        <v>635</v>
      </c>
    </row>
    <row r="25" spans="1:9" ht="25.5">
      <c r="A25" s="49" t="s">
        <v>63</v>
      </c>
      <c r="B25" s="50" t="s">
        <v>64</v>
      </c>
      <c r="C25" s="51" t="s">
        <v>65</v>
      </c>
      <c r="D25" s="50" t="s">
        <v>8</v>
      </c>
      <c r="E25" s="50" t="s">
        <v>66</v>
      </c>
      <c r="F25" s="50" t="s">
        <v>35</v>
      </c>
      <c r="G25" s="50">
        <v>402</v>
      </c>
      <c r="H25" s="101"/>
      <c r="I25" s="104">
        <v>425</v>
      </c>
    </row>
    <row r="26" spans="1:9" ht="12.75">
      <c r="A26" s="49" t="s">
        <v>81</v>
      </c>
      <c r="B26" s="50" t="s">
        <v>82</v>
      </c>
      <c r="C26" s="51" t="s">
        <v>531</v>
      </c>
      <c r="D26" s="50" t="s">
        <v>8</v>
      </c>
      <c r="E26" s="50" t="s">
        <v>52</v>
      </c>
      <c r="F26" s="50" t="s">
        <v>30</v>
      </c>
      <c r="G26" s="50">
        <v>765</v>
      </c>
      <c r="H26" s="101"/>
      <c r="I26" s="104">
        <v>810</v>
      </c>
    </row>
    <row r="27" spans="1:9" ht="38.25">
      <c r="A27" s="49" t="s">
        <v>87</v>
      </c>
      <c r="B27" s="50" t="s">
        <v>88</v>
      </c>
      <c r="C27" s="51" t="s">
        <v>532</v>
      </c>
      <c r="D27" s="50" t="s">
        <v>8</v>
      </c>
      <c r="E27" s="50" t="s">
        <v>52</v>
      </c>
      <c r="F27" s="50" t="s">
        <v>30</v>
      </c>
      <c r="G27" s="50">
        <v>0</v>
      </c>
      <c r="H27" s="101"/>
      <c r="I27" s="104">
        <v>0</v>
      </c>
    </row>
    <row r="28" spans="1:9" ht="38.25">
      <c r="A28" s="49" t="s">
        <v>89</v>
      </c>
      <c r="B28" s="50" t="s">
        <v>90</v>
      </c>
      <c r="C28" s="51" t="s">
        <v>533</v>
      </c>
      <c r="D28" s="50" t="s">
        <v>8</v>
      </c>
      <c r="E28" s="50" t="s">
        <v>91</v>
      </c>
      <c r="F28" s="50" t="s">
        <v>30</v>
      </c>
      <c r="G28" s="50">
        <v>60</v>
      </c>
      <c r="H28" s="101"/>
      <c r="I28" s="104">
        <v>63</v>
      </c>
    </row>
    <row r="29" spans="1:9" ht="38.25">
      <c r="A29" s="49" t="s">
        <v>96</v>
      </c>
      <c r="B29" s="50" t="s">
        <v>97</v>
      </c>
      <c r="C29" s="51" t="s">
        <v>534</v>
      </c>
      <c r="D29" s="50" t="s">
        <v>8</v>
      </c>
      <c r="E29" s="50" t="s">
        <v>98</v>
      </c>
      <c r="F29" s="50" t="s">
        <v>99</v>
      </c>
      <c r="G29" s="50">
        <v>0</v>
      </c>
      <c r="H29" s="101"/>
      <c r="I29" s="104">
        <v>0</v>
      </c>
    </row>
    <row r="30" spans="1:9" ht="25.5">
      <c r="A30" s="49" t="s">
        <v>108</v>
      </c>
      <c r="B30" s="50" t="s">
        <v>109</v>
      </c>
      <c r="C30" s="51" t="s">
        <v>531</v>
      </c>
      <c r="D30" s="50" t="s">
        <v>8</v>
      </c>
      <c r="E30" s="50" t="s">
        <v>52</v>
      </c>
      <c r="F30" s="50" t="s">
        <v>30</v>
      </c>
      <c r="G30" s="50">
        <v>558</v>
      </c>
      <c r="H30" s="101"/>
      <c r="I30" s="104">
        <v>591</v>
      </c>
    </row>
    <row r="31" spans="1:9" ht="25.5">
      <c r="A31" s="49" t="s">
        <v>125</v>
      </c>
      <c r="B31" s="50" t="s">
        <v>126</v>
      </c>
      <c r="C31" s="51" t="s">
        <v>527</v>
      </c>
      <c r="D31" s="50" t="s">
        <v>8</v>
      </c>
      <c r="E31" s="50" t="s">
        <v>127</v>
      </c>
      <c r="F31" s="50" t="s">
        <v>99</v>
      </c>
      <c r="G31" s="50">
        <v>641</v>
      </c>
      <c r="H31" s="101"/>
      <c r="I31" s="104">
        <v>678</v>
      </c>
    </row>
    <row r="32" spans="1:9" ht="12.75">
      <c r="A32" s="49" t="s">
        <v>152</v>
      </c>
      <c r="B32" s="50" t="s">
        <v>153</v>
      </c>
      <c r="C32" s="51" t="s">
        <v>154</v>
      </c>
      <c r="D32" s="50" t="s">
        <v>8</v>
      </c>
      <c r="E32" s="50" t="s">
        <v>52</v>
      </c>
      <c r="F32" s="50" t="s">
        <v>156</v>
      </c>
      <c r="G32" s="50">
        <v>72</v>
      </c>
      <c r="H32" s="101"/>
      <c r="I32" s="104">
        <v>76</v>
      </c>
    </row>
    <row r="33" spans="1:9" ht="26.25" thickBot="1">
      <c r="A33" s="52" t="s">
        <v>157</v>
      </c>
      <c r="B33" s="54" t="s">
        <v>158</v>
      </c>
      <c r="C33" s="53" t="s">
        <v>159</v>
      </c>
      <c r="D33" s="54" t="s">
        <v>8</v>
      </c>
      <c r="E33" s="54" t="s">
        <v>52</v>
      </c>
      <c r="F33" s="54" t="s">
        <v>156</v>
      </c>
      <c r="G33" s="54">
        <v>180</v>
      </c>
      <c r="H33" s="102"/>
      <c r="I33" s="105">
        <v>190</v>
      </c>
    </row>
    <row r="34" spans="1:10" ht="12.75">
      <c r="A34" s="55"/>
      <c r="B34" s="56"/>
      <c r="C34" s="56"/>
      <c r="D34" s="186" t="s">
        <v>548</v>
      </c>
      <c r="E34" s="185"/>
      <c r="F34" s="185"/>
      <c r="G34" s="55">
        <f>SUM(G22:G33)</f>
        <v>3934</v>
      </c>
      <c r="H34" s="55"/>
      <c r="I34" s="58">
        <f>SUM(I22:I33)</f>
        <v>4163</v>
      </c>
      <c r="J34" s="39" t="s">
        <v>544</v>
      </c>
    </row>
    <row r="35" spans="1:8" ht="12.75">
      <c r="A35" s="55"/>
      <c r="B35" s="56"/>
      <c r="C35" s="56"/>
      <c r="D35" s="55"/>
      <c r="E35" s="55"/>
      <c r="F35" s="55"/>
      <c r="G35" s="55"/>
      <c r="H35" s="55"/>
    </row>
    <row r="36" spans="2:3" ht="13.5" thickBot="1">
      <c r="B36" s="39" t="s">
        <v>523</v>
      </c>
      <c r="C36" s="56"/>
    </row>
    <row r="37" spans="1:9" ht="13.5" thickBot="1">
      <c r="A37" s="12" t="s">
        <v>570</v>
      </c>
      <c r="B37" s="13" t="s">
        <v>571</v>
      </c>
      <c r="C37" s="41" t="s">
        <v>507</v>
      </c>
      <c r="D37" s="41" t="s">
        <v>508</v>
      </c>
      <c r="E37" s="41" t="s">
        <v>0</v>
      </c>
      <c r="F37" s="42" t="s">
        <v>509</v>
      </c>
      <c r="G37" s="43">
        <v>2003</v>
      </c>
      <c r="H37" s="44"/>
      <c r="I37" s="45" t="s">
        <v>554</v>
      </c>
    </row>
    <row r="38" spans="1:9" ht="25.5">
      <c r="A38" s="46" t="s">
        <v>25</v>
      </c>
      <c r="B38" s="47" t="s">
        <v>26</v>
      </c>
      <c r="C38" s="48" t="s">
        <v>27</v>
      </c>
      <c r="D38" s="47" t="s">
        <v>28</v>
      </c>
      <c r="E38" s="47" t="s">
        <v>29</v>
      </c>
      <c r="F38" s="47" t="s">
        <v>30</v>
      </c>
      <c r="G38" s="47">
        <v>18</v>
      </c>
      <c r="H38" s="100"/>
      <c r="I38" s="103">
        <v>19</v>
      </c>
    </row>
    <row r="39" spans="1:9" ht="39" thickBot="1">
      <c r="A39" s="52" t="s">
        <v>105</v>
      </c>
      <c r="B39" s="54" t="s">
        <v>106</v>
      </c>
      <c r="C39" s="53" t="s">
        <v>107</v>
      </c>
      <c r="D39" s="54" t="s">
        <v>28</v>
      </c>
      <c r="E39" s="54" t="s">
        <v>29</v>
      </c>
      <c r="F39" s="54" t="s">
        <v>30</v>
      </c>
      <c r="G39" s="54">
        <v>807</v>
      </c>
      <c r="H39" s="102"/>
      <c r="I39" s="105">
        <v>854</v>
      </c>
    </row>
    <row r="40" spans="1:10" ht="12.75">
      <c r="A40" s="55"/>
      <c r="B40" s="56"/>
      <c r="C40" s="56"/>
      <c r="D40" s="186" t="s">
        <v>549</v>
      </c>
      <c r="E40" s="185"/>
      <c r="F40" s="185"/>
      <c r="G40" s="55">
        <f>SUM(G38:G39)</f>
        <v>825</v>
      </c>
      <c r="H40" s="55"/>
      <c r="I40" s="58">
        <f>SUM(I38:I39)</f>
        <v>873</v>
      </c>
      <c r="J40" s="39" t="s">
        <v>544</v>
      </c>
    </row>
    <row r="41" spans="1:9" ht="12.75">
      <c r="A41" s="55"/>
      <c r="B41" s="56"/>
      <c r="C41" s="56"/>
      <c r="D41" s="55"/>
      <c r="E41" s="57"/>
      <c r="F41" s="55"/>
      <c r="G41" s="55"/>
      <c r="H41" s="55"/>
      <c r="I41" s="67"/>
    </row>
    <row r="42" spans="2:3" ht="13.5" thickBot="1">
      <c r="B42" s="39" t="s">
        <v>524</v>
      </c>
      <c r="C42" s="56"/>
    </row>
    <row r="43" spans="1:9" ht="13.5" thickBot="1">
      <c r="A43" s="12" t="s">
        <v>570</v>
      </c>
      <c r="B43" s="13" t="s">
        <v>571</v>
      </c>
      <c r="C43" s="41" t="s">
        <v>507</v>
      </c>
      <c r="D43" s="41" t="s">
        <v>508</v>
      </c>
      <c r="E43" s="41" t="s">
        <v>0</v>
      </c>
      <c r="F43" s="42" t="s">
        <v>509</v>
      </c>
      <c r="G43" s="43">
        <v>2003</v>
      </c>
      <c r="H43" s="44"/>
      <c r="I43" s="45" t="s">
        <v>554</v>
      </c>
    </row>
    <row r="44" spans="1:9" ht="12.75">
      <c r="A44" s="46" t="s">
        <v>42</v>
      </c>
      <c r="B44" s="47" t="s">
        <v>43</v>
      </c>
      <c r="C44" s="48" t="s">
        <v>44</v>
      </c>
      <c r="D44" s="47" t="s">
        <v>28</v>
      </c>
      <c r="E44" s="47" t="s">
        <v>45</v>
      </c>
      <c r="F44" s="47" t="s">
        <v>41</v>
      </c>
      <c r="G44" s="47">
        <v>7</v>
      </c>
      <c r="H44" s="100"/>
      <c r="I44" s="103">
        <v>8</v>
      </c>
    </row>
    <row r="45" spans="1:9" ht="12.75">
      <c r="A45" s="49" t="s">
        <v>72</v>
      </c>
      <c r="B45" s="50" t="s">
        <v>73</v>
      </c>
      <c r="C45" s="51" t="s">
        <v>74</v>
      </c>
      <c r="D45" s="50" t="s">
        <v>28</v>
      </c>
      <c r="E45" s="50" t="s">
        <v>75</v>
      </c>
      <c r="F45" s="50" t="s">
        <v>76</v>
      </c>
      <c r="G45" s="50">
        <v>0</v>
      </c>
      <c r="H45" s="101"/>
      <c r="I45" s="104">
        <v>0</v>
      </c>
    </row>
    <row r="46" spans="1:9" ht="12.75">
      <c r="A46" s="49" t="s">
        <v>78</v>
      </c>
      <c r="B46" s="50" t="s">
        <v>79</v>
      </c>
      <c r="C46" s="51" t="s">
        <v>80</v>
      </c>
      <c r="D46" s="50" t="s">
        <v>28</v>
      </c>
      <c r="E46" s="50" t="s">
        <v>75</v>
      </c>
      <c r="F46" s="50" t="s">
        <v>76</v>
      </c>
      <c r="G46" s="50">
        <v>90</v>
      </c>
      <c r="H46" s="101"/>
      <c r="I46" s="104">
        <v>95</v>
      </c>
    </row>
    <row r="47" spans="1:9" ht="38.25">
      <c r="A47" s="49" t="s">
        <v>100</v>
      </c>
      <c r="B47" s="50" t="s">
        <v>101</v>
      </c>
      <c r="C47" s="51" t="s">
        <v>102</v>
      </c>
      <c r="D47" s="50" t="s">
        <v>28</v>
      </c>
      <c r="E47" s="50" t="s">
        <v>103</v>
      </c>
      <c r="F47" s="50" t="s">
        <v>104</v>
      </c>
      <c r="G47" s="50">
        <v>451</v>
      </c>
      <c r="H47" s="101"/>
      <c r="I47" s="104">
        <v>477</v>
      </c>
    </row>
    <row r="48" spans="1:9" ht="26.25" thickBot="1">
      <c r="A48" s="52" t="s">
        <v>144</v>
      </c>
      <c r="B48" s="54" t="s">
        <v>145</v>
      </c>
      <c r="C48" s="53" t="s">
        <v>146</v>
      </c>
      <c r="D48" s="54" t="s">
        <v>28</v>
      </c>
      <c r="E48" s="54" t="s">
        <v>147</v>
      </c>
      <c r="F48" s="54" t="s">
        <v>148</v>
      </c>
      <c r="G48" s="54">
        <v>919</v>
      </c>
      <c r="H48" s="102"/>
      <c r="I48" s="105">
        <v>973</v>
      </c>
    </row>
    <row r="49" spans="1:10" ht="12.75">
      <c r="A49" s="55"/>
      <c r="B49" s="56"/>
      <c r="C49" s="56"/>
      <c r="D49" s="186" t="s">
        <v>550</v>
      </c>
      <c r="E49" s="185"/>
      <c r="F49" s="185"/>
      <c r="G49" s="55">
        <f>SUM(G44:G48)</f>
        <v>1467</v>
      </c>
      <c r="H49" s="55"/>
      <c r="I49" s="58">
        <f>SUM(I44:I48)</f>
        <v>1553</v>
      </c>
      <c r="J49" s="39" t="s">
        <v>544</v>
      </c>
    </row>
    <row r="50" spans="1:10" ht="12.75">
      <c r="A50" s="55"/>
      <c r="B50" s="56"/>
      <c r="C50" s="56"/>
      <c r="D50" s="137"/>
      <c r="E50" s="136"/>
      <c r="F50" s="136"/>
      <c r="G50" s="55"/>
      <c r="H50" s="55"/>
      <c r="I50" s="58"/>
      <c r="J50" s="39"/>
    </row>
    <row r="51" spans="2:3" ht="13.5" thickBot="1">
      <c r="B51" s="39" t="s">
        <v>525</v>
      </c>
      <c r="C51" s="56"/>
    </row>
    <row r="52" spans="1:9" ht="13.5" thickBot="1">
      <c r="A52" s="12" t="s">
        <v>570</v>
      </c>
      <c r="B52" s="13" t="s">
        <v>571</v>
      </c>
      <c r="C52" s="41" t="s">
        <v>507</v>
      </c>
      <c r="D52" s="41" t="s">
        <v>508</v>
      </c>
      <c r="E52" s="41" t="s">
        <v>0</v>
      </c>
      <c r="F52" s="42" t="s">
        <v>509</v>
      </c>
      <c r="G52" s="43">
        <v>2003</v>
      </c>
      <c r="H52" s="44"/>
      <c r="I52" s="45" t="s">
        <v>554</v>
      </c>
    </row>
    <row r="53" spans="1:9" ht="25.5">
      <c r="A53" s="46" t="s">
        <v>59</v>
      </c>
      <c r="B53" s="47" t="s">
        <v>60</v>
      </c>
      <c r="C53" s="48" t="s">
        <v>61</v>
      </c>
      <c r="D53" s="47" t="s">
        <v>56</v>
      </c>
      <c r="E53" s="47" t="s">
        <v>62</v>
      </c>
      <c r="F53" s="47" t="s">
        <v>58</v>
      </c>
      <c r="G53" s="47">
        <v>300</v>
      </c>
      <c r="H53" s="100"/>
      <c r="I53" s="103">
        <v>317</v>
      </c>
    </row>
    <row r="54" spans="1:9" ht="25.5">
      <c r="A54" s="49" t="s">
        <v>294</v>
      </c>
      <c r="B54" s="50" t="s">
        <v>295</v>
      </c>
      <c r="C54" s="51" t="s">
        <v>61</v>
      </c>
      <c r="D54" s="50" t="s">
        <v>56</v>
      </c>
      <c r="E54" s="50" t="s">
        <v>296</v>
      </c>
      <c r="F54" s="50" t="s">
        <v>58</v>
      </c>
      <c r="G54" s="50">
        <v>0</v>
      </c>
      <c r="H54" s="101"/>
      <c r="I54" s="104">
        <v>0</v>
      </c>
    </row>
    <row r="55" spans="1:9" ht="25.5">
      <c r="A55" s="49" t="s">
        <v>140</v>
      </c>
      <c r="B55" s="50" t="s">
        <v>141</v>
      </c>
      <c r="C55" s="51" t="s">
        <v>142</v>
      </c>
      <c r="D55" s="50" t="s">
        <v>56</v>
      </c>
      <c r="E55" s="50" t="s">
        <v>143</v>
      </c>
      <c r="F55" s="50" t="s">
        <v>58</v>
      </c>
      <c r="G55" s="50">
        <v>139</v>
      </c>
      <c r="H55" s="101"/>
      <c r="I55" s="104">
        <v>147</v>
      </c>
    </row>
    <row r="56" spans="1:9" ht="12.75">
      <c r="A56" s="49" t="s">
        <v>164</v>
      </c>
      <c r="B56" s="50" t="s">
        <v>165</v>
      </c>
      <c r="C56" s="51" t="s">
        <v>166</v>
      </c>
      <c r="D56" s="50" t="s">
        <v>56</v>
      </c>
      <c r="E56" s="50" t="s">
        <v>143</v>
      </c>
      <c r="F56" s="50" t="s">
        <v>58</v>
      </c>
      <c r="G56" s="50">
        <v>96</v>
      </c>
      <c r="H56" s="101"/>
      <c r="I56" s="104">
        <v>102</v>
      </c>
    </row>
    <row r="57" spans="1:9" ht="26.25" thickBot="1">
      <c r="A57" s="52" t="s">
        <v>53</v>
      </c>
      <c r="B57" s="54" t="s">
        <v>54</v>
      </c>
      <c r="C57" s="53" t="s">
        <v>55</v>
      </c>
      <c r="D57" s="54" t="s">
        <v>56</v>
      </c>
      <c r="E57" s="54" t="s">
        <v>57</v>
      </c>
      <c r="F57" s="54" t="s">
        <v>58</v>
      </c>
      <c r="G57" s="54">
        <v>174</v>
      </c>
      <c r="H57" s="102"/>
      <c r="I57" s="105">
        <v>184</v>
      </c>
    </row>
    <row r="58" spans="1:10" ht="12.75">
      <c r="A58" s="55"/>
      <c r="B58" s="56"/>
      <c r="C58" s="56"/>
      <c r="D58" s="186" t="s">
        <v>551</v>
      </c>
      <c r="E58" s="185"/>
      <c r="F58" s="185"/>
      <c r="G58" s="55">
        <f>SUM(G53:G57)</f>
        <v>709</v>
      </c>
      <c r="H58" s="55"/>
      <c r="I58" s="58">
        <f>SUM(I53:I57)</f>
        <v>750</v>
      </c>
      <c r="J58" s="39" t="s">
        <v>544</v>
      </c>
    </row>
    <row r="59" spans="1:10" ht="12.75">
      <c r="A59" s="55"/>
      <c r="B59" s="56"/>
      <c r="C59" s="56"/>
      <c r="D59" s="137"/>
      <c r="E59" s="136"/>
      <c r="F59" s="136"/>
      <c r="G59" s="55"/>
      <c r="H59" s="55"/>
      <c r="I59" s="164"/>
      <c r="J59" s="39"/>
    </row>
    <row r="60" spans="2:3" ht="13.5" thickBot="1">
      <c r="B60" s="39" t="s">
        <v>526</v>
      </c>
      <c r="C60" s="56"/>
    </row>
    <row r="61" spans="1:9" ht="13.5" thickBot="1">
      <c r="A61" s="12" t="s">
        <v>570</v>
      </c>
      <c r="B61" s="13" t="s">
        <v>571</v>
      </c>
      <c r="C61" s="41" t="s">
        <v>507</v>
      </c>
      <c r="D61" s="41" t="s">
        <v>508</v>
      </c>
      <c r="E61" s="41" t="s">
        <v>0</v>
      </c>
      <c r="F61" s="42" t="s">
        <v>509</v>
      </c>
      <c r="G61" s="43">
        <v>2003</v>
      </c>
      <c r="H61" s="44"/>
      <c r="I61" s="45" t="s">
        <v>554</v>
      </c>
    </row>
    <row r="62" spans="1:9" ht="25.5">
      <c r="A62" s="46" t="s">
        <v>16</v>
      </c>
      <c r="B62" s="47" t="s">
        <v>17</v>
      </c>
      <c r="C62" s="48" t="s">
        <v>18</v>
      </c>
      <c r="D62" s="47" t="s">
        <v>19</v>
      </c>
      <c r="E62" s="47" t="s">
        <v>20</v>
      </c>
      <c r="F62" s="47" t="s">
        <v>21</v>
      </c>
      <c r="G62" s="47">
        <v>18</v>
      </c>
      <c r="H62" s="100"/>
      <c r="I62" s="103">
        <v>19</v>
      </c>
    </row>
    <row r="63" spans="1:9" ht="12.75">
      <c r="A63" s="49" t="s">
        <v>22</v>
      </c>
      <c r="B63" s="50" t="s">
        <v>23</v>
      </c>
      <c r="C63" s="51" t="s">
        <v>24</v>
      </c>
      <c r="D63" s="50" t="s">
        <v>19</v>
      </c>
      <c r="E63" s="50" t="s">
        <v>20</v>
      </c>
      <c r="F63" s="50" t="s">
        <v>21</v>
      </c>
      <c r="G63" s="50">
        <v>12</v>
      </c>
      <c r="H63" s="101"/>
      <c r="I63" s="104">
        <v>13</v>
      </c>
    </row>
    <row r="64" spans="1:9" ht="38.25">
      <c r="A64" s="49" t="s">
        <v>83</v>
      </c>
      <c r="B64" s="50" t="s">
        <v>84</v>
      </c>
      <c r="C64" s="51" t="s">
        <v>528</v>
      </c>
      <c r="D64" s="50" t="s">
        <v>85</v>
      </c>
      <c r="E64" s="50" t="s">
        <v>75</v>
      </c>
      <c r="F64" s="50" t="s">
        <v>86</v>
      </c>
      <c r="G64" s="50">
        <v>0</v>
      </c>
      <c r="H64" s="101"/>
      <c r="I64" s="104">
        <v>0</v>
      </c>
    </row>
    <row r="65" spans="1:9" ht="25.5">
      <c r="A65" s="49" t="s">
        <v>131</v>
      </c>
      <c r="B65" s="50" t="s">
        <v>132</v>
      </c>
      <c r="C65" s="51" t="s">
        <v>529</v>
      </c>
      <c r="D65" s="50" t="s">
        <v>133</v>
      </c>
      <c r="E65" s="50" t="s">
        <v>134</v>
      </c>
      <c r="F65" s="50" t="s">
        <v>135</v>
      </c>
      <c r="G65" s="50">
        <v>360</v>
      </c>
      <c r="H65" s="101"/>
      <c r="I65" s="104">
        <v>381</v>
      </c>
    </row>
    <row r="66" spans="1:9" ht="26.25" thickBot="1">
      <c r="A66" s="52" t="s">
        <v>167</v>
      </c>
      <c r="B66" s="54" t="s">
        <v>168</v>
      </c>
      <c r="C66" s="53" t="s">
        <v>169</v>
      </c>
      <c r="D66" s="54" t="s">
        <v>133</v>
      </c>
      <c r="E66" s="54" t="s">
        <v>75</v>
      </c>
      <c r="F66" s="54" t="s">
        <v>86</v>
      </c>
      <c r="G66" s="54">
        <v>180</v>
      </c>
      <c r="H66" s="102"/>
      <c r="I66" s="105">
        <v>190</v>
      </c>
    </row>
    <row r="67" spans="1:8" ht="12.75">
      <c r="A67" s="55"/>
      <c r="B67" s="56"/>
      <c r="C67" s="56"/>
      <c r="D67" s="55"/>
      <c r="E67" s="55"/>
      <c r="F67" s="55"/>
      <c r="G67" s="55"/>
      <c r="H67" s="55"/>
    </row>
    <row r="68" spans="1:10" ht="12.75">
      <c r="A68" s="55"/>
      <c r="B68" s="56"/>
      <c r="C68" s="56"/>
      <c r="D68" s="186" t="s">
        <v>545</v>
      </c>
      <c r="E68" s="185"/>
      <c r="F68" s="185"/>
      <c r="G68" s="55">
        <f>SUM(G62:G66)</f>
        <v>570</v>
      </c>
      <c r="H68" s="55"/>
      <c r="I68" s="58">
        <f>SUM(I62:I66)</f>
        <v>603</v>
      </c>
      <c r="J68" s="39" t="s">
        <v>544</v>
      </c>
    </row>
    <row r="69" spans="1:9" ht="12.75">
      <c r="A69" s="55"/>
      <c r="B69" s="56"/>
      <c r="C69" s="56"/>
      <c r="D69" s="55"/>
      <c r="E69" s="57"/>
      <c r="F69" s="55"/>
      <c r="G69" s="55"/>
      <c r="H69" s="55"/>
      <c r="I69" s="67"/>
    </row>
    <row r="70" spans="1:10" ht="12.75">
      <c r="A70" s="55"/>
      <c r="B70" s="56"/>
      <c r="C70" s="56"/>
      <c r="D70" s="186" t="s">
        <v>552</v>
      </c>
      <c r="E70" s="185"/>
      <c r="F70" s="185"/>
      <c r="G70" s="55"/>
      <c r="H70" s="55"/>
      <c r="I70" s="58">
        <f>SUM(I68+I58+I49+I40+I34+I18)</f>
        <v>13843</v>
      </c>
      <c r="J70" s="39" t="s">
        <v>544</v>
      </c>
    </row>
    <row r="71" spans="1:10" ht="12.75">
      <c r="A71" s="55"/>
      <c r="B71" s="56"/>
      <c r="C71" s="56"/>
      <c r="D71" s="137"/>
      <c r="E71" s="136"/>
      <c r="F71" s="136"/>
      <c r="G71" s="55"/>
      <c r="H71" s="55"/>
      <c r="I71" s="67"/>
      <c r="J71" s="39"/>
    </row>
    <row r="73" spans="4:10" ht="12.75">
      <c r="D73" s="184" t="s">
        <v>553</v>
      </c>
      <c r="E73" s="185"/>
      <c r="F73" s="185"/>
      <c r="I73" s="107">
        <f>SUM(I68+I58+I49+I40+I34+I18+I4)</f>
        <v>14431</v>
      </c>
      <c r="J73" s="39" t="s">
        <v>544</v>
      </c>
    </row>
  </sheetData>
  <mergeCells count="9">
    <mergeCell ref="D73:F73"/>
    <mergeCell ref="D68:F68"/>
    <mergeCell ref="D4:F4"/>
    <mergeCell ref="D18:F18"/>
    <mergeCell ref="D34:F34"/>
    <mergeCell ref="D40:F40"/>
    <mergeCell ref="D49:F49"/>
    <mergeCell ref="D58:F58"/>
    <mergeCell ref="D70:F70"/>
  </mergeCells>
  <printOptions/>
  <pageMargins left="0.75" right="0.75" top="1" bottom="1" header="0.5" footer="0.5"/>
  <pageSetup horizontalDpi="600" verticalDpi="600" orientation="landscape" paperSize="9" scale="60" r:id="rId2"/>
  <headerFooter alignWithMargins="0">
    <oddHeader>&amp;L&amp;G&amp;C
&amp;"Arial,Bold"&amp;12Návrh na vykonanie rozpočtového opatrenia v kapitole MŠ SR&amp;R&amp;"Arial,Bold"&amp;12Príloha 3, časť  1</oddHeader>
    <oddFooter>&amp;C&amp;"Arial,Bold"Strana &amp;P z &amp;N&amp;R&amp;"Arial,Bold"&amp;12Prof. Koloman Ulrich, PhD
predseda rady agentúry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0"/>
  <sheetViews>
    <sheetView zoomScale="75" zoomScaleNormal="75" workbookViewId="0" topLeftCell="A7">
      <selection activeCell="A34" sqref="A34:B34"/>
    </sheetView>
  </sheetViews>
  <sheetFormatPr defaultColWidth="9.140625" defaultRowHeight="12.75"/>
  <cols>
    <col min="1" max="1" width="17.140625" style="9" bestFit="1" customWidth="1"/>
    <col min="2" max="2" width="67.140625" style="9" customWidth="1"/>
    <col min="3" max="3" width="41.00390625" style="9" customWidth="1"/>
    <col min="4" max="4" width="9.421875" style="9" customWidth="1"/>
    <col min="5" max="5" width="17.57421875" style="9" customWidth="1"/>
    <col min="6" max="6" width="7.8515625" style="9" customWidth="1"/>
    <col min="7" max="8" width="0" style="9" hidden="1" customWidth="1"/>
    <col min="9" max="9" width="15.8515625" style="63" customWidth="1"/>
    <col min="10" max="16384" width="9.140625" style="9" customWidth="1"/>
  </cols>
  <sheetData>
    <row r="2" spans="2:9" ht="13.5" thickBot="1">
      <c r="B2" s="10" t="s">
        <v>519</v>
      </c>
      <c r="I2" s="132"/>
    </row>
    <row r="3" spans="1:9" ht="13.5" thickBot="1">
      <c r="A3" s="12" t="s">
        <v>570</v>
      </c>
      <c r="B3" s="13" t="s">
        <v>571</v>
      </c>
      <c r="C3" s="1" t="s">
        <v>542</v>
      </c>
      <c r="D3" s="13" t="s">
        <v>508</v>
      </c>
      <c r="E3" s="13" t="s">
        <v>0</v>
      </c>
      <c r="F3" s="1" t="s">
        <v>509</v>
      </c>
      <c r="G3" s="14">
        <v>2003</v>
      </c>
      <c r="H3" s="26"/>
      <c r="I3" s="150" t="s">
        <v>559</v>
      </c>
    </row>
    <row r="4" spans="1:9" ht="25.5">
      <c r="A4" s="18" t="s">
        <v>243</v>
      </c>
      <c r="B4" s="19" t="s">
        <v>244</v>
      </c>
      <c r="C4" s="6" t="s">
        <v>245</v>
      </c>
      <c r="D4" s="19" t="s">
        <v>56</v>
      </c>
      <c r="E4" s="19" t="s">
        <v>246</v>
      </c>
      <c r="F4" s="19" t="s">
        <v>58</v>
      </c>
      <c r="G4" s="19">
        <v>185</v>
      </c>
      <c r="H4" s="114"/>
      <c r="I4" s="149">
        <v>196</v>
      </c>
    </row>
    <row r="5" spans="1:9" ht="13.5" customHeight="1">
      <c r="A5" s="20" t="s">
        <v>247</v>
      </c>
      <c r="B5" s="21" t="s">
        <v>248</v>
      </c>
      <c r="C5" s="7" t="s">
        <v>249</v>
      </c>
      <c r="D5" s="21" t="s">
        <v>56</v>
      </c>
      <c r="E5" s="21" t="s">
        <v>250</v>
      </c>
      <c r="F5" s="21" t="s">
        <v>58</v>
      </c>
      <c r="G5" s="21">
        <v>169</v>
      </c>
      <c r="H5" s="115"/>
      <c r="I5" s="143">
        <v>179</v>
      </c>
    </row>
    <row r="6" spans="1:9" ht="13.5" customHeight="1">
      <c r="A6" s="20" t="s">
        <v>251</v>
      </c>
      <c r="B6" s="21" t="s">
        <v>518</v>
      </c>
      <c r="C6" s="7" t="s">
        <v>249</v>
      </c>
      <c r="D6" s="21" t="s">
        <v>56</v>
      </c>
      <c r="E6" s="21" t="s">
        <v>246</v>
      </c>
      <c r="F6" s="21" t="s">
        <v>58</v>
      </c>
      <c r="G6" s="21">
        <v>456</v>
      </c>
      <c r="H6" s="115"/>
      <c r="I6" s="143">
        <v>483</v>
      </c>
    </row>
    <row r="7" spans="1:9" ht="25.5">
      <c r="A7" s="20" t="s">
        <v>199</v>
      </c>
      <c r="B7" s="21" t="s">
        <v>200</v>
      </c>
      <c r="C7" s="7" t="s">
        <v>201</v>
      </c>
      <c r="D7" s="21" t="s">
        <v>8</v>
      </c>
      <c r="E7" s="21" t="s">
        <v>202</v>
      </c>
      <c r="F7" s="21" t="s">
        <v>203</v>
      </c>
      <c r="G7" s="21">
        <v>749</v>
      </c>
      <c r="H7" s="115"/>
      <c r="I7" s="143">
        <v>793</v>
      </c>
    </row>
    <row r="8" spans="1:9" ht="25.5">
      <c r="A8" s="20" t="s">
        <v>204</v>
      </c>
      <c r="B8" s="21" t="s">
        <v>205</v>
      </c>
      <c r="C8" s="7" t="s">
        <v>206</v>
      </c>
      <c r="D8" s="21" t="s">
        <v>8</v>
      </c>
      <c r="E8" s="21" t="s">
        <v>207</v>
      </c>
      <c r="F8" s="21" t="s">
        <v>173</v>
      </c>
      <c r="G8" s="21">
        <v>675</v>
      </c>
      <c r="H8" s="115"/>
      <c r="I8" s="143">
        <v>714</v>
      </c>
    </row>
    <row r="9" spans="1:9" ht="38.25">
      <c r="A9" s="20" t="s">
        <v>208</v>
      </c>
      <c r="B9" s="21" t="s">
        <v>209</v>
      </c>
      <c r="C9" s="7" t="s">
        <v>210</v>
      </c>
      <c r="D9" s="21" t="s">
        <v>8</v>
      </c>
      <c r="E9" s="21" t="s">
        <v>207</v>
      </c>
      <c r="F9" s="21" t="s">
        <v>173</v>
      </c>
      <c r="G9" s="21">
        <v>649</v>
      </c>
      <c r="H9" s="115"/>
      <c r="I9" s="143">
        <v>687</v>
      </c>
    </row>
    <row r="10" spans="1:9" ht="12.75">
      <c r="A10" s="20" t="s">
        <v>211</v>
      </c>
      <c r="B10" s="21" t="s">
        <v>212</v>
      </c>
      <c r="C10" s="7" t="s">
        <v>213</v>
      </c>
      <c r="D10" s="21" t="s">
        <v>3</v>
      </c>
      <c r="E10" s="21" t="s">
        <v>214</v>
      </c>
      <c r="F10" s="21" t="s">
        <v>215</v>
      </c>
      <c r="G10" s="21">
        <v>360</v>
      </c>
      <c r="H10" s="115"/>
      <c r="I10" s="143">
        <v>381</v>
      </c>
    </row>
    <row r="11" spans="1:9" ht="13.5" customHeight="1">
      <c r="A11" s="20" t="s">
        <v>221</v>
      </c>
      <c r="B11" s="21" t="s">
        <v>222</v>
      </c>
      <c r="C11" s="7" t="s">
        <v>223</v>
      </c>
      <c r="D11" s="21" t="s">
        <v>536</v>
      </c>
      <c r="E11" s="21" t="s">
        <v>224</v>
      </c>
      <c r="F11" s="21" t="s">
        <v>225</v>
      </c>
      <c r="G11" s="21">
        <v>290</v>
      </c>
      <c r="H11" s="115"/>
      <c r="I11" s="143">
        <v>307</v>
      </c>
    </row>
    <row r="12" spans="1:9" ht="13.5" customHeight="1">
      <c r="A12" s="20" t="s">
        <v>226</v>
      </c>
      <c r="B12" s="21" t="s">
        <v>520</v>
      </c>
      <c r="C12" s="7" t="s">
        <v>227</v>
      </c>
      <c r="D12" s="21" t="s">
        <v>8</v>
      </c>
      <c r="E12" s="21" t="s">
        <v>228</v>
      </c>
      <c r="F12" s="21" t="s">
        <v>148</v>
      </c>
      <c r="G12" s="21">
        <v>2246</v>
      </c>
      <c r="H12" s="115"/>
      <c r="I12" s="143">
        <v>2376</v>
      </c>
    </row>
    <row r="13" spans="1:9" ht="13.5" customHeight="1">
      <c r="A13" s="20" t="s">
        <v>229</v>
      </c>
      <c r="B13" s="21" t="s">
        <v>230</v>
      </c>
      <c r="C13" s="7" t="s">
        <v>227</v>
      </c>
      <c r="D13" s="21" t="s">
        <v>8</v>
      </c>
      <c r="E13" s="21" t="s">
        <v>231</v>
      </c>
      <c r="F13" s="21" t="s">
        <v>148</v>
      </c>
      <c r="G13" s="21">
        <v>719</v>
      </c>
      <c r="H13" s="115"/>
      <c r="I13" s="143">
        <v>761</v>
      </c>
    </row>
    <row r="14" spans="1:9" ht="13.5" customHeight="1" thickBot="1">
      <c r="A14" s="37" t="s">
        <v>232</v>
      </c>
      <c r="B14" s="23" t="s">
        <v>233</v>
      </c>
      <c r="C14" s="8" t="s">
        <v>234</v>
      </c>
      <c r="D14" s="23" t="s">
        <v>8</v>
      </c>
      <c r="E14" s="23" t="s">
        <v>235</v>
      </c>
      <c r="F14" s="23" t="s">
        <v>236</v>
      </c>
      <c r="G14" s="23">
        <v>160</v>
      </c>
      <c r="H14" s="116"/>
      <c r="I14" s="148">
        <v>169</v>
      </c>
    </row>
    <row r="15" spans="1:9" ht="13.5" customHeight="1">
      <c r="A15" s="25"/>
      <c r="B15" s="24"/>
      <c r="C15" s="24"/>
      <c r="D15" s="25"/>
      <c r="E15" s="25"/>
      <c r="F15" s="25"/>
      <c r="G15" s="25"/>
      <c r="H15" s="25"/>
      <c r="I15" s="141"/>
    </row>
    <row r="16" spans="1:10" ht="13.5" customHeight="1">
      <c r="A16" s="25"/>
      <c r="B16" s="24"/>
      <c r="C16" s="184" t="s">
        <v>560</v>
      </c>
      <c r="D16" s="185"/>
      <c r="E16" s="185"/>
      <c r="F16" s="185"/>
      <c r="G16" s="25">
        <f>SUM(G4:G14)</f>
        <v>6658</v>
      </c>
      <c r="H16" s="25"/>
      <c r="I16" s="64">
        <f>SUM(I4:I14)</f>
        <v>7046</v>
      </c>
      <c r="J16" s="59" t="s">
        <v>544</v>
      </c>
    </row>
    <row r="17" spans="1:10" ht="13.5" customHeight="1">
      <c r="A17" s="25"/>
      <c r="B17" s="24"/>
      <c r="C17" s="133"/>
      <c r="D17" s="136"/>
      <c r="E17" s="136"/>
      <c r="F17" s="136"/>
      <c r="G17" s="25"/>
      <c r="H17" s="25"/>
      <c r="I17" s="112"/>
      <c r="J17" s="59"/>
    </row>
    <row r="18" spans="2:9" s="38" customFormat="1" ht="13.5" thickBot="1">
      <c r="B18" s="39" t="s">
        <v>538</v>
      </c>
      <c r="I18" s="142"/>
    </row>
    <row r="19" spans="1:9" s="38" customFormat="1" ht="13.5" thickBot="1">
      <c r="A19" s="12" t="s">
        <v>570</v>
      </c>
      <c r="B19" s="13" t="s">
        <v>571</v>
      </c>
      <c r="C19" s="41" t="s">
        <v>507</v>
      </c>
      <c r="D19" s="41" t="s">
        <v>508</v>
      </c>
      <c r="E19" s="41" t="s">
        <v>0</v>
      </c>
      <c r="F19" s="42" t="s">
        <v>509</v>
      </c>
      <c r="G19" s="43">
        <v>2003</v>
      </c>
      <c r="H19" s="44"/>
      <c r="I19" s="140" t="s">
        <v>554</v>
      </c>
    </row>
    <row r="20" spans="1:9" ht="25.5">
      <c r="A20" s="20" t="s">
        <v>188</v>
      </c>
      <c r="B20" s="21" t="s">
        <v>189</v>
      </c>
      <c r="C20" s="7" t="s">
        <v>190</v>
      </c>
      <c r="D20" s="21" t="s">
        <v>191</v>
      </c>
      <c r="E20" s="21" t="s">
        <v>192</v>
      </c>
      <c r="F20" s="123" t="s">
        <v>30</v>
      </c>
      <c r="G20" s="120">
        <v>1601</v>
      </c>
      <c r="H20" s="114"/>
      <c r="I20" s="143">
        <v>1695</v>
      </c>
    </row>
    <row r="21" spans="1:9" ht="13.5" customHeight="1">
      <c r="A21" s="20" t="s">
        <v>216</v>
      </c>
      <c r="B21" s="21" t="s">
        <v>217</v>
      </c>
      <c r="C21" s="7" t="s">
        <v>218</v>
      </c>
      <c r="D21" s="21" t="s">
        <v>539</v>
      </c>
      <c r="E21" s="21" t="s">
        <v>219</v>
      </c>
      <c r="F21" s="123" t="s">
        <v>220</v>
      </c>
      <c r="G21" s="121">
        <v>706</v>
      </c>
      <c r="H21" s="115"/>
      <c r="I21" s="143">
        <v>747</v>
      </c>
    </row>
    <row r="22" spans="1:9" ht="13.5" customHeight="1">
      <c r="A22" s="20" t="s">
        <v>240</v>
      </c>
      <c r="B22" s="21" t="s">
        <v>241</v>
      </c>
      <c r="C22" s="7" t="s">
        <v>242</v>
      </c>
      <c r="D22" s="21" t="s">
        <v>191</v>
      </c>
      <c r="E22" s="21" t="s">
        <v>192</v>
      </c>
      <c r="F22" s="123" t="s">
        <v>30</v>
      </c>
      <c r="G22" s="121">
        <v>1653</v>
      </c>
      <c r="H22" s="115"/>
      <c r="I22" s="143">
        <v>1749</v>
      </c>
    </row>
    <row r="23" spans="1:9" ht="27" customHeight="1" thickBot="1">
      <c r="A23" s="20" t="s">
        <v>345</v>
      </c>
      <c r="B23" s="21" t="s">
        <v>346</v>
      </c>
      <c r="C23" s="7" t="s">
        <v>347</v>
      </c>
      <c r="D23" s="21" t="s">
        <v>8</v>
      </c>
      <c r="E23" s="21" t="s">
        <v>568</v>
      </c>
      <c r="F23" s="123" t="s">
        <v>41</v>
      </c>
      <c r="G23" s="122">
        <v>1358</v>
      </c>
      <c r="H23" s="116"/>
      <c r="I23" s="148">
        <v>1437</v>
      </c>
    </row>
    <row r="24" spans="1:9" ht="13.5" customHeight="1">
      <c r="A24" s="108"/>
      <c r="B24" s="109"/>
      <c r="C24" s="109"/>
      <c r="D24" s="108"/>
      <c r="E24" s="108"/>
      <c r="F24" s="108"/>
      <c r="G24" s="110"/>
      <c r="H24" s="110"/>
      <c r="I24" s="144"/>
    </row>
    <row r="25" spans="4:10" s="38" customFormat="1" ht="12.75">
      <c r="D25" s="184" t="s">
        <v>543</v>
      </c>
      <c r="E25" s="185"/>
      <c r="F25" s="185"/>
      <c r="I25" s="107">
        <f>SUM(I20:I23)</f>
        <v>5628</v>
      </c>
      <c r="J25" s="39" t="s">
        <v>544</v>
      </c>
    </row>
    <row r="26" s="38" customFormat="1" ht="12.75">
      <c r="I26" s="142"/>
    </row>
    <row r="27" spans="2:9" ht="13.5" thickBot="1">
      <c r="B27" s="10" t="s">
        <v>540</v>
      </c>
      <c r="D27" s="10"/>
      <c r="I27" s="92"/>
    </row>
    <row r="28" spans="1:9" ht="13.5" thickBot="1">
      <c r="A28" s="12" t="s">
        <v>570</v>
      </c>
      <c r="B28" s="13" t="s">
        <v>571</v>
      </c>
      <c r="C28" s="96" t="s">
        <v>507</v>
      </c>
      <c r="D28" s="96" t="s">
        <v>508</v>
      </c>
      <c r="E28" s="96" t="s">
        <v>0</v>
      </c>
      <c r="F28" s="97" t="s">
        <v>509</v>
      </c>
      <c r="G28" s="17">
        <v>2003</v>
      </c>
      <c r="H28" s="98"/>
      <c r="I28" s="147" t="s">
        <v>554</v>
      </c>
    </row>
    <row r="29" spans="1:9" ht="13.5" thickBot="1">
      <c r="A29" s="93" t="s">
        <v>193</v>
      </c>
      <c r="B29" s="94" t="s">
        <v>194</v>
      </c>
      <c r="C29" s="95" t="s">
        <v>195</v>
      </c>
      <c r="D29" s="94" t="s">
        <v>196</v>
      </c>
      <c r="E29" s="94" t="s">
        <v>197</v>
      </c>
      <c r="F29" s="94" t="s">
        <v>198</v>
      </c>
      <c r="G29" s="94">
        <v>1832</v>
      </c>
      <c r="H29" s="138"/>
      <c r="I29" s="145">
        <v>1939</v>
      </c>
    </row>
    <row r="30" s="38" customFormat="1" ht="12.75">
      <c r="I30" s="142"/>
    </row>
    <row r="31" spans="4:10" s="38" customFormat="1" ht="12.75">
      <c r="D31" s="184" t="s">
        <v>561</v>
      </c>
      <c r="E31" s="185"/>
      <c r="F31" s="185"/>
      <c r="I31" s="107">
        <v>1939</v>
      </c>
      <c r="J31" s="39" t="s">
        <v>544</v>
      </c>
    </row>
    <row r="32" spans="4:9" s="38" customFormat="1" ht="12.75">
      <c r="D32" s="133"/>
      <c r="E32" s="136"/>
      <c r="F32" s="136"/>
      <c r="I32" s="142"/>
    </row>
    <row r="33" spans="2:9" ht="13.5" thickBot="1">
      <c r="B33" s="59" t="s">
        <v>541</v>
      </c>
      <c r="I33" s="141"/>
    </row>
    <row r="34" spans="1:9" ht="13.5" thickBot="1">
      <c r="A34" s="12" t="s">
        <v>570</v>
      </c>
      <c r="B34" s="13" t="s">
        <v>571</v>
      </c>
      <c r="C34" s="13" t="s">
        <v>507</v>
      </c>
      <c r="D34" s="13" t="s">
        <v>508</v>
      </c>
      <c r="E34" s="13" t="s">
        <v>0</v>
      </c>
      <c r="F34" s="1" t="s">
        <v>509</v>
      </c>
      <c r="G34" s="14">
        <v>2003</v>
      </c>
      <c r="H34" s="15"/>
      <c r="I34" s="140" t="s">
        <v>554</v>
      </c>
    </row>
    <row r="35" spans="1:9" ht="26.25" thickBot="1">
      <c r="A35" s="60" t="s">
        <v>1</v>
      </c>
      <c r="B35" s="61" t="s">
        <v>2</v>
      </c>
      <c r="C35" s="62" t="s">
        <v>537</v>
      </c>
      <c r="D35" s="61" t="s">
        <v>3</v>
      </c>
      <c r="E35" s="61" t="s">
        <v>4</v>
      </c>
      <c r="F35" s="61" t="s">
        <v>5</v>
      </c>
      <c r="G35" s="61">
        <v>262</v>
      </c>
      <c r="H35" s="139"/>
      <c r="I35" s="146">
        <v>277</v>
      </c>
    </row>
    <row r="36" s="38" customFormat="1" ht="12.75">
      <c r="I36" s="142"/>
    </row>
    <row r="37" spans="4:10" s="38" customFormat="1" ht="12.75">
      <c r="D37" s="184" t="s">
        <v>566</v>
      </c>
      <c r="E37" s="185"/>
      <c r="F37" s="185"/>
      <c r="I37" s="107">
        <v>277</v>
      </c>
      <c r="J37" s="39" t="s">
        <v>544</v>
      </c>
    </row>
    <row r="40" spans="4:10" ht="12.75">
      <c r="D40" s="184" t="s">
        <v>567</v>
      </c>
      <c r="E40" s="185"/>
      <c r="F40" s="185"/>
      <c r="I40" s="66">
        <f>I37+I31+I25+I16</f>
        <v>14890</v>
      </c>
      <c r="J40" s="39" t="s">
        <v>544</v>
      </c>
    </row>
  </sheetData>
  <mergeCells count="5">
    <mergeCell ref="D40:F40"/>
    <mergeCell ref="C16:F16"/>
    <mergeCell ref="D25:F25"/>
    <mergeCell ref="D31:F31"/>
    <mergeCell ref="D37:F37"/>
  </mergeCells>
  <printOptions/>
  <pageMargins left="0.75" right="0.75" top="1" bottom="1" header="0.5" footer="0.5"/>
  <pageSetup horizontalDpi="600" verticalDpi="600" orientation="landscape" paperSize="9" scale="70" r:id="rId2"/>
  <headerFooter alignWithMargins="0">
    <oddHeader>&amp;L&amp;G&amp;C
&amp;"Arial,Bold"&amp;12Návrh na vykonanie rozpočtového opatrenia v kapitole MP SR&amp;R&amp;"Arial,Bold"&amp;12Príloha 3, časť 2</oddHeader>
    <oddFooter>&amp;CStrana &amp;P z &amp;N&amp;R&amp;"Arial,Bold"&amp;12Prof. Koloman Ulrich, PhD
predseda rady agentúry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3"/>
  <sheetViews>
    <sheetView workbookViewId="0" topLeftCell="A1">
      <selection activeCell="A3" sqref="A3:B3"/>
    </sheetView>
  </sheetViews>
  <sheetFormatPr defaultColWidth="9.140625" defaultRowHeight="12.75"/>
  <cols>
    <col min="1" max="1" width="15.140625" style="9" bestFit="1" customWidth="1"/>
    <col min="2" max="2" width="82.7109375" style="9" customWidth="1"/>
    <col min="3" max="3" width="33.140625" style="9" bestFit="1" customWidth="1"/>
    <col min="4" max="4" width="24.140625" style="9" customWidth="1"/>
    <col min="5" max="5" width="16.57421875" style="9" customWidth="1"/>
    <col min="6" max="6" width="6.7109375" style="9" customWidth="1"/>
    <col min="7" max="8" width="0" style="9" hidden="1" customWidth="1"/>
    <col min="9" max="9" width="13.7109375" style="63" customWidth="1"/>
    <col min="10" max="16384" width="9.140625" style="9" customWidth="1"/>
  </cols>
  <sheetData>
    <row r="2" ht="13.5" thickBot="1">
      <c r="B2" s="10" t="s">
        <v>515</v>
      </c>
    </row>
    <row r="3" spans="1:9" ht="13.5" thickBot="1">
      <c r="A3" s="12" t="s">
        <v>570</v>
      </c>
      <c r="B3" s="13" t="s">
        <v>571</v>
      </c>
      <c r="C3" s="13" t="s">
        <v>507</v>
      </c>
      <c r="D3" s="13" t="s">
        <v>508</v>
      </c>
      <c r="E3" s="13" t="s">
        <v>0</v>
      </c>
      <c r="F3" s="1" t="s">
        <v>509</v>
      </c>
      <c r="G3" s="14">
        <v>2003</v>
      </c>
      <c r="H3" s="15"/>
      <c r="I3" s="45" t="s">
        <v>554</v>
      </c>
    </row>
    <row r="4" spans="1:9" ht="25.5">
      <c r="A4" s="18" t="s">
        <v>170</v>
      </c>
      <c r="B4" s="19" t="s">
        <v>171</v>
      </c>
      <c r="C4" s="6" t="s">
        <v>569</v>
      </c>
      <c r="D4" s="19" t="s">
        <v>514</v>
      </c>
      <c r="E4" s="19" t="s">
        <v>172</v>
      </c>
      <c r="F4" s="19" t="s">
        <v>173</v>
      </c>
      <c r="G4" s="19">
        <v>2350</v>
      </c>
      <c r="H4" s="114"/>
      <c r="I4" s="130">
        <v>2486</v>
      </c>
    </row>
    <row r="5" spans="1:9" ht="25.5">
      <c r="A5" s="20" t="s">
        <v>174</v>
      </c>
      <c r="B5" s="21" t="s">
        <v>175</v>
      </c>
      <c r="C5" s="32" t="s">
        <v>187</v>
      </c>
      <c r="D5" s="21" t="s">
        <v>176</v>
      </c>
      <c r="E5" s="21" t="s">
        <v>177</v>
      </c>
      <c r="F5" s="21" t="s">
        <v>178</v>
      </c>
      <c r="G5" s="21">
        <v>855</v>
      </c>
      <c r="H5" s="115"/>
      <c r="I5" s="117">
        <v>905</v>
      </c>
    </row>
    <row r="6" spans="1:9" ht="25.5">
      <c r="A6" s="20" t="s">
        <v>179</v>
      </c>
      <c r="B6" s="21" t="s">
        <v>180</v>
      </c>
      <c r="C6" s="32" t="s">
        <v>187</v>
      </c>
      <c r="D6" s="21" t="s">
        <v>8</v>
      </c>
      <c r="E6" s="21" t="s">
        <v>177</v>
      </c>
      <c r="F6" s="21" t="s">
        <v>178</v>
      </c>
      <c r="G6" s="21">
        <v>936</v>
      </c>
      <c r="H6" s="115"/>
      <c r="I6" s="117">
        <v>991</v>
      </c>
    </row>
    <row r="7" spans="1:9" ht="12.75">
      <c r="A7" s="20" t="s">
        <v>181</v>
      </c>
      <c r="B7" s="21" t="s">
        <v>182</v>
      </c>
      <c r="C7" s="32" t="s">
        <v>187</v>
      </c>
      <c r="D7" s="21" t="s">
        <v>176</v>
      </c>
      <c r="E7" s="21" t="s">
        <v>177</v>
      </c>
      <c r="F7" s="21" t="s">
        <v>178</v>
      </c>
      <c r="G7" s="21">
        <v>641</v>
      </c>
      <c r="H7" s="115"/>
      <c r="I7" s="117">
        <v>678</v>
      </c>
    </row>
    <row r="8" spans="1:9" ht="25.5">
      <c r="A8" s="20" t="s">
        <v>183</v>
      </c>
      <c r="B8" s="21" t="s">
        <v>184</v>
      </c>
      <c r="C8" s="32" t="s">
        <v>187</v>
      </c>
      <c r="D8" s="21" t="s">
        <v>8</v>
      </c>
      <c r="E8" s="21" t="s">
        <v>177</v>
      </c>
      <c r="F8" s="21" t="s">
        <v>178</v>
      </c>
      <c r="G8" s="21">
        <v>858</v>
      </c>
      <c r="H8" s="115"/>
      <c r="I8" s="117">
        <v>908</v>
      </c>
    </row>
    <row r="9" spans="1:9" ht="26.25" thickBot="1">
      <c r="A9" s="37" t="s">
        <v>185</v>
      </c>
      <c r="B9" s="23" t="s">
        <v>186</v>
      </c>
      <c r="C9" s="36" t="s">
        <v>187</v>
      </c>
      <c r="D9" s="23" t="s">
        <v>176</v>
      </c>
      <c r="E9" s="23" t="s">
        <v>177</v>
      </c>
      <c r="F9" s="23" t="s">
        <v>178</v>
      </c>
      <c r="G9" s="23">
        <v>833</v>
      </c>
      <c r="H9" s="116"/>
      <c r="I9" s="131">
        <v>882</v>
      </c>
    </row>
    <row r="10" spans="1:9" ht="12.75">
      <c r="A10" s="25"/>
      <c r="B10" s="25"/>
      <c r="C10" s="155"/>
      <c r="D10" s="25"/>
      <c r="E10" s="25"/>
      <c r="F10" s="25"/>
      <c r="G10" s="25"/>
      <c r="H10" s="25"/>
      <c r="I10" s="156"/>
    </row>
    <row r="12" spans="2:10" ht="12.75">
      <c r="B12" s="10"/>
      <c r="E12" s="186" t="s">
        <v>558</v>
      </c>
      <c r="F12" s="185"/>
      <c r="G12" s="185"/>
      <c r="I12" s="66">
        <f>SUM(I4:I9)</f>
        <v>6850</v>
      </c>
      <c r="J12" s="39" t="s">
        <v>544</v>
      </c>
    </row>
    <row r="13" ht="12.75">
      <c r="B13" s="10"/>
    </row>
  </sheetData>
  <mergeCells count="1">
    <mergeCell ref="E12:G12"/>
  </mergeCells>
  <printOptions/>
  <pageMargins left="0.75" right="0.75" top="1" bottom="1" header="0.5" footer="0.5"/>
  <pageSetup horizontalDpi="600" verticalDpi="600" orientation="landscape" paperSize="9" scale="65" r:id="rId2"/>
  <headerFooter alignWithMargins="0">
    <oddHeader>&amp;L&amp;G&amp;C
&amp;"Arial,Bold"&amp;12Návrh na vykonanie rozpočtového opatrenia v kapitole MZ SR&amp;R&amp;"Arial,Bold"&amp;12Príloha 3, časť  3</oddHeader>
    <oddFooter>&amp;CStrana &amp;P z &amp;N&amp;R&amp;"Arial,Tučné"&amp;12Prof. Koloman Ulrich, PhD
predseda rady agentúry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32"/>
  <sheetViews>
    <sheetView tabSelected="1" workbookViewId="0" topLeftCell="C2">
      <selection activeCell="H24" sqref="H24"/>
    </sheetView>
  </sheetViews>
  <sheetFormatPr defaultColWidth="9.140625" defaultRowHeight="12.75"/>
  <cols>
    <col min="1" max="1" width="15.140625" style="0" bestFit="1" customWidth="1"/>
    <col min="2" max="2" width="62.28125" style="0" customWidth="1"/>
    <col min="3" max="3" width="39.57421875" style="0" customWidth="1"/>
    <col min="4" max="4" width="10.57421875" style="0" customWidth="1"/>
    <col min="5" max="5" width="13.28125" style="0" customWidth="1"/>
    <col min="6" max="6" width="7.57421875" style="0" bestFit="1" customWidth="1"/>
    <col min="7" max="7" width="14.00390625" style="0" bestFit="1" customWidth="1"/>
  </cols>
  <sheetData>
    <row r="2" spans="2:7" s="38" customFormat="1" ht="13.5" thickBot="1">
      <c r="B2" s="39" t="s">
        <v>565</v>
      </c>
      <c r="G2" s="40"/>
    </row>
    <row r="3" spans="1:7" s="38" customFormat="1" ht="13.5" thickBot="1">
      <c r="A3" s="12" t="s">
        <v>570</v>
      </c>
      <c r="B3" s="13" t="s">
        <v>571</v>
      </c>
      <c r="C3" s="151" t="s">
        <v>507</v>
      </c>
      <c r="D3" s="151" t="s">
        <v>508</v>
      </c>
      <c r="E3" s="151" t="s">
        <v>0</v>
      </c>
      <c r="F3" s="154" t="s">
        <v>509</v>
      </c>
      <c r="G3" s="152" t="s">
        <v>554</v>
      </c>
    </row>
    <row r="4" spans="1:7" s="38" customFormat="1" ht="25.5">
      <c r="A4" s="46" t="s">
        <v>322</v>
      </c>
      <c r="B4" s="47" t="s">
        <v>323</v>
      </c>
      <c r="C4" s="48" t="s">
        <v>324</v>
      </c>
      <c r="D4" s="47" t="s">
        <v>516</v>
      </c>
      <c r="E4" s="47" t="s">
        <v>325</v>
      </c>
      <c r="F4" s="174">
        <v>5</v>
      </c>
      <c r="G4" s="103">
        <v>143</v>
      </c>
    </row>
    <row r="5" spans="1:7" s="38" customFormat="1" ht="25.5">
      <c r="A5" s="49" t="s">
        <v>326</v>
      </c>
      <c r="B5" s="50" t="s">
        <v>327</v>
      </c>
      <c r="C5" s="51" t="s">
        <v>328</v>
      </c>
      <c r="D5" s="50" t="s">
        <v>3</v>
      </c>
      <c r="E5" s="50" t="s">
        <v>329</v>
      </c>
      <c r="F5" s="178">
        <v>1335</v>
      </c>
      <c r="G5" s="104">
        <v>4762</v>
      </c>
    </row>
    <row r="6" spans="1:12" s="38" customFormat="1" ht="13.5" customHeight="1">
      <c r="A6" s="49" t="s">
        <v>333</v>
      </c>
      <c r="B6" s="51" t="s">
        <v>334</v>
      </c>
      <c r="C6" s="51" t="s">
        <v>335</v>
      </c>
      <c r="D6" s="50" t="s">
        <v>336</v>
      </c>
      <c r="E6" s="50" t="s">
        <v>303</v>
      </c>
      <c r="F6" s="176" t="s">
        <v>58</v>
      </c>
      <c r="G6" s="104">
        <v>1651</v>
      </c>
      <c r="H6" s="173"/>
      <c r="I6" s="173"/>
      <c r="J6" s="173"/>
      <c r="K6" s="173"/>
      <c r="L6" s="173"/>
    </row>
    <row r="7" spans="1:7" s="38" customFormat="1" ht="13.5" customHeight="1">
      <c r="A7" s="49" t="s">
        <v>337</v>
      </c>
      <c r="B7" s="51" t="s">
        <v>338</v>
      </c>
      <c r="C7" s="51" t="s">
        <v>339</v>
      </c>
      <c r="D7" s="50" t="s">
        <v>340</v>
      </c>
      <c r="E7" s="50" t="s">
        <v>341</v>
      </c>
      <c r="F7" s="176" t="s">
        <v>318</v>
      </c>
      <c r="G7" s="104">
        <v>317</v>
      </c>
    </row>
    <row r="8" spans="1:7" s="38" customFormat="1" ht="12.75">
      <c r="A8" s="49" t="s">
        <v>342</v>
      </c>
      <c r="B8" s="51" t="s">
        <v>343</v>
      </c>
      <c r="C8" s="51" t="s">
        <v>344</v>
      </c>
      <c r="D8" s="50" t="s">
        <v>19</v>
      </c>
      <c r="E8" s="50" t="s">
        <v>341</v>
      </c>
      <c r="F8" s="176" t="s">
        <v>318</v>
      </c>
      <c r="G8" s="104">
        <v>2222</v>
      </c>
    </row>
    <row r="9" spans="1:7" s="38" customFormat="1" ht="13.5" customHeight="1">
      <c r="A9" s="49" t="s">
        <v>350</v>
      </c>
      <c r="B9" s="51" t="s">
        <v>351</v>
      </c>
      <c r="C9" s="51" t="s">
        <v>352</v>
      </c>
      <c r="D9" s="50" t="s">
        <v>8</v>
      </c>
      <c r="E9" s="50" t="s">
        <v>353</v>
      </c>
      <c r="F9" s="176" t="s">
        <v>104</v>
      </c>
      <c r="G9" s="104">
        <v>2101</v>
      </c>
    </row>
    <row r="10" spans="1:7" s="38" customFormat="1" ht="13.5" customHeight="1">
      <c r="A10" s="49" t="s">
        <v>354</v>
      </c>
      <c r="B10" s="51" t="s">
        <v>355</v>
      </c>
      <c r="C10" s="51" t="s">
        <v>356</v>
      </c>
      <c r="D10" s="50" t="s">
        <v>8</v>
      </c>
      <c r="E10" s="50" t="s">
        <v>357</v>
      </c>
      <c r="F10" s="175">
        <v>3</v>
      </c>
      <c r="G10" s="104">
        <v>503</v>
      </c>
    </row>
    <row r="11" spans="1:7" s="38" customFormat="1" ht="13.5" customHeight="1">
      <c r="A11" s="49" t="s">
        <v>362</v>
      </c>
      <c r="B11" s="51" t="s">
        <v>363</v>
      </c>
      <c r="C11" s="51" t="s">
        <v>364</v>
      </c>
      <c r="D11" s="50" t="s">
        <v>517</v>
      </c>
      <c r="E11" s="50" t="s">
        <v>365</v>
      </c>
      <c r="F11" s="176" t="s">
        <v>366</v>
      </c>
      <c r="G11" s="104">
        <v>222</v>
      </c>
    </row>
    <row r="12" spans="1:7" s="38" customFormat="1" ht="13.5" customHeight="1">
      <c r="A12" s="49" t="s">
        <v>367</v>
      </c>
      <c r="B12" s="51" t="s">
        <v>368</v>
      </c>
      <c r="C12" s="51" t="s">
        <v>364</v>
      </c>
      <c r="D12" s="50" t="s">
        <v>517</v>
      </c>
      <c r="E12" s="50" t="s">
        <v>365</v>
      </c>
      <c r="F12" s="176" t="s">
        <v>366</v>
      </c>
      <c r="G12" s="104">
        <v>116</v>
      </c>
    </row>
    <row r="13" spans="1:7" s="38" customFormat="1" ht="25.5">
      <c r="A13" s="49" t="s">
        <v>369</v>
      </c>
      <c r="B13" s="50" t="s">
        <v>370</v>
      </c>
      <c r="C13" s="51" t="s">
        <v>371</v>
      </c>
      <c r="D13" s="50" t="s">
        <v>372</v>
      </c>
      <c r="E13" s="50" t="s">
        <v>373</v>
      </c>
      <c r="F13" s="178">
        <v>1069</v>
      </c>
      <c r="G13" s="104">
        <v>233</v>
      </c>
    </row>
    <row r="14" spans="1:7" s="38" customFormat="1" ht="13.5" customHeight="1">
      <c r="A14" s="49" t="s">
        <v>377</v>
      </c>
      <c r="B14" s="51" t="s">
        <v>378</v>
      </c>
      <c r="C14" s="51" t="s">
        <v>379</v>
      </c>
      <c r="D14" s="50" t="s">
        <v>380</v>
      </c>
      <c r="E14" s="50" t="s">
        <v>573</v>
      </c>
      <c r="F14" s="176" t="s">
        <v>381</v>
      </c>
      <c r="G14" s="104">
        <v>811</v>
      </c>
    </row>
    <row r="15" spans="1:7" s="38" customFormat="1" ht="13.5" customHeight="1">
      <c r="A15" s="49" t="s">
        <v>382</v>
      </c>
      <c r="B15" s="51" t="s">
        <v>383</v>
      </c>
      <c r="C15" s="51" t="s">
        <v>384</v>
      </c>
      <c r="D15" s="50" t="s">
        <v>3</v>
      </c>
      <c r="E15" s="50" t="s">
        <v>385</v>
      </c>
      <c r="F15" s="176" t="s">
        <v>104</v>
      </c>
      <c r="G15" s="104">
        <v>829</v>
      </c>
    </row>
    <row r="16" spans="1:7" s="38" customFormat="1" ht="13.5" customHeight="1">
      <c r="A16" s="49" t="s">
        <v>386</v>
      </c>
      <c r="B16" s="50" t="s">
        <v>387</v>
      </c>
      <c r="C16" s="51" t="s">
        <v>388</v>
      </c>
      <c r="D16" s="50" t="s">
        <v>196</v>
      </c>
      <c r="E16" s="50" t="s">
        <v>389</v>
      </c>
      <c r="F16" s="176" t="s">
        <v>390</v>
      </c>
      <c r="G16" s="104">
        <v>2540</v>
      </c>
    </row>
    <row r="17" spans="1:7" s="38" customFormat="1" ht="13.5" customHeight="1">
      <c r="A17" s="49" t="s">
        <v>395</v>
      </c>
      <c r="B17" s="51" t="s">
        <v>396</v>
      </c>
      <c r="C17" s="51" t="s">
        <v>397</v>
      </c>
      <c r="D17" s="50" t="s">
        <v>398</v>
      </c>
      <c r="E17" s="168" t="s">
        <v>572</v>
      </c>
      <c r="F17" s="175" t="s">
        <v>399</v>
      </c>
      <c r="G17" s="104">
        <v>1083</v>
      </c>
    </row>
    <row r="18" spans="1:7" s="38" customFormat="1" ht="13.5" customHeight="1">
      <c r="A18" s="49" t="s">
        <v>400</v>
      </c>
      <c r="B18" s="51" t="s">
        <v>401</v>
      </c>
      <c r="C18" s="51" t="s">
        <v>402</v>
      </c>
      <c r="D18" s="50" t="s">
        <v>403</v>
      </c>
      <c r="E18" s="50" t="s">
        <v>404</v>
      </c>
      <c r="F18" s="176" t="s">
        <v>173</v>
      </c>
      <c r="G18" s="104">
        <v>3618</v>
      </c>
    </row>
    <row r="19" spans="1:7" s="38" customFormat="1" ht="13.5" customHeight="1">
      <c r="A19" s="49" t="s">
        <v>237</v>
      </c>
      <c r="B19" s="51" t="s">
        <v>238</v>
      </c>
      <c r="C19" s="51" t="s">
        <v>239</v>
      </c>
      <c r="D19" s="50" t="s">
        <v>8</v>
      </c>
      <c r="E19" s="50" t="s">
        <v>151</v>
      </c>
      <c r="F19" s="176" t="s">
        <v>173</v>
      </c>
      <c r="G19" s="104">
        <v>571</v>
      </c>
    </row>
    <row r="20" spans="1:7" s="38" customFormat="1" ht="13.5" customHeight="1">
      <c r="A20" s="49" t="s">
        <v>348</v>
      </c>
      <c r="B20" s="51" t="s">
        <v>349</v>
      </c>
      <c r="C20" s="51" t="s">
        <v>239</v>
      </c>
      <c r="D20" s="50" t="s">
        <v>8</v>
      </c>
      <c r="E20" s="50" t="s">
        <v>151</v>
      </c>
      <c r="F20" s="176" t="s">
        <v>173</v>
      </c>
      <c r="G20" s="104">
        <v>540</v>
      </c>
    </row>
    <row r="21" spans="1:8" s="38" customFormat="1" ht="13.5" customHeight="1">
      <c r="A21" s="55"/>
      <c r="B21" s="56"/>
      <c r="C21" s="187" t="s">
        <v>575</v>
      </c>
      <c r="D21" s="188"/>
      <c r="E21" s="188"/>
      <c r="F21" s="188"/>
      <c r="G21" s="189">
        <f>SUM(G4:G20)</f>
        <v>22262</v>
      </c>
      <c r="H21" s="39" t="s">
        <v>544</v>
      </c>
    </row>
    <row r="22" spans="1:7" ht="13.5" customHeight="1">
      <c r="A22" s="108"/>
      <c r="B22" s="109"/>
      <c r="C22" s="109"/>
      <c r="D22" s="108"/>
      <c r="E22" s="108"/>
      <c r="F22" s="108"/>
      <c r="G22" s="111"/>
    </row>
    <row r="23" spans="1:7" ht="13.5" customHeight="1">
      <c r="A23" s="108"/>
      <c r="B23" s="109"/>
      <c r="C23" s="109"/>
      <c r="D23" s="108"/>
      <c r="E23" s="108"/>
      <c r="F23" s="108"/>
      <c r="G23" s="111"/>
    </row>
    <row r="24" ht="13.5" thickBot="1">
      <c r="B24" s="192" t="s">
        <v>576</v>
      </c>
    </row>
    <row r="25" spans="1:7" s="38" customFormat="1" ht="13.5" thickBot="1">
      <c r="A25" s="12" t="s">
        <v>570</v>
      </c>
      <c r="B25" s="13" t="s">
        <v>571</v>
      </c>
      <c r="C25" s="151" t="s">
        <v>507</v>
      </c>
      <c r="D25" s="151" t="s">
        <v>508</v>
      </c>
      <c r="E25" s="151" t="s">
        <v>0</v>
      </c>
      <c r="F25" s="154" t="s">
        <v>509</v>
      </c>
      <c r="G25" s="152" t="s">
        <v>554</v>
      </c>
    </row>
    <row r="26" spans="1:7" s="38" customFormat="1" ht="13.5" customHeight="1" thickBot="1">
      <c r="A26" s="52" t="s">
        <v>374</v>
      </c>
      <c r="B26" s="53" t="s">
        <v>375</v>
      </c>
      <c r="C26" s="71" t="s">
        <v>574</v>
      </c>
      <c r="D26" s="54" t="s">
        <v>8</v>
      </c>
      <c r="E26" s="54" t="s">
        <v>376</v>
      </c>
      <c r="F26" s="177" t="s">
        <v>332</v>
      </c>
      <c r="G26" s="105">
        <v>381</v>
      </c>
    </row>
    <row r="27" spans="1:12" s="38" customFormat="1" ht="13.5" customHeight="1" thickBot="1">
      <c r="A27" s="49" t="s">
        <v>330</v>
      </c>
      <c r="B27" s="51" t="s">
        <v>331</v>
      </c>
      <c r="C27" s="71" t="s">
        <v>574</v>
      </c>
      <c r="D27" s="50" t="s">
        <v>8</v>
      </c>
      <c r="E27" s="54" t="s">
        <v>376</v>
      </c>
      <c r="F27" s="177" t="s">
        <v>332</v>
      </c>
      <c r="G27" s="104">
        <v>2667</v>
      </c>
      <c r="H27" s="173"/>
      <c r="I27" s="173"/>
      <c r="J27" s="173"/>
      <c r="K27" s="173"/>
      <c r="L27" s="173"/>
    </row>
    <row r="28" spans="3:8" ht="12.75">
      <c r="C28" s="190" t="s">
        <v>561</v>
      </c>
      <c r="D28" s="190"/>
      <c r="E28" s="190"/>
      <c r="F28" s="190"/>
      <c r="G28" s="191">
        <f>SUM(G26:G27)</f>
        <v>3048</v>
      </c>
      <c r="H28" s="39" t="s">
        <v>544</v>
      </c>
    </row>
    <row r="32" spans="4:8" ht="12.75">
      <c r="D32" s="190" t="s">
        <v>562</v>
      </c>
      <c r="E32" s="190"/>
      <c r="F32" s="190"/>
      <c r="G32" s="191">
        <f>G28+G21</f>
        <v>25310</v>
      </c>
      <c r="H32" s="39" t="s">
        <v>544</v>
      </c>
    </row>
  </sheetData>
  <mergeCells count="3">
    <mergeCell ref="C21:F21"/>
    <mergeCell ref="C28:F28"/>
    <mergeCell ref="D32:F32"/>
  </mergeCells>
  <printOptions/>
  <pageMargins left="0.75" right="0.75" top="1" bottom="1" header="0.4921259845" footer="0.4921259845"/>
  <pageSetup horizontalDpi="600" verticalDpi="600" orientation="landscape" paperSize="9" scale="75" r:id="rId2"/>
  <headerFooter alignWithMargins="0">
    <oddHeader>&amp;L&amp;G&amp;C&amp;"Arial,Bold"&amp;12Návrh na vykonanie rozpočtového opatrenia v kapitole MH SR&amp;R&amp;"Arial,Bold"&amp;12Príloha 3, časť  4</oddHeader>
    <oddFooter>&amp;C&amp;P z &amp;N&amp;R&amp;"Arial,Tučné"&amp;12Prof. Koloman Ulrich, PhD
predseda rady agentúry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0"/>
  <sheetViews>
    <sheetView zoomScale="75" zoomScaleNormal="75" workbookViewId="0" topLeftCell="A1">
      <selection activeCell="A3" sqref="A3:B3"/>
    </sheetView>
  </sheetViews>
  <sheetFormatPr defaultColWidth="9.140625" defaultRowHeight="12.75"/>
  <cols>
    <col min="1" max="1" width="17.140625" style="0" bestFit="1" customWidth="1"/>
    <col min="2" max="2" width="69.00390625" style="0" customWidth="1"/>
    <col min="3" max="3" width="38.28125" style="0" customWidth="1"/>
    <col min="4" max="4" width="10.00390625" style="0" bestFit="1" customWidth="1"/>
    <col min="5" max="5" width="15.7109375" style="0" bestFit="1" customWidth="1"/>
    <col min="6" max="6" width="5.140625" style="0" customWidth="1"/>
    <col min="7" max="7" width="14.00390625" style="0" bestFit="1" customWidth="1"/>
  </cols>
  <sheetData>
    <row r="2" spans="2:7" s="38" customFormat="1" ht="13.5" thickBot="1">
      <c r="B2" s="39" t="s">
        <v>563</v>
      </c>
      <c r="G2" s="40"/>
    </row>
    <row r="3" spans="1:7" s="38" customFormat="1" ht="13.5" thickBot="1">
      <c r="A3" s="12" t="s">
        <v>570</v>
      </c>
      <c r="B3" s="13" t="s">
        <v>571</v>
      </c>
      <c r="C3" s="151" t="s">
        <v>507</v>
      </c>
      <c r="D3" s="151" t="s">
        <v>508</v>
      </c>
      <c r="E3" s="151" t="s">
        <v>0</v>
      </c>
      <c r="F3" s="162" t="s">
        <v>509</v>
      </c>
      <c r="G3" s="163" t="s">
        <v>554</v>
      </c>
    </row>
    <row r="4" spans="1:7" ht="13.5" customHeight="1">
      <c r="A4" s="165" t="s">
        <v>314</v>
      </c>
      <c r="B4" s="158" t="s">
        <v>315</v>
      </c>
      <c r="C4" s="158" t="s">
        <v>316</v>
      </c>
      <c r="D4" s="159" t="s">
        <v>8</v>
      </c>
      <c r="E4" s="159" t="s">
        <v>317</v>
      </c>
      <c r="F4" s="160" t="s">
        <v>318</v>
      </c>
      <c r="G4" s="161">
        <v>700</v>
      </c>
    </row>
    <row r="5" spans="1:7" ht="13.5" customHeight="1">
      <c r="A5" s="166" t="s">
        <v>319</v>
      </c>
      <c r="B5" s="3" t="s">
        <v>320</v>
      </c>
      <c r="C5" s="3" t="s">
        <v>321</v>
      </c>
      <c r="D5" s="2" t="s">
        <v>8</v>
      </c>
      <c r="E5" s="2" t="s">
        <v>317</v>
      </c>
      <c r="F5" s="124" t="s">
        <v>318</v>
      </c>
      <c r="G5" s="118">
        <v>485</v>
      </c>
    </row>
    <row r="6" spans="1:7" ht="13.5" customHeight="1">
      <c r="A6" s="166" t="s">
        <v>358</v>
      </c>
      <c r="B6" s="3" t="s">
        <v>359</v>
      </c>
      <c r="C6" s="3" t="s">
        <v>360</v>
      </c>
      <c r="D6" s="2" t="s">
        <v>8</v>
      </c>
      <c r="E6" s="2" t="s">
        <v>361</v>
      </c>
      <c r="F6" s="124" t="s">
        <v>318</v>
      </c>
      <c r="G6" s="118">
        <v>592</v>
      </c>
    </row>
    <row r="7" spans="1:7" ht="13.5" customHeight="1" thickBot="1">
      <c r="A7" s="167" t="s">
        <v>391</v>
      </c>
      <c r="B7" s="4" t="s">
        <v>392</v>
      </c>
      <c r="C7" s="4" t="s">
        <v>393</v>
      </c>
      <c r="D7" s="5" t="s">
        <v>8</v>
      </c>
      <c r="E7" s="5" t="s">
        <v>394</v>
      </c>
      <c r="F7" s="125" t="s">
        <v>99</v>
      </c>
      <c r="G7" s="119">
        <v>333</v>
      </c>
    </row>
    <row r="8" spans="1:7" ht="13.5" customHeight="1">
      <c r="A8" s="108"/>
      <c r="B8" s="109"/>
      <c r="C8" s="109"/>
      <c r="D8" s="108"/>
      <c r="E8" s="108"/>
      <c r="F8" s="108"/>
      <c r="G8" s="111"/>
    </row>
    <row r="10" spans="4:8" ht="12.75">
      <c r="D10" s="157"/>
      <c r="E10" s="157" t="s">
        <v>564</v>
      </c>
      <c r="G10" s="153">
        <f>SUM(G4:G9)</f>
        <v>2110</v>
      </c>
      <c r="H10" s="39" t="s">
        <v>544</v>
      </c>
    </row>
  </sheetData>
  <printOptions/>
  <pageMargins left="0.75" right="0.75" top="1" bottom="1" header="0.4921259845" footer="0.4921259845"/>
  <pageSetup horizontalDpi="600" verticalDpi="600" orientation="landscape" paperSize="9" scale="70" r:id="rId2"/>
  <headerFooter alignWithMargins="0">
    <oddHeader>&amp;L&amp;G&amp;C&amp;"Arial,Bold"&amp;12Návrh na vykonanie rozpočtového opatrenia v kapitole MVRR SR&amp;R&amp;"Arial,Bold"&amp;12Príloha 3, časť 5</oddHeader>
    <oddFooter>&amp;C&amp;P z &amp;N&amp;R&amp;"Arial,Tučné"&amp;12Prof. Koloman Ulrich, PhD
predseda rady agentúry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3"/>
  <sheetViews>
    <sheetView workbookViewId="0" topLeftCell="A1">
      <selection activeCell="A38" sqref="A38:B38"/>
    </sheetView>
  </sheetViews>
  <sheetFormatPr defaultColWidth="9.140625" defaultRowHeight="12.75"/>
  <cols>
    <col min="1" max="1" width="15.140625" style="9" bestFit="1" customWidth="1"/>
    <col min="2" max="2" width="58.57421875" style="9" customWidth="1"/>
    <col min="3" max="3" width="49.28125" style="9" customWidth="1"/>
    <col min="4" max="4" width="20.8515625" style="9" bestFit="1" customWidth="1"/>
    <col min="5" max="5" width="16.8515625" style="9" bestFit="1" customWidth="1"/>
    <col min="6" max="6" width="6.7109375" style="9" customWidth="1"/>
    <col min="7" max="8" width="9.140625" style="9" hidden="1" customWidth="1"/>
    <col min="9" max="9" width="13.7109375" style="63" customWidth="1"/>
    <col min="10" max="10" width="9.140625" style="74" customWidth="1"/>
    <col min="11" max="12" width="9.140625" style="9" customWidth="1"/>
    <col min="13" max="13" width="9.140625" style="11" customWidth="1"/>
    <col min="14" max="14" width="9.140625" style="9" customWidth="1"/>
    <col min="15" max="15" width="9.140625" style="11" customWidth="1"/>
    <col min="16" max="17" width="9.140625" style="38" customWidth="1"/>
    <col min="18" max="16384" width="9.140625" style="9" customWidth="1"/>
  </cols>
  <sheetData>
    <row r="1" spans="1:9" ht="14.25" customHeight="1">
      <c r="A1" s="24"/>
      <c r="B1" s="24"/>
      <c r="C1" s="24"/>
      <c r="D1" s="25"/>
      <c r="E1" s="25"/>
      <c r="F1" s="25"/>
      <c r="G1" s="25"/>
      <c r="H1" s="25"/>
      <c r="I1" s="65"/>
    </row>
    <row r="2" ht="13.5" thickBot="1">
      <c r="B2" s="10" t="s">
        <v>513</v>
      </c>
    </row>
    <row r="3" spans="1:14" ht="13.5" thickBot="1">
      <c r="A3" s="12" t="s">
        <v>570</v>
      </c>
      <c r="B3" s="13" t="s">
        <v>571</v>
      </c>
      <c r="C3" s="13" t="s">
        <v>507</v>
      </c>
      <c r="D3" s="13" t="s">
        <v>508</v>
      </c>
      <c r="E3" s="13" t="s">
        <v>0</v>
      </c>
      <c r="F3" s="1" t="s">
        <v>509</v>
      </c>
      <c r="G3" s="14">
        <v>2003</v>
      </c>
      <c r="H3" s="26"/>
      <c r="I3" s="45" t="s">
        <v>554</v>
      </c>
      <c r="J3" s="84">
        <v>610</v>
      </c>
      <c r="K3" s="85">
        <v>620</v>
      </c>
      <c r="L3" s="86">
        <v>630</v>
      </c>
      <c r="M3" s="79"/>
      <c r="N3" s="16"/>
    </row>
    <row r="4" spans="1:13" ht="12.75">
      <c r="A4" s="27" t="s">
        <v>405</v>
      </c>
      <c r="B4" s="28" t="s">
        <v>406</v>
      </c>
      <c r="C4" s="29" t="s">
        <v>407</v>
      </c>
      <c r="D4" s="29"/>
      <c r="E4" s="29"/>
      <c r="F4" s="29">
        <v>14</v>
      </c>
      <c r="G4" s="29">
        <v>298</v>
      </c>
      <c r="H4" s="126"/>
      <c r="I4" s="130">
        <v>315</v>
      </c>
      <c r="J4" s="88">
        <v>42</v>
      </c>
      <c r="K4" s="75">
        <v>21</v>
      </c>
      <c r="L4" s="78">
        <f>I4-J4-K4</f>
        <v>252</v>
      </c>
      <c r="M4" s="82"/>
    </row>
    <row r="5" spans="1:13" ht="25.5">
      <c r="A5" s="30" t="s">
        <v>408</v>
      </c>
      <c r="B5" s="31" t="s">
        <v>409</v>
      </c>
      <c r="C5" s="32" t="s">
        <v>410</v>
      </c>
      <c r="D5" s="32" t="s">
        <v>411</v>
      </c>
      <c r="E5" s="32"/>
      <c r="F5" s="32">
        <v>14</v>
      </c>
      <c r="G5" s="32">
        <v>229</v>
      </c>
      <c r="H5" s="127"/>
      <c r="I5" s="117">
        <v>242</v>
      </c>
      <c r="J5" s="89">
        <v>30</v>
      </c>
      <c r="K5" s="71">
        <v>11</v>
      </c>
      <c r="L5" s="81">
        <f>I5-J5-K5</f>
        <v>201</v>
      </c>
      <c r="M5" s="83"/>
    </row>
    <row r="6" spans="1:13" ht="25.5">
      <c r="A6" s="30" t="s">
        <v>412</v>
      </c>
      <c r="B6" s="31" t="s">
        <v>413</v>
      </c>
      <c r="C6" s="32" t="s">
        <v>414</v>
      </c>
      <c r="D6" s="32" t="s">
        <v>8</v>
      </c>
      <c r="E6" s="32" t="s">
        <v>151</v>
      </c>
      <c r="F6" s="32">
        <v>14</v>
      </c>
      <c r="G6" s="32">
        <v>210</v>
      </c>
      <c r="H6" s="127"/>
      <c r="I6" s="117">
        <v>222</v>
      </c>
      <c r="J6" s="89">
        <v>0</v>
      </c>
      <c r="K6" s="71">
        <v>0</v>
      </c>
      <c r="L6" s="81">
        <f>I6-J6-K6</f>
        <v>222</v>
      </c>
      <c r="M6" s="83"/>
    </row>
    <row r="7" spans="1:13" ht="12.75">
      <c r="A7" s="30" t="s">
        <v>415</v>
      </c>
      <c r="B7" s="31" t="s">
        <v>416</v>
      </c>
      <c r="C7" s="32" t="s">
        <v>417</v>
      </c>
      <c r="D7" s="32" t="s">
        <v>8</v>
      </c>
      <c r="E7" s="32" t="s">
        <v>418</v>
      </c>
      <c r="F7" s="32">
        <v>7</v>
      </c>
      <c r="G7" s="32">
        <v>491</v>
      </c>
      <c r="H7" s="127"/>
      <c r="I7" s="117">
        <v>520</v>
      </c>
      <c r="J7" s="90">
        <v>72</v>
      </c>
      <c r="K7" s="71">
        <v>0</v>
      </c>
      <c r="L7" s="81">
        <v>447.8068241874684</v>
      </c>
      <c r="M7" s="83"/>
    </row>
    <row r="8" spans="1:13" ht="25.5">
      <c r="A8" s="30" t="s">
        <v>419</v>
      </c>
      <c r="B8" s="31" t="s">
        <v>420</v>
      </c>
      <c r="C8" s="32" t="s">
        <v>421</v>
      </c>
      <c r="D8" s="32" t="s">
        <v>56</v>
      </c>
      <c r="E8" s="32" t="s">
        <v>284</v>
      </c>
      <c r="F8" s="32">
        <v>2</v>
      </c>
      <c r="G8" s="32">
        <v>582</v>
      </c>
      <c r="H8" s="127"/>
      <c r="I8" s="117">
        <v>616</v>
      </c>
      <c r="J8" s="90">
        <v>111</v>
      </c>
      <c r="K8" s="71">
        <v>42</v>
      </c>
      <c r="L8" s="81">
        <v>463</v>
      </c>
      <c r="M8" s="83"/>
    </row>
    <row r="9" spans="1:13" ht="25.5">
      <c r="A9" s="30" t="s">
        <v>422</v>
      </c>
      <c r="B9" s="31" t="s">
        <v>423</v>
      </c>
      <c r="C9" s="32" t="s">
        <v>417</v>
      </c>
      <c r="D9" s="32" t="s">
        <v>176</v>
      </c>
      <c r="E9" s="32" t="s">
        <v>418</v>
      </c>
      <c r="F9" s="32">
        <v>7</v>
      </c>
      <c r="G9" s="32">
        <v>575</v>
      </c>
      <c r="H9" s="127"/>
      <c r="I9" s="117">
        <v>609</v>
      </c>
      <c r="J9" s="90">
        <v>61</v>
      </c>
      <c r="K9" s="71">
        <v>0</v>
      </c>
      <c r="L9" s="81">
        <v>547.9504842281692</v>
      </c>
      <c r="M9" s="83"/>
    </row>
    <row r="10" spans="1:13" ht="12.75">
      <c r="A10" s="30" t="s">
        <v>424</v>
      </c>
      <c r="B10" s="31" t="s">
        <v>425</v>
      </c>
      <c r="C10" s="32" t="s">
        <v>407</v>
      </c>
      <c r="D10" s="32" t="s">
        <v>14</v>
      </c>
      <c r="E10" s="32" t="s">
        <v>151</v>
      </c>
      <c r="F10" s="32">
        <v>14</v>
      </c>
      <c r="G10" s="32">
        <v>340</v>
      </c>
      <c r="H10" s="127"/>
      <c r="I10" s="117">
        <v>360</v>
      </c>
      <c r="J10" s="90">
        <v>49</v>
      </c>
      <c r="K10" s="71">
        <v>18</v>
      </c>
      <c r="L10" s="81">
        <v>293</v>
      </c>
      <c r="M10" s="83"/>
    </row>
    <row r="11" spans="1:13" ht="38.25">
      <c r="A11" s="30" t="s">
        <v>426</v>
      </c>
      <c r="B11" s="31" t="s">
        <v>427</v>
      </c>
      <c r="C11" s="32" t="s">
        <v>428</v>
      </c>
      <c r="D11" s="32" t="s">
        <v>56</v>
      </c>
      <c r="E11" s="32" t="s">
        <v>284</v>
      </c>
      <c r="F11" s="32">
        <v>2</v>
      </c>
      <c r="G11" s="32">
        <v>252</v>
      </c>
      <c r="H11" s="127"/>
      <c r="I11" s="117">
        <v>267</v>
      </c>
      <c r="J11" s="90">
        <v>0</v>
      </c>
      <c r="K11" s="71">
        <v>0</v>
      </c>
      <c r="L11" s="81">
        <v>266.68064306630055</v>
      </c>
      <c r="M11" s="83"/>
    </row>
    <row r="12" spans="1:13" ht="25.5">
      <c r="A12" s="30" t="s">
        <v>429</v>
      </c>
      <c r="B12" s="31" t="s">
        <v>430</v>
      </c>
      <c r="C12" s="32" t="s">
        <v>431</v>
      </c>
      <c r="D12" s="32" t="s">
        <v>8</v>
      </c>
      <c r="E12" s="32" t="s">
        <v>255</v>
      </c>
      <c r="F12" s="32">
        <v>9</v>
      </c>
      <c r="G12" s="32">
        <v>600</v>
      </c>
      <c r="H12" s="127"/>
      <c r="I12" s="117">
        <v>635</v>
      </c>
      <c r="J12" s="90">
        <v>0</v>
      </c>
      <c r="K12" s="71">
        <v>0</v>
      </c>
      <c r="L12" s="81">
        <v>634.9539120626204</v>
      </c>
      <c r="M12" s="83"/>
    </row>
    <row r="13" spans="1:13" ht="25.5">
      <c r="A13" s="30" t="s">
        <v>432</v>
      </c>
      <c r="B13" s="31" t="s">
        <v>433</v>
      </c>
      <c r="C13" s="32" t="s">
        <v>407</v>
      </c>
      <c r="D13" s="32" t="s">
        <v>434</v>
      </c>
      <c r="E13" s="32" t="s">
        <v>435</v>
      </c>
      <c r="F13" s="32">
        <v>14</v>
      </c>
      <c r="G13" s="32">
        <v>216</v>
      </c>
      <c r="H13" s="127"/>
      <c r="I13" s="117">
        <v>229</v>
      </c>
      <c r="J13" s="90">
        <v>41</v>
      </c>
      <c r="K13" s="71">
        <v>15</v>
      </c>
      <c r="L13" s="81">
        <v>173</v>
      </c>
      <c r="M13" s="83"/>
    </row>
    <row r="14" spans="1:13" ht="25.5">
      <c r="A14" s="30" t="s">
        <v>436</v>
      </c>
      <c r="B14" s="31" t="s">
        <v>437</v>
      </c>
      <c r="C14" s="32" t="s">
        <v>431</v>
      </c>
      <c r="D14" s="32" t="s">
        <v>8</v>
      </c>
      <c r="E14" s="32" t="s">
        <v>438</v>
      </c>
      <c r="F14" s="32">
        <v>9</v>
      </c>
      <c r="G14" s="32">
        <v>960</v>
      </c>
      <c r="H14" s="127"/>
      <c r="I14" s="117">
        <v>1016</v>
      </c>
      <c r="J14" s="90">
        <v>0</v>
      </c>
      <c r="K14" s="71">
        <v>0</v>
      </c>
      <c r="L14" s="81">
        <v>1015.9262593001926</v>
      </c>
      <c r="M14" s="83"/>
    </row>
    <row r="15" spans="1:13" ht="25.5">
      <c r="A15" s="30" t="s">
        <v>439</v>
      </c>
      <c r="B15" s="31" t="s">
        <v>440</v>
      </c>
      <c r="C15" s="32" t="s">
        <v>407</v>
      </c>
      <c r="D15" s="32" t="s">
        <v>14</v>
      </c>
      <c r="E15" s="32" t="s">
        <v>151</v>
      </c>
      <c r="F15" s="32">
        <v>14</v>
      </c>
      <c r="G15" s="32">
        <v>139</v>
      </c>
      <c r="H15" s="127"/>
      <c r="I15" s="117">
        <v>147</v>
      </c>
      <c r="J15" s="90">
        <v>25</v>
      </c>
      <c r="K15" s="71">
        <v>0</v>
      </c>
      <c r="L15" s="81">
        <v>121.88091521544868</v>
      </c>
      <c r="M15" s="83"/>
    </row>
    <row r="16" spans="1:13" ht="12.75">
      <c r="A16" s="30" t="s">
        <v>441</v>
      </c>
      <c r="B16" s="31" t="s">
        <v>442</v>
      </c>
      <c r="C16" s="32" t="s">
        <v>407</v>
      </c>
      <c r="D16" s="32" t="s">
        <v>8</v>
      </c>
      <c r="E16" s="32" t="s">
        <v>151</v>
      </c>
      <c r="F16" s="32">
        <v>14</v>
      </c>
      <c r="G16" s="32">
        <v>134</v>
      </c>
      <c r="H16" s="127"/>
      <c r="I16" s="117">
        <v>142</v>
      </c>
      <c r="J16" s="90">
        <v>0</v>
      </c>
      <c r="K16" s="71">
        <v>0</v>
      </c>
      <c r="L16" s="81">
        <v>141.8063736939852</v>
      </c>
      <c r="M16" s="83"/>
    </row>
    <row r="17" spans="1:13" ht="12.75">
      <c r="A17" s="30" t="s">
        <v>443</v>
      </c>
      <c r="B17" s="31" t="s">
        <v>444</v>
      </c>
      <c r="C17" s="32" t="s">
        <v>445</v>
      </c>
      <c r="D17" s="32" t="s">
        <v>155</v>
      </c>
      <c r="E17" s="32" t="s">
        <v>151</v>
      </c>
      <c r="F17" s="32">
        <v>9</v>
      </c>
      <c r="G17" s="32">
        <v>446</v>
      </c>
      <c r="H17" s="127"/>
      <c r="I17" s="117">
        <v>472</v>
      </c>
      <c r="J17" s="90">
        <v>45</v>
      </c>
      <c r="K17" s="71">
        <v>0</v>
      </c>
      <c r="L17" s="81">
        <v>426.73166739693943</v>
      </c>
      <c r="M17" s="83"/>
    </row>
    <row r="18" spans="1:13" ht="25.5">
      <c r="A18" s="30" t="s">
        <v>446</v>
      </c>
      <c r="B18" s="31" t="s">
        <v>447</v>
      </c>
      <c r="C18" s="32"/>
      <c r="D18" s="32" t="s">
        <v>176</v>
      </c>
      <c r="E18" s="32" t="s">
        <v>418</v>
      </c>
      <c r="F18" s="32">
        <v>7</v>
      </c>
      <c r="G18" s="32">
        <v>562</v>
      </c>
      <c r="H18" s="127"/>
      <c r="I18" s="117">
        <v>595</v>
      </c>
      <c r="J18" s="90">
        <v>116</v>
      </c>
      <c r="K18" s="71">
        <v>0</v>
      </c>
      <c r="L18" s="81">
        <v>479.05681491836714</v>
      </c>
      <c r="M18" s="83"/>
    </row>
    <row r="19" spans="1:13" ht="38.25">
      <c r="A19" s="30" t="s">
        <v>448</v>
      </c>
      <c r="B19" s="31" t="s">
        <v>449</v>
      </c>
      <c r="C19" s="32" t="s">
        <v>450</v>
      </c>
      <c r="D19" s="32" t="s">
        <v>262</v>
      </c>
      <c r="E19" s="32" t="s">
        <v>151</v>
      </c>
      <c r="F19" s="32">
        <v>9</v>
      </c>
      <c r="G19" s="32">
        <v>294</v>
      </c>
      <c r="H19" s="127"/>
      <c r="I19" s="117">
        <v>311</v>
      </c>
      <c r="J19" s="90">
        <v>4</v>
      </c>
      <c r="K19" s="71">
        <v>2</v>
      </c>
      <c r="L19" s="81">
        <v>305</v>
      </c>
      <c r="M19" s="83"/>
    </row>
    <row r="20" spans="1:13" ht="12.75">
      <c r="A20" s="30" t="s">
        <v>451</v>
      </c>
      <c r="B20" s="31" t="s">
        <v>452</v>
      </c>
      <c r="C20" s="32" t="s">
        <v>453</v>
      </c>
      <c r="D20" s="32" t="s">
        <v>454</v>
      </c>
      <c r="E20" s="32" t="s">
        <v>455</v>
      </c>
      <c r="F20" s="32">
        <v>5</v>
      </c>
      <c r="G20" s="32">
        <v>99</v>
      </c>
      <c r="H20" s="127"/>
      <c r="I20" s="117">
        <v>105</v>
      </c>
      <c r="J20" s="90">
        <v>0</v>
      </c>
      <c r="K20" s="71">
        <v>0</v>
      </c>
      <c r="L20" s="81">
        <v>104.76739549033235</v>
      </c>
      <c r="M20" s="83"/>
    </row>
    <row r="21" spans="1:13" ht="12.75">
      <c r="A21" s="30" t="s">
        <v>456</v>
      </c>
      <c r="B21" s="31" t="s">
        <v>457</v>
      </c>
      <c r="C21" s="32" t="s">
        <v>458</v>
      </c>
      <c r="D21" s="32" t="s">
        <v>28</v>
      </c>
      <c r="E21" s="32" t="s">
        <v>459</v>
      </c>
      <c r="F21" s="33">
        <v>4</v>
      </c>
      <c r="G21" s="33">
        <v>480</v>
      </c>
      <c r="H21" s="128"/>
      <c r="I21" s="117">
        <v>508</v>
      </c>
      <c r="J21" s="90">
        <v>20</v>
      </c>
      <c r="K21" s="71">
        <v>8</v>
      </c>
      <c r="L21" s="81">
        <v>480</v>
      </c>
      <c r="M21" s="83"/>
    </row>
    <row r="22" spans="1:13" ht="25.5">
      <c r="A22" s="30" t="s">
        <v>460</v>
      </c>
      <c r="B22" s="31" t="s">
        <v>461</v>
      </c>
      <c r="C22" s="32" t="s">
        <v>462</v>
      </c>
      <c r="D22" s="32" t="s">
        <v>28</v>
      </c>
      <c r="E22" s="32" t="s">
        <v>463</v>
      </c>
      <c r="F22" s="32">
        <v>4</v>
      </c>
      <c r="G22" s="32">
        <v>360</v>
      </c>
      <c r="H22" s="127"/>
      <c r="I22" s="117">
        <v>381</v>
      </c>
      <c r="J22" s="90">
        <v>19</v>
      </c>
      <c r="K22" s="71">
        <v>8</v>
      </c>
      <c r="L22" s="81">
        <v>354</v>
      </c>
      <c r="M22" s="83"/>
    </row>
    <row r="23" spans="1:13" ht="25.5">
      <c r="A23" s="30" t="s">
        <v>464</v>
      </c>
      <c r="B23" s="31" t="s">
        <v>465</v>
      </c>
      <c r="C23" s="31" t="s">
        <v>466</v>
      </c>
      <c r="D23" s="32" t="s">
        <v>8</v>
      </c>
      <c r="E23" s="32" t="s">
        <v>418</v>
      </c>
      <c r="F23" s="32">
        <v>5</v>
      </c>
      <c r="G23" s="32">
        <v>1793</v>
      </c>
      <c r="H23" s="127"/>
      <c r="I23" s="117">
        <v>1897</v>
      </c>
      <c r="J23" s="90">
        <v>520</v>
      </c>
      <c r="K23" s="71">
        <v>192</v>
      </c>
      <c r="L23" s="81">
        <v>1185</v>
      </c>
      <c r="M23" s="83"/>
    </row>
    <row r="24" spans="1:13" ht="12.75">
      <c r="A24" s="30" t="s">
        <v>467</v>
      </c>
      <c r="B24" s="31" t="s">
        <v>468</v>
      </c>
      <c r="C24" s="32" t="s">
        <v>410</v>
      </c>
      <c r="D24" s="32" t="s">
        <v>469</v>
      </c>
      <c r="E24" s="32" t="s">
        <v>411</v>
      </c>
      <c r="F24" s="32"/>
      <c r="G24" s="32">
        <v>318</v>
      </c>
      <c r="H24" s="127"/>
      <c r="I24" s="117">
        <v>337</v>
      </c>
      <c r="J24" s="90">
        <v>81</v>
      </c>
      <c r="K24" s="71">
        <v>30</v>
      </c>
      <c r="L24" s="81">
        <v>226</v>
      </c>
      <c r="M24" s="83"/>
    </row>
    <row r="25" spans="1:13" ht="12.75">
      <c r="A25" s="30" t="s">
        <v>473</v>
      </c>
      <c r="B25" s="31" t="s">
        <v>474</v>
      </c>
      <c r="C25" s="32" t="s">
        <v>475</v>
      </c>
      <c r="D25" s="32" t="s">
        <v>28</v>
      </c>
      <c r="E25" s="32" t="s">
        <v>476</v>
      </c>
      <c r="F25" s="32">
        <v>5</v>
      </c>
      <c r="G25" s="32">
        <v>73</v>
      </c>
      <c r="H25" s="127"/>
      <c r="I25" s="117">
        <v>77</v>
      </c>
      <c r="J25" s="90">
        <v>0</v>
      </c>
      <c r="K25" s="71">
        <v>0</v>
      </c>
      <c r="L25" s="81">
        <v>77.2527259676188</v>
      </c>
      <c r="M25" s="83"/>
    </row>
    <row r="26" spans="1:13" ht="38.25">
      <c r="A26" s="30" t="s">
        <v>477</v>
      </c>
      <c r="B26" s="31" t="s">
        <v>478</v>
      </c>
      <c r="C26" s="32" t="s">
        <v>479</v>
      </c>
      <c r="D26" s="32" t="s">
        <v>480</v>
      </c>
      <c r="E26" s="32" t="s">
        <v>75</v>
      </c>
      <c r="F26" s="32">
        <v>61</v>
      </c>
      <c r="G26" s="32">
        <v>923</v>
      </c>
      <c r="H26" s="127"/>
      <c r="I26" s="117">
        <v>977</v>
      </c>
      <c r="J26" s="90">
        <v>58</v>
      </c>
      <c r="K26" s="71">
        <v>21</v>
      </c>
      <c r="L26" s="81">
        <v>898</v>
      </c>
      <c r="M26" s="83"/>
    </row>
    <row r="27" spans="1:13" ht="25.5">
      <c r="A27" s="30" t="s">
        <v>481</v>
      </c>
      <c r="B27" s="31" t="s">
        <v>482</v>
      </c>
      <c r="C27" s="32" t="s">
        <v>483</v>
      </c>
      <c r="D27" s="32" t="s">
        <v>8</v>
      </c>
      <c r="E27" s="32" t="s">
        <v>484</v>
      </c>
      <c r="F27" s="32">
        <v>1</v>
      </c>
      <c r="G27" s="32">
        <v>73</v>
      </c>
      <c r="H27" s="127"/>
      <c r="I27" s="117">
        <v>77</v>
      </c>
      <c r="J27" s="90">
        <v>0</v>
      </c>
      <c r="K27" s="76">
        <v>0</v>
      </c>
      <c r="L27" s="81">
        <v>77.2527259676188</v>
      </c>
      <c r="M27" s="83"/>
    </row>
    <row r="28" spans="1:13" ht="12.75">
      <c r="A28" s="30" t="s">
        <v>485</v>
      </c>
      <c r="B28" s="31" t="s">
        <v>486</v>
      </c>
      <c r="C28" s="32" t="s">
        <v>487</v>
      </c>
      <c r="D28" s="32" t="s">
        <v>116</v>
      </c>
      <c r="E28" s="32" t="s">
        <v>151</v>
      </c>
      <c r="F28" s="32">
        <v>9</v>
      </c>
      <c r="G28" s="32">
        <v>708</v>
      </c>
      <c r="H28" s="127"/>
      <c r="I28" s="117">
        <v>749</v>
      </c>
      <c r="J28" s="90">
        <v>63</v>
      </c>
      <c r="K28" s="71">
        <v>0</v>
      </c>
      <c r="L28" s="81">
        <v>685.8014309882801</v>
      </c>
      <c r="M28" s="83"/>
    </row>
    <row r="29" spans="1:13" ht="12.75">
      <c r="A29" s="30" t="s">
        <v>488</v>
      </c>
      <c r="B29" s="31" t="s">
        <v>489</v>
      </c>
      <c r="C29" s="32" t="s">
        <v>490</v>
      </c>
      <c r="D29" s="32" t="s">
        <v>28</v>
      </c>
      <c r="E29" s="32" t="s">
        <v>120</v>
      </c>
      <c r="F29" s="32">
        <v>47</v>
      </c>
      <c r="G29" s="32">
        <v>505</v>
      </c>
      <c r="H29" s="127"/>
      <c r="I29" s="117">
        <v>534</v>
      </c>
      <c r="J29" s="90">
        <v>101</v>
      </c>
      <c r="K29" s="71">
        <v>37</v>
      </c>
      <c r="L29" s="81">
        <v>396</v>
      </c>
      <c r="M29" s="83"/>
    </row>
    <row r="30" spans="1:13" ht="38.25">
      <c r="A30" s="30" t="s">
        <v>503</v>
      </c>
      <c r="B30" s="31" t="s">
        <v>491</v>
      </c>
      <c r="C30" s="32" t="s">
        <v>492</v>
      </c>
      <c r="D30" s="32" t="s">
        <v>14</v>
      </c>
      <c r="E30" s="32" t="s">
        <v>151</v>
      </c>
      <c r="F30" s="32">
        <v>9</v>
      </c>
      <c r="G30" s="32">
        <v>900</v>
      </c>
      <c r="H30" s="127"/>
      <c r="I30" s="117">
        <v>952</v>
      </c>
      <c r="J30" s="90">
        <v>52</v>
      </c>
      <c r="K30" s="71">
        <v>19</v>
      </c>
      <c r="L30" s="81">
        <v>881</v>
      </c>
      <c r="M30" s="83"/>
    </row>
    <row r="31" spans="1:13" ht="25.5">
      <c r="A31" s="30" t="s">
        <v>504</v>
      </c>
      <c r="B31" s="31" t="s">
        <v>493</v>
      </c>
      <c r="C31" s="32" t="s">
        <v>494</v>
      </c>
      <c r="D31" s="32" t="s">
        <v>8</v>
      </c>
      <c r="E31" s="32" t="s">
        <v>495</v>
      </c>
      <c r="F31" s="32">
        <v>56</v>
      </c>
      <c r="G31" s="32">
        <v>233</v>
      </c>
      <c r="H31" s="127"/>
      <c r="I31" s="117">
        <v>247</v>
      </c>
      <c r="J31" s="90">
        <v>120</v>
      </c>
      <c r="K31" s="71">
        <v>0</v>
      </c>
      <c r="L31" s="81">
        <v>126.56828456229229</v>
      </c>
      <c r="M31" s="83"/>
    </row>
    <row r="32" spans="1:13" ht="12.75">
      <c r="A32" s="30" t="s">
        <v>496</v>
      </c>
      <c r="B32" s="31" t="s">
        <v>497</v>
      </c>
      <c r="C32" s="32" t="s">
        <v>414</v>
      </c>
      <c r="D32" s="32" t="s">
        <v>8</v>
      </c>
      <c r="E32" s="32" t="s">
        <v>151</v>
      </c>
      <c r="F32" s="32">
        <v>14</v>
      </c>
      <c r="G32" s="32">
        <v>141</v>
      </c>
      <c r="H32" s="127"/>
      <c r="I32" s="117">
        <v>149</v>
      </c>
      <c r="J32" s="90">
        <v>48</v>
      </c>
      <c r="K32" s="71">
        <v>0</v>
      </c>
      <c r="L32" s="81">
        <v>100.93899690289598</v>
      </c>
      <c r="M32" s="83"/>
    </row>
    <row r="33" spans="1:13" ht="39" thickBot="1">
      <c r="A33" s="34" t="s">
        <v>498</v>
      </c>
      <c r="B33" s="35" t="s">
        <v>499</v>
      </c>
      <c r="C33" s="36" t="s">
        <v>500</v>
      </c>
      <c r="D33" s="36" t="s">
        <v>28</v>
      </c>
      <c r="E33" s="36" t="s">
        <v>501</v>
      </c>
      <c r="F33" s="36">
        <v>47</v>
      </c>
      <c r="G33" s="36">
        <v>207</v>
      </c>
      <c r="H33" s="129"/>
      <c r="I33" s="131">
        <v>219</v>
      </c>
      <c r="J33" s="91">
        <v>25</v>
      </c>
      <c r="K33" s="77">
        <v>9</v>
      </c>
      <c r="L33" s="87">
        <v>185</v>
      </c>
      <c r="M33" s="83"/>
    </row>
    <row r="34" spans="10:12" ht="12.75">
      <c r="J34" s="135">
        <v>1703</v>
      </c>
      <c r="K34" s="80">
        <v>433</v>
      </c>
      <c r="L34" s="133">
        <v>11769</v>
      </c>
    </row>
    <row r="35" spans="4:13" ht="12.75">
      <c r="D35" s="184" t="s">
        <v>557</v>
      </c>
      <c r="E35" s="185"/>
      <c r="F35" s="185"/>
      <c r="G35" s="9">
        <f>SUM(G4:G33)</f>
        <v>13141</v>
      </c>
      <c r="I35" s="66">
        <f>SUM(I4:I33)</f>
        <v>13907</v>
      </c>
      <c r="J35" s="134" t="s">
        <v>544</v>
      </c>
      <c r="K35" s="80"/>
      <c r="L35" s="80"/>
      <c r="M35" s="80"/>
    </row>
    <row r="36" spans="4:13" ht="12.75">
      <c r="D36" s="133"/>
      <c r="E36" s="136"/>
      <c r="F36" s="136"/>
      <c r="I36" s="92"/>
      <c r="J36" s="134"/>
      <c r="K36" s="80"/>
      <c r="L36" s="80"/>
      <c r="M36" s="80"/>
    </row>
    <row r="37" ht="13.5" thickBot="1">
      <c r="B37" s="10" t="s">
        <v>512</v>
      </c>
    </row>
    <row r="38" spans="1:9" ht="13.5" thickBot="1">
      <c r="A38" s="12" t="s">
        <v>570</v>
      </c>
      <c r="B38" s="13" t="s">
        <v>571</v>
      </c>
      <c r="C38" s="13" t="s">
        <v>507</v>
      </c>
      <c r="D38" s="13" t="s">
        <v>508</v>
      </c>
      <c r="E38" s="13" t="s">
        <v>0</v>
      </c>
      <c r="F38" s="1" t="s">
        <v>509</v>
      </c>
      <c r="G38" s="14">
        <v>2003</v>
      </c>
      <c r="H38" s="15"/>
      <c r="I38" s="45" t="s">
        <v>554</v>
      </c>
    </row>
    <row r="39" spans="1:10" ht="12.75">
      <c r="A39" s="18" t="s">
        <v>252</v>
      </c>
      <c r="B39" s="19" t="s">
        <v>253</v>
      </c>
      <c r="C39" s="6" t="s">
        <v>254</v>
      </c>
      <c r="D39" s="19" t="s">
        <v>8</v>
      </c>
      <c r="E39" s="19" t="s">
        <v>255</v>
      </c>
      <c r="F39" s="19" t="s">
        <v>30</v>
      </c>
      <c r="G39" s="19">
        <v>654</v>
      </c>
      <c r="H39" s="114"/>
      <c r="I39" s="130">
        <v>692</v>
      </c>
      <c r="J39" s="113"/>
    </row>
    <row r="40" spans="1:9" ht="38.25">
      <c r="A40" s="20" t="s">
        <v>256</v>
      </c>
      <c r="B40" s="21" t="s">
        <v>257</v>
      </c>
      <c r="C40" s="7" t="s">
        <v>258</v>
      </c>
      <c r="D40" s="21" t="s">
        <v>14</v>
      </c>
      <c r="E40" s="21" t="s">
        <v>151</v>
      </c>
      <c r="F40" s="21" t="s">
        <v>30</v>
      </c>
      <c r="G40" s="21">
        <v>254</v>
      </c>
      <c r="H40" s="115"/>
      <c r="I40" s="117">
        <v>269</v>
      </c>
    </row>
    <row r="41" spans="1:9" ht="25.5">
      <c r="A41" s="20" t="s">
        <v>259</v>
      </c>
      <c r="B41" s="21" t="s">
        <v>260</v>
      </c>
      <c r="C41" s="7" t="s">
        <v>261</v>
      </c>
      <c r="D41" s="21" t="s">
        <v>262</v>
      </c>
      <c r="E41" s="21" t="s">
        <v>151</v>
      </c>
      <c r="F41" s="21" t="s">
        <v>30</v>
      </c>
      <c r="G41" s="21">
        <v>2282</v>
      </c>
      <c r="H41" s="115"/>
      <c r="I41" s="117">
        <v>2415</v>
      </c>
    </row>
    <row r="42" spans="1:9" ht="25.5">
      <c r="A42" s="20" t="s">
        <v>263</v>
      </c>
      <c r="B42" s="21" t="s">
        <v>264</v>
      </c>
      <c r="C42" s="7" t="s">
        <v>265</v>
      </c>
      <c r="D42" s="21" t="s">
        <v>266</v>
      </c>
      <c r="E42" s="21" t="s">
        <v>267</v>
      </c>
      <c r="F42" s="21" t="s">
        <v>268</v>
      </c>
      <c r="G42" s="21">
        <v>1051</v>
      </c>
      <c r="H42" s="115"/>
      <c r="I42" s="117">
        <v>1112</v>
      </c>
    </row>
    <row r="43" spans="1:9" ht="12.75">
      <c r="A43" s="20" t="s">
        <v>269</v>
      </c>
      <c r="B43" s="21" t="s">
        <v>270</v>
      </c>
      <c r="C43" s="7" t="s">
        <v>271</v>
      </c>
      <c r="D43" s="21" t="s">
        <v>8</v>
      </c>
      <c r="E43" s="21" t="s">
        <v>255</v>
      </c>
      <c r="F43" s="21" t="s">
        <v>30</v>
      </c>
      <c r="G43" s="21">
        <v>55</v>
      </c>
      <c r="H43" s="115"/>
      <c r="I43" s="117">
        <v>58</v>
      </c>
    </row>
    <row r="44" spans="1:9" ht="25.5">
      <c r="A44" s="20" t="s">
        <v>272</v>
      </c>
      <c r="B44" s="21" t="s">
        <v>273</v>
      </c>
      <c r="C44" s="7" t="s">
        <v>274</v>
      </c>
      <c r="D44" s="21" t="s">
        <v>8</v>
      </c>
      <c r="E44" s="21" t="s">
        <v>275</v>
      </c>
      <c r="F44" s="21" t="s">
        <v>30</v>
      </c>
      <c r="G44" s="21">
        <v>594</v>
      </c>
      <c r="H44" s="115"/>
      <c r="I44" s="117">
        <v>629</v>
      </c>
    </row>
    <row r="45" spans="1:9" ht="12.75">
      <c r="A45" s="20" t="s">
        <v>276</v>
      </c>
      <c r="B45" s="21" t="s">
        <v>277</v>
      </c>
      <c r="C45" s="7" t="s">
        <v>278</v>
      </c>
      <c r="D45" s="21" t="s">
        <v>14</v>
      </c>
      <c r="E45" s="21" t="s">
        <v>151</v>
      </c>
      <c r="F45" s="21" t="s">
        <v>30</v>
      </c>
      <c r="G45" s="21">
        <v>851</v>
      </c>
      <c r="H45" s="115"/>
      <c r="I45" s="117">
        <v>901</v>
      </c>
    </row>
    <row r="46" spans="1:9" ht="12.75">
      <c r="A46" s="20" t="s">
        <v>279</v>
      </c>
      <c r="B46" s="21" t="s">
        <v>280</v>
      </c>
      <c r="C46" s="7" t="s">
        <v>281</v>
      </c>
      <c r="D46" s="21" t="s">
        <v>8</v>
      </c>
      <c r="E46" s="21" t="s">
        <v>151</v>
      </c>
      <c r="F46" s="21" t="s">
        <v>30</v>
      </c>
      <c r="G46" s="21">
        <v>480</v>
      </c>
      <c r="H46" s="115"/>
      <c r="I46" s="117">
        <v>508</v>
      </c>
    </row>
    <row r="47" spans="1:9" ht="12.75">
      <c r="A47" s="20" t="s">
        <v>282</v>
      </c>
      <c r="B47" s="21" t="s">
        <v>283</v>
      </c>
      <c r="C47" s="7" t="s">
        <v>510</v>
      </c>
      <c r="D47" s="21" t="s">
        <v>56</v>
      </c>
      <c r="E47" s="21" t="s">
        <v>284</v>
      </c>
      <c r="F47" s="21" t="s">
        <v>58</v>
      </c>
      <c r="G47" s="21">
        <v>498</v>
      </c>
      <c r="H47" s="115"/>
      <c r="I47" s="117">
        <v>527</v>
      </c>
    </row>
    <row r="48" spans="1:9" ht="25.5">
      <c r="A48" s="20" t="s">
        <v>285</v>
      </c>
      <c r="B48" s="21" t="s">
        <v>286</v>
      </c>
      <c r="C48" s="7" t="s">
        <v>287</v>
      </c>
      <c r="D48" s="21" t="s">
        <v>8</v>
      </c>
      <c r="E48" s="21" t="s">
        <v>288</v>
      </c>
      <c r="F48" s="21" t="s">
        <v>30</v>
      </c>
      <c r="G48" s="21">
        <v>621</v>
      </c>
      <c r="H48" s="115"/>
      <c r="I48" s="117">
        <v>657</v>
      </c>
    </row>
    <row r="49" spans="1:9" ht="25.5">
      <c r="A49" s="20" t="s">
        <v>289</v>
      </c>
      <c r="B49" s="21" t="s">
        <v>290</v>
      </c>
      <c r="C49" s="7" t="s">
        <v>287</v>
      </c>
      <c r="D49" s="21" t="s">
        <v>14</v>
      </c>
      <c r="E49" s="21" t="s">
        <v>151</v>
      </c>
      <c r="F49" s="21" t="s">
        <v>30</v>
      </c>
      <c r="G49" s="21">
        <v>384</v>
      </c>
      <c r="H49" s="115"/>
      <c r="I49" s="117">
        <v>406</v>
      </c>
    </row>
    <row r="50" spans="1:9" ht="38.25">
      <c r="A50" s="20" t="s">
        <v>291</v>
      </c>
      <c r="B50" s="21" t="s">
        <v>292</v>
      </c>
      <c r="C50" s="7" t="s">
        <v>293</v>
      </c>
      <c r="D50" s="21" t="s">
        <v>8</v>
      </c>
      <c r="E50" s="21" t="s">
        <v>151</v>
      </c>
      <c r="F50" s="21" t="s">
        <v>30</v>
      </c>
      <c r="G50" s="21">
        <v>1200</v>
      </c>
      <c r="H50" s="115"/>
      <c r="I50" s="117">
        <v>1270</v>
      </c>
    </row>
    <row r="51" spans="1:9" ht="25.5">
      <c r="A51" s="20" t="s">
        <v>297</v>
      </c>
      <c r="B51" s="21" t="s">
        <v>298</v>
      </c>
      <c r="C51" s="7" t="s">
        <v>299</v>
      </c>
      <c r="D51" s="21" t="s">
        <v>8</v>
      </c>
      <c r="E51" s="21" t="s">
        <v>151</v>
      </c>
      <c r="F51" s="21" t="s">
        <v>30</v>
      </c>
      <c r="G51" s="21">
        <v>740</v>
      </c>
      <c r="H51" s="115"/>
      <c r="I51" s="117">
        <v>783</v>
      </c>
    </row>
    <row r="52" spans="1:9" ht="25.5">
      <c r="A52" s="20" t="s">
        <v>300</v>
      </c>
      <c r="B52" s="21" t="s">
        <v>301</v>
      </c>
      <c r="C52" s="7" t="s">
        <v>302</v>
      </c>
      <c r="D52" s="21" t="s">
        <v>3</v>
      </c>
      <c r="E52" s="21" t="s">
        <v>303</v>
      </c>
      <c r="F52" s="21" t="s">
        <v>58</v>
      </c>
      <c r="G52" s="21">
        <v>1875</v>
      </c>
      <c r="H52" s="115"/>
      <c r="I52" s="117">
        <v>1984</v>
      </c>
    </row>
    <row r="53" spans="1:9" ht="12.75">
      <c r="A53" s="20" t="s">
        <v>304</v>
      </c>
      <c r="B53" s="21" t="s">
        <v>305</v>
      </c>
      <c r="C53" s="7" t="s">
        <v>306</v>
      </c>
      <c r="D53" s="21" t="s">
        <v>8</v>
      </c>
      <c r="E53" s="21" t="s">
        <v>151</v>
      </c>
      <c r="F53" s="21" t="s">
        <v>30</v>
      </c>
      <c r="G53" s="21">
        <v>360</v>
      </c>
      <c r="H53" s="115"/>
      <c r="I53" s="117">
        <v>381</v>
      </c>
    </row>
    <row r="54" spans="1:9" ht="12.75">
      <c r="A54" s="20" t="s">
        <v>307</v>
      </c>
      <c r="B54" s="21" t="s">
        <v>308</v>
      </c>
      <c r="C54" s="7" t="s">
        <v>309</v>
      </c>
      <c r="D54" s="21" t="s">
        <v>176</v>
      </c>
      <c r="E54" s="21" t="s">
        <v>267</v>
      </c>
      <c r="F54" s="21" t="s">
        <v>268</v>
      </c>
      <c r="G54" s="21">
        <v>811</v>
      </c>
      <c r="H54" s="115"/>
      <c r="I54" s="117">
        <v>858</v>
      </c>
    </row>
    <row r="55" spans="1:9" ht="25.5">
      <c r="A55" s="20" t="s">
        <v>310</v>
      </c>
      <c r="B55" s="21" t="s">
        <v>311</v>
      </c>
      <c r="C55" s="7" t="s">
        <v>312</v>
      </c>
      <c r="D55" s="21" t="s">
        <v>8</v>
      </c>
      <c r="E55" s="21" t="s">
        <v>313</v>
      </c>
      <c r="F55" s="21" t="s">
        <v>30</v>
      </c>
      <c r="G55" s="21">
        <v>643</v>
      </c>
      <c r="H55" s="115"/>
      <c r="I55" s="117">
        <v>681</v>
      </c>
    </row>
    <row r="56" spans="1:9" ht="51">
      <c r="A56" s="20" t="s">
        <v>505</v>
      </c>
      <c r="B56" s="21" t="s">
        <v>118</v>
      </c>
      <c r="C56" s="7" t="s">
        <v>511</v>
      </c>
      <c r="D56" s="21" t="s">
        <v>119</v>
      </c>
      <c r="E56" s="21" t="s">
        <v>120</v>
      </c>
      <c r="F56" s="21" t="s">
        <v>121</v>
      </c>
      <c r="G56" s="21">
        <v>381</v>
      </c>
      <c r="H56" s="115"/>
      <c r="I56" s="117">
        <v>403</v>
      </c>
    </row>
    <row r="57" spans="1:9" ht="26.25" thickBot="1">
      <c r="A57" s="22" t="s">
        <v>506</v>
      </c>
      <c r="B57" s="23" t="s">
        <v>149</v>
      </c>
      <c r="C57" s="8" t="s">
        <v>150</v>
      </c>
      <c r="D57" s="23" t="s">
        <v>8</v>
      </c>
      <c r="E57" s="23" t="s">
        <v>151</v>
      </c>
      <c r="F57" s="23" t="s">
        <v>30</v>
      </c>
      <c r="G57" s="23">
        <v>801</v>
      </c>
      <c r="H57" s="116"/>
      <c r="I57" s="131">
        <v>848</v>
      </c>
    </row>
    <row r="59" spans="1:10" ht="14.25" customHeight="1">
      <c r="A59" s="24"/>
      <c r="B59" s="24"/>
      <c r="C59" s="10"/>
      <c r="D59" s="184" t="s">
        <v>555</v>
      </c>
      <c r="E59" s="185"/>
      <c r="F59" s="185"/>
      <c r="G59" s="25" t="e">
        <f>SUM(#REF!)</f>
        <v>#REF!</v>
      </c>
      <c r="H59" s="25"/>
      <c r="I59" s="64">
        <f>SUM(I39:I57)</f>
        <v>15382</v>
      </c>
      <c r="J59" s="134" t="s">
        <v>544</v>
      </c>
    </row>
    <row r="60" spans="1:9" ht="14.25" customHeight="1">
      <c r="A60" s="24"/>
      <c r="B60" s="24"/>
      <c r="C60" s="10"/>
      <c r="D60" s="10"/>
      <c r="E60" s="25"/>
      <c r="F60" s="25"/>
      <c r="G60" s="25"/>
      <c r="H60" s="25"/>
      <c r="I60" s="112"/>
    </row>
    <row r="61" spans="1:9" ht="14.25" customHeight="1">
      <c r="A61" s="24"/>
      <c r="B61" s="24"/>
      <c r="C61" s="10"/>
      <c r="D61" s="10"/>
      <c r="E61" s="25"/>
      <c r="F61" s="25"/>
      <c r="G61" s="25"/>
      <c r="H61" s="25"/>
      <c r="I61" s="112"/>
    </row>
    <row r="62" spans="2:10" ht="12.75">
      <c r="B62" s="10"/>
      <c r="E62" s="184" t="s">
        <v>556</v>
      </c>
      <c r="F62" s="185"/>
      <c r="G62" s="9" t="e">
        <f>G35+#REF!</f>
        <v>#REF!</v>
      </c>
      <c r="I62" s="66">
        <f>SUM(I59+I35)</f>
        <v>29289</v>
      </c>
      <c r="J62" s="134" t="s">
        <v>544</v>
      </c>
    </row>
    <row r="63" ht="12.75">
      <c r="B63" s="10"/>
    </row>
  </sheetData>
  <mergeCells count="3">
    <mergeCell ref="D59:F59"/>
    <mergeCell ref="E62:F62"/>
    <mergeCell ref="D35:F35"/>
  </mergeCells>
  <printOptions/>
  <pageMargins left="0.75" right="0.75" top="1" bottom="1" header="0.5" footer="0.5"/>
  <pageSetup horizontalDpi="600" verticalDpi="600" orientation="landscape" paperSize="9" scale="60" r:id="rId2"/>
  <headerFooter alignWithMargins="0">
    <oddHeader>&amp;L&amp;G&amp;C
&amp;"Arial,Bold"&amp;12Návrh na vykonanie rozpočtového opatrenia v kapitole SAV&amp;R&amp;"Arial,Bold"&amp;12Príloha 3, časť  6</oddHeader>
    <oddFooter>&amp;CStrana &amp;P z &amp;N&amp;R&amp;"Arial,Tučné"&amp;12Prof. Koloman Ulrich, PhD
predseda rady agentúry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apvt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fpaller</dc:creator>
  <cp:keywords/>
  <dc:description/>
  <cp:lastModifiedBy>Stanislav Hlaváč</cp:lastModifiedBy>
  <cp:lastPrinted>2003-04-29T09:37:01Z</cp:lastPrinted>
  <dcterms:created xsi:type="dcterms:W3CDTF">2003-03-11T10:25:46Z</dcterms:created>
  <dcterms:modified xsi:type="dcterms:W3CDTF">2003-06-09T07:24:37Z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-1119794132</vt:i4>
  </property>
  <property fmtid="{D5CDD505-2E9C-101B-9397-08002B2CF9AE}" pid="3" name="_EmailSubject">
    <vt:lpwstr>Výsledky kontroly stavu riešenia a financovania schválených úloh výskumu a vývoja podporovaných Agentúrou na podporu vedy a techniky a návrh na spôsob ich  financovania v r. 2003, 746/2003 - sekr.</vt:lpwstr>
  </property>
  <property fmtid="{D5CDD505-2E9C-101B-9397-08002B2CF9AE}" pid="4" name="_AuthorEmail">
    <vt:lpwstr>hlavac@apvt.gov.sk</vt:lpwstr>
  </property>
  <property fmtid="{D5CDD505-2E9C-101B-9397-08002B2CF9AE}" pid="5" name="_AuthorEmailDisplayName">
    <vt:lpwstr>hlavac</vt:lpwstr>
  </property>
  <property fmtid="{D5CDD505-2E9C-101B-9397-08002B2CF9AE}" pid="6" name="_PreviousAdHocReviewCycleID">
    <vt:i4>2066726406</vt:i4>
  </property>
</Properties>
</file>