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1160" windowHeight="6435" activeTab="0"/>
  </bookViews>
  <sheets>
    <sheet name="HospitácieSŠ" sheetId="1" r:id="rId1"/>
  </sheets>
  <definedNames>
    <definedName name="_xlnm.Print_Area" localSheetId="0">'HospitácieSŠ'!$A$2:$M$45</definedName>
  </definedNames>
  <calcPr fullCalcOnLoad="1"/>
</workbook>
</file>

<file path=xl/sharedStrings.xml><?xml version="1.0" encoding="utf-8"?>
<sst xmlns="http://schemas.openxmlformats.org/spreadsheetml/2006/main" count="93" uniqueCount="24">
  <si>
    <t xml:space="preserve">Predmety                                                     </t>
  </si>
  <si>
    <t>Počet hospitácií</t>
  </si>
  <si>
    <t>Efektivita činnosti pedagóga</t>
  </si>
  <si>
    <t>Podmienky vyučovania vytvorené pedagógom</t>
  </si>
  <si>
    <t>Efektivita vyučovania</t>
  </si>
  <si>
    <t>Efektivita činnosti žiakov</t>
  </si>
  <si>
    <t>Vedomosti a zručnosti žiakov</t>
  </si>
  <si>
    <t>Vzdelávacie výsledky žiakov</t>
  </si>
  <si>
    <t xml:space="preserve">Cudzie jazyky </t>
  </si>
  <si>
    <t>Matematika</t>
  </si>
  <si>
    <t>Prírodovedné predmety</t>
  </si>
  <si>
    <t>Spoločenskovedné predmety</t>
  </si>
  <si>
    <t>Slovenský  jazyk a literatúra</t>
  </si>
  <si>
    <t>Vyučovací jazyk (národnostných menšín)</t>
  </si>
  <si>
    <t>Súhrnné vyhodnotenie hospitácií</t>
  </si>
  <si>
    <t>SOŠ</t>
  </si>
  <si>
    <t>SOU</t>
  </si>
  <si>
    <t>SŠ</t>
  </si>
  <si>
    <r>
      <t xml:space="preserve">Špeciálne odborné predmety                  </t>
    </r>
    <r>
      <rPr>
        <sz val="10"/>
        <rFont val="Times New Roman"/>
        <family val="1"/>
      </rPr>
      <t xml:space="preserve"> </t>
    </r>
  </si>
  <si>
    <t xml:space="preserve">Odborné predmety                                   </t>
  </si>
  <si>
    <t xml:space="preserve">Odborný výcvik                                         </t>
  </si>
  <si>
    <t>G</t>
  </si>
  <si>
    <t xml:space="preserve">18. Vyhodnotenie hospitácií v stredných školách </t>
  </si>
  <si>
    <t>Príloha 18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</si>
</sst>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0"/>
    <numFmt numFmtId="174" formatCode="0.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13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2" fontId="8" fillId="2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2" fontId="13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2" fontId="13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2" fontId="13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2" fontId="13" fillId="0" borderId="27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2" fontId="13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0" borderId="22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vertical="center"/>
    </xf>
    <xf numFmtId="2" fontId="6" fillId="0" borderId="39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2" fontId="13" fillId="2" borderId="27" xfId="0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11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" fontId="8" fillId="0" borderId="0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011"/>
  <dimension ref="A1:N66"/>
  <sheetViews>
    <sheetView tabSelected="1" workbookViewId="0" topLeftCell="A2">
      <selection activeCell="B3" sqref="B3:I3"/>
    </sheetView>
  </sheetViews>
  <sheetFormatPr defaultColWidth="9.00390625" defaultRowHeight="12.75"/>
  <cols>
    <col min="1" max="1" width="2.375" style="4" customWidth="1"/>
    <col min="2" max="2" width="38.375" style="5" customWidth="1"/>
    <col min="3" max="3" width="5.875" style="10" customWidth="1"/>
    <col min="4" max="5" width="5.875" style="6" customWidth="1"/>
    <col min="6" max="6" width="5.875" style="1" customWidth="1"/>
    <col min="7" max="8" width="3.00390625" style="1" customWidth="1"/>
    <col min="9" max="9" width="38.375" style="5" customWidth="1"/>
    <col min="10" max="10" width="5.875" style="10" customWidth="1"/>
    <col min="11" max="12" width="5.875" style="6" customWidth="1"/>
    <col min="13" max="13" width="5.875" style="1" customWidth="1"/>
  </cols>
  <sheetData>
    <row r="1" spans="10:13" ht="13.5" hidden="1" thickBot="1">
      <c r="J1" s="111" t="s">
        <v>23</v>
      </c>
      <c r="K1" s="111"/>
      <c r="L1" s="111"/>
      <c r="M1" s="111"/>
    </row>
    <row r="2" spans="1:13" s="12" customFormat="1" ht="17.25" customHeight="1" thickBot="1">
      <c r="A2" s="11"/>
      <c r="B2" s="116" t="s">
        <v>23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s="12" customFormat="1" ht="17.25" customHeight="1" thickBot="1">
      <c r="A3" s="11"/>
      <c r="B3" s="113" t="s">
        <v>22</v>
      </c>
      <c r="C3" s="114"/>
      <c r="D3" s="114"/>
      <c r="E3" s="114"/>
      <c r="F3" s="114"/>
      <c r="G3" s="114"/>
      <c r="H3" s="114"/>
      <c r="I3" s="115"/>
      <c r="J3" s="11"/>
      <c r="K3" s="11"/>
      <c r="L3" s="11"/>
      <c r="M3" s="11"/>
    </row>
    <row r="4" spans="1:14" s="12" customFormat="1" ht="13.5" customHeight="1" thickBot="1">
      <c r="A4" s="13"/>
      <c r="B4" s="112"/>
      <c r="C4" s="112"/>
      <c r="D4" s="112"/>
      <c r="E4" s="112"/>
      <c r="F4" s="112"/>
      <c r="G4" s="112"/>
      <c r="H4" s="112"/>
      <c r="I4" s="112"/>
      <c r="J4" s="14"/>
      <c r="K4" s="15"/>
      <c r="L4" s="15"/>
      <c r="M4" s="16"/>
      <c r="N4" s="17"/>
    </row>
    <row r="5" spans="1:13" s="31" customFormat="1" ht="17.25" customHeight="1" thickBot="1">
      <c r="A5" s="18"/>
      <c r="B5" s="19" t="s">
        <v>0</v>
      </c>
      <c r="C5" s="20" t="s">
        <v>21</v>
      </c>
      <c r="D5" s="21" t="s">
        <v>15</v>
      </c>
      <c r="E5" s="22" t="s">
        <v>16</v>
      </c>
      <c r="F5" s="23" t="s">
        <v>17</v>
      </c>
      <c r="G5" s="24"/>
      <c r="H5" s="25"/>
      <c r="I5" s="26" t="s">
        <v>0</v>
      </c>
      <c r="J5" s="27" t="s">
        <v>21</v>
      </c>
      <c r="K5" s="28" t="s">
        <v>15</v>
      </c>
      <c r="L5" s="29" t="s">
        <v>16</v>
      </c>
      <c r="M5" s="30" t="s">
        <v>17</v>
      </c>
    </row>
    <row r="6" spans="1:13" s="31" customFormat="1" ht="11.25" customHeight="1">
      <c r="A6" s="32"/>
      <c r="B6" s="33" t="s">
        <v>12</v>
      </c>
      <c r="C6" s="34">
        <v>0.8492992424242426</v>
      </c>
      <c r="D6" s="35">
        <v>0.8795185185185185</v>
      </c>
      <c r="E6" s="36">
        <v>0.53109375</v>
      </c>
      <c r="F6" s="37">
        <f>AVERAGE(F8:F13)</f>
        <v>0.7763842975206612</v>
      </c>
      <c r="G6" s="38"/>
      <c r="H6" s="39"/>
      <c r="I6" s="40" t="s">
        <v>10</v>
      </c>
      <c r="J6" s="41">
        <v>1.0272619047619047</v>
      </c>
      <c r="K6" s="42"/>
      <c r="L6" s="43"/>
      <c r="M6" s="44">
        <f>AVERAGE(M8:M13)</f>
        <v>1.0272619047619047</v>
      </c>
    </row>
    <row r="7" spans="1:13" s="53" customFormat="1" ht="11.25" customHeight="1">
      <c r="A7" s="45"/>
      <c r="B7" s="107" t="s">
        <v>1</v>
      </c>
      <c r="C7" s="46">
        <v>88</v>
      </c>
      <c r="D7" s="47">
        <v>90</v>
      </c>
      <c r="E7" s="48">
        <v>64</v>
      </c>
      <c r="F7" s="49">
        <f>SUM(C7:E7)</f>
        <v>242</v>
      </c>
      <c r="G7" s="50"/>
      <c r="H7" s="45"/>
      <c r="I7" s="108" t="s">
        <v>1</v>
      </c>
      <c r="J7" s="46">
        <v>168</v>
      </c>
      <c r="K7" s="51"/>
      <c r="L7" s="52"/>
      <c r="M7" s="49">
        <f>SUM(J7:L7)</f>
        <v>168</v>
      </c>
    </row>
    <row r="8" spans="1:13" s="60" customFormat="1" ht="11.25" customHeight="1">
      <c r="A8" s="54">
        <v>1</v>
      </c>
      <c r="B8" s="55" t="s">
        <v>2</v>
      </c>
      <c r="C8" s="56">
        <v>1.1031818181818183</v>
      </c>
      <c r="D8" s="57">
        <v>1.1854444444444445</v>
      </c>
      <c r="E8" s="58">
        <v>0.90109375</v>
      </c>
      <c r="F8" s="59">
        <f>(C8*C7+D8*D7+E8*E7)/F7</f>
        <v>1.0803305785123969</v>
      </c>
      <c r="G8" s="38"/>
      <c r="H8" s="54">
        <v>1</v>
      </c>
      <c r="I8" s="55" t="s">
        <v>2</v>
      </c>
      <c r="J8" s="56">
        <v>1.2011309523809524</v>
      </c>
      <c r="K8" s="51"/>
      <c r="L8" s="52"/>
      <c r="M8" s="59">
        <f>(J8*J7+K8*K7+L8*L7)/M7</f>
        <v>1.2011309523809524</v>
      </c>
    </row>
    <row r="9" spans="1:13" s="60" customFormat="1" ht="11.25" customHeight="1">
      <c r="A9" s="54">
        <v>2</v>
      </c>
      <c r="B9" s="55" t="s">
        <v>3</v>
      </c>
      <c r="C9" s="56">
        <v>0.865909090909091</v>
      </c>
      <c r="D9" s="57">
        <v>1.1841111111111113</v>
      </c>
      <c r="E9" s="58">
        <v>0.86203125</v>
      </c>
      <c r="F9" s="59">
        <f>(C9*C7+D9*D7+E9*E7)/F7</f>
        <v>0.983223140495868</v>
      </c>
      <c r="G9" s="38"/>
      <c r="H9" s="54">
        <v>2</v>
      </c>
      <c r="I9" s="55" t="s">
        <v>3</v>
      </c>
      <c r="J9" s="56">
        <v>1.1704166666666669</v>
      </c>
      <c r="K9" s="51"/>
      <c r="L9" s="52"/>
      <c r="M9" s="59">
        <f>(J9*J7+K9*K7+L9*L7)/M7</f>
        <v>1.1704166666666669</v>
      </c>
    </row>
    <row r="10" spans="1:13" s="60" customFormat="1" ht="11.25" customHeight="1">
      <c r="A10" s="54">
        <v>3</v>
      </c>
      <c r="B10" s="55" t="s">
        <v>4</v>
      </c>
      <c r="C10" s="56">
        <v>0.8842045454545455</v>
      </c>
      <c r="D10" s="57">
        <v>0.9760000000000001</v>
      </c>
      <c r="E10" s="58">
        <v>0.70359375</v>
      </c>
      <c r="F10" s="59">
        <f>(C10*C7+D10*D7+E10*E7)/F7</f>
        <v>0.8705785123966943</v>
      </c>
      <c r="G10" s="38"/>
      <c r="H10" s="54">
        <v>3</v>
      </c>
      <c r="I10" s="55" t="s">
        <v>4</v>
      </c>
      <c r="J10" s="56">
        <v>1.1108928571428571</v>
      </c>
      <c r="K10" s="51"/>
      <c r="L10" s="52"/>
      <c r="M10" s="59">
        <f>(J10*J7+K10*K7+L10*L7)/M7</f>
        <v>1.1108928571428571</v>
      </c>
    </row>
    <row r="11" spans="1:13" s="60" customFormat="1" ht="11.25" customHeight="1">
      <c r="A11" s="54">
        <v>4</v>
      </c>
      <c r="B11" s="55" t="s">
        <v>5</v>
      </c>
      <c r="C11" s="56">
        <v>0.7625</v>
      </c>
      <c r="D11" s="57">
        <v>0.7564444444444443</v>
      </c>
      <c r="E11" s="58">
        <v>0.34890625</v>
      </c>
      <c r="F11" s="59">
        <f>(C11*C7+D11*D7+E11*E7)/F7</f>
        <v>0.6508677685950413</v>
      </c>
      <c r="G11" s="38"/>
      <c r="H11" s="54">
        <v>4</v>
      </c>
      <c r="I11" s="55" t="s">
        <v>5</v>
      </c>
      <c r="J11" s="56">
        <v>0.9386309523809524</v>
      </c>
      <c r="K11" s="51"/>
      <c r="L11" s="52"/>
      <c r="M11" s="59">
        <f>(J11*J7+K11*K7+L11*L7)/M7</f>
        <v>0.9386309523809524</v>
      </c>
    </row>
    <row r="12" spans="1:13" s="60" customFormat="1" ht="11.25" customHeight="1">
      <c r="A12" s="54">
        <v>5</v>
      </c>
      <c r="B12" s="55" t="s">
        <v>6</v>
      </c>
      <c r="C12" s="56">
        <v>0.6970454545454546</v>
      </c>
      <c r="D12" s="57">
        <v>0.5802222222222222</v>
      </c>
      <c r="E12" s="58">
        <v>0.24484375</v>
      </c>
      <c r="F12" s="59">
        <f>(C12*C7+D12*D7+E12*E7)/F7</f>
        <v>0.5340082644628099</v>
      </c>
      <c r="G12" s="38"/>
      <c r="H12" s="54">
        <v>5</v>
      </c>
      <c r="I12" s="55" t="s">
        <v>6</v>
      </c>
      <c r="J12" s="56">
        <v>0.8454166666666665</v>
      </c>
      <c r="K12" s="51"/>
      <c r="L12" s="52"/>
      <c r="M12" s="59">
        <f>(J12*J7+K12*K7+L12*L7)/M7</f>
        <v>0.8454166666666665</v>
      </c>
    </row>
    <row r="13" spans="1:13" s="31" customFormat="1" ht="11.25" customHeight="1" thickBot="1">
      <c r="A13" s="61">
        <v>6</v>
      </c>
      <c r="B13" s="62" t="s">
        <v>7</v>
      </c>
      <c r="C13" s="63">
        <v>0.7829545454545453</v>
      </c>
      <c r="D13" s="64">
        <v>0.5948888888888889</v>
      </c>
      <c r="E13" s="65">
        <v>0.12609375</v>
      </c>
      <c r="F13" s="59">
        <f>(C13*C7+D13*D7+E13*E7)/F7</f>
        <v>0.539297520661157</v>
      </c>
      <c r="G13" s="38"/>
      <c r="H13" s="66">
        <v>6</v>
      </c>
      <c r="I13" s="67" t="s">
        <v>7</v>
      </c>
      <c r="J13" s="68">
        <v>0.8970833333333332</v>
      </c>
      <c r="K13" s="69"/>
      <c r="L13" s="70"/>
      <c r="M13" s="59">
        <f>(J13*J7+K13*K7+L13*L7)/M7</f>
        <v>0.8970833333333332</v>
      </c>
    </row>
    <row r="14" spans="1:13" s="31" customFormat="1" ht="11.25" customHeight="1">
      <c r="A14" s="39"/>
      <c r="B14" s="40" t="s">
        <v>13</v>
      </c>
      <c r="C14" s="71">
        <v>0.0368452380952381</v>
      </c>
      <c r="D14" s="72">
        <v>0.05166666666666666</v>
      </c>
      <c r="E14" s="73">
        <v>0.03700520833333334</v>
      </c>
      <c r="F14" s="37">
        <f>AVERAGE(F16:F21)</f>
        <v>0.038133680555555556</v>
      </c>
      <c r="G14" s="38"/>
      <c r="H14" s="32"/>
      <c r="I14" s="33" t="s">
        <v>19</v>
      </c>
      <c r="J14" s="74"/>
      <c r="K14" s="72">
        <v>0.8903731343283582</v>
      </c>
      <c r="L14" s="36">
        <v>0.4274053030303031</v>
      </c>
      <c r="M14" s="37">
        <f>AVERAGE(M16:M21)</f>
        <v>0.7309165035877365</v>
      </c>
    </row>
    <row r="15" spans="1:13" s="31" customFormat="1" ht="11.25" customHeight="1">
      <c r="A15" s="45"/>
      <c r="B15" s="108" t="s">
        <v>1</v>
      </c>
      <c r="C15" s="75">
        <v>7</v>
      </c>
      <c r="D15" s="76">
        <v>1</v>
      </c>
      <c r="E15" s="77">
        <v>4</v>
      </c>
      <c r="F15" s="49">
        <f>SUM(C15:E15)</f>
        <v>12</v>
      </c>
      <c r="G15" s="50"/>
      <c r="H15" s="45"/>
      <c r="I15" s="107" t="s">
        <v>1</v>
      </c>
      <c r="J15" s="78"/>
      <c r="K15" s="79">
        <v>335</v>
      </c>
      <c r="L15" s="48">
        <v>176</v>
      </c>
      <c r="M15" s="49">
        <f>SUM(J15:L15)</f>
        <v>511</v>
      </c>
    </row>
    <row r="16" spans="1:13" s="31" customFormat="1" ht="11.25" customHeight="1">
      <c r="A16" s="54">
        <v>1</v>
      </c>
      <c r="B16" s="55" t="s">
        <v>2</v>
      </c>
      <c r="C16" s="80">
        <v>0.041666666666666664</v>
      </c>
      <c r="D16" s="81">
        <v>0.2</v>
      </c>
      <c r="E16" s="82">
        <v>0.065625</v>
      </c>
      <c r="F16" s="59">
        <f>(C16*C15+D16*D15+E16*E15)/F15</f>
        <v>0.06284722222222222</v>
      </c>
      <c r="G16" s="38"/>
      <c r="H16" s="54">
        <v>1</v>
      </c>
      <c r="I16" s="55" t="s">
        <v>2</v>
      </c>
      <c r="J16" s="83"/>
      <c r="K16" s="84">
        <v>1.118029850746269</v>
      </c>
      <c r="L16" s="58">
        <v>0.7249886363636363</v>
      </c>
      <c r="M16" s="59">
        <f>(J16*J15+K16*K15+L16*L15)/M15</f>
        <v>0.9826575342465754</v>
      </c>
    </row>
    <row r="17" spans="1:13" s="31" customFormat="1" ht="11.25" customHeight="1">
      <c r="A17" s="54">
        <v>2</v>
      </c>
      <c r="B17" s="55" t="s">
        <v>3</v>
      </c>
      <c r="C17" s="80">
        <v>0.02857142857142857</v>
      </c>
      <c r="D17" s="81">
        <v>0.2</v>
      </c>
      <c r="E17" s="82">
        <v>0.0625</v>
      </c>
      <c r="F17" s="59">
        <f>(C17*C15+D17*D15+E17*E15)/F15</f>
        <v>0.05416666666666667</v>
      </c>
      <c r="G17" s="38"/>
      <c r="H17" s="54">
        <v>2</v>
      </c>
      <c r="I17" s="55" t="s">
        <v>3</v>
      </c>
      <c r="J17" s="83"/>
      <c r="K17" s="84">
        <v>1.0891641791044777</v>
      </c>
      <c r="L17" s="58">
        <v>0.6034318181818182</v>
      </c>
      <c r="M17" s="59">
        <f>(J17*J15+K17*K15+L17*L15)/M15</f>
        <v>0.9218669275929551</v>
      </c>
    </row>
    <row r="18" spans="1:13" s="31" customFormat="1" ht="11.25" customHeight="1">
      <c r="A18" s="54">
        <v>3</v>
      </c>
      <c r="B18" s="55" t="s">
        <v>4</v>
      </c>
      <c r="C18" s="80">
        <v>0.03571428571428571</v>
      </c>
      <c r="D18" s="81">
        <v>0.33</v>
      </c>
      <c r="E18" s="82">
        <v>0.049375</v>
      </c>
      <c r="F18" s="59">
        <f>(C18*C15+D18*D15+E18*E15)/F15</f>
        <v>0.06479166666666668</v>
      </c>
      <c r="G18" s="38"/>
      <c r="H18" s="54">
        <v>3</v>
      </c>
      <c r="I18" s="55" t="s">
        <v>4</v>
      </c>
      <c r="J18" s="83"/>
      <c r="K18" s="84">
        <v>1.056</v>
      </c>
      <c r="L18" s="58">
        <v>0.5629886363636363</v>
      </c>
      <c r="M18" s="59">
        <f>(J18*J15+K18*K15+L18*L15)/M15</f>
        <v>0.8861956947162427</v>
      </c>
    </row>
    <row r="19" spans="1:13" s="31" customFormat="1" ht="11.25" customHeight="1">
      <c r="A19" s="54">
        <v>4</v>
      </c>
      <c r="B19" s="55" t="s">
        <v>5</v>
      </c>
      <c r="C19" s="80">
        <v>0.041666666666666664</v>
      </c>
      <c r="D19" s="81">
        <v>0</v>
      </c>
      <c r="E19" s="82">
        <v>0.0165625</v>
      </c>
      <c r="F19" s="59">
        <f>(C19*C15+D19*D15+E19*E15)/F15</f>
        <v>0.02982638888888889</v>
      </c>
      <c r="G19" s="38"/>
      <c r="H19" s="54">
        <v>4</v>
      </c>
      <c r="I19" s="55" t="s">
        <v>5</v>
      </c>
      <c r="J19" s="83"/>
      <c r="K19" s="84">
        <v>0.8473432835820895</v>
      </c>
      <c r="L19" s="58">
        <v>0.35304545454545466</v>
      </c>
      <c r="M19" s="59">
        <f>(J19*J15+K19*K15+L19*L15)/M15</f>
        <v>0.677095890410959</v>
      </c>
    </row>
    <row r="20" spans="1:13" s="31" customFormat="1" ht="11.25" customHeight="1">
      <c r="A20" s="54">
        <v>5</v>
      </c>
      <c r="B20" s="55" t="s">
        <v>6</v>
      </c>
      <c r="C20" s="80">
        <v>0.040119047619047624</v>
      </c>
      <c r="D20" s="81">
        <v>-0.17</v>
      </c>
      <c r="E20" s="82">
        <v>0.01796875</v>
      </c>
      <c r="F20" s="59">
        <f>(C20*C15+D20*D15+E20*E15)/F15</f>
        <v>0.015225694444444446</v>
      </c>
      <c r="G20" s="38"/>
      <c r="H20" s="54">
        <v>5</v>
      </c>
      <c r="I20" s="55" t="s">
        <v>6</v>
      </c>
      <c r="J20" s="83"/>
      <c r="K20" s="84">
        <v>0.5977611940298508</v>
      </c>
      <c r="L20" s="58">
        <v>0.19747727272727272</v>
      </c>
      <c r="M20" s="59">
        <f>(J20*J15+K20*K15+L20*L15)/M15</f>
        <v>0.459894324853229</v>
      </c>
    </row>
    <row r="21" spans="1:13" s="31" customFormat="1" ht="11.25" customHeight="1" thickBot="1">
      <c r="A21" s="66">
        <v>6</v>
      </c>
      <c r="B21" s="67" t="s">
        <v>7</v>
      </c>
      <c r="C21" s="85">
        <v>0.03333333333333333</v>
      </c>
      <c r="D21" s="86">
        <v>-0.25</v>
      </c>
      <c r="E21" s="87">
        <v>0.01</v>
      </c>
      <c r="F21" s="59">
        <f>(C21*C15+D21*D15+E21*E15)/F15</f>
        <v>0.0019444444444444448</v>
      </c>
      <c r="G21" s="38"/>
      <c r="H21" s="61">
        <v>6</v>
      </c>
      <c r="I21" s="62" t="s">
        <v>7</v>
      </c>
      <c r="J21" s="88"/>
      <c r="K21" s="86">
        <v>0.6339402985074626</v>
      </c>
      <c r="L21" s="65">
        <v>0.1225</v>
      </c>
      <c r="M21" s="59">
        <f>(J21*J15+K21*K15+L21*L15)/M15</f>
        <v>0.4577886497064579</v>
      </c>
    </row>
    <row r="22" spans="1:13" s="31" customFormat="1" ht="11.25" customHeight="1">
      <c r="A22" s="32"/>
      <c r="B22" s="33" t="s">
        <v>8</v>
      </c>
      <c r="C22" s="34">
        <v>0.7404051565377533</v>
      </c>
      <c r="D22" s="35">
        <v>0.4914871794871795</v>
      </c>
      <c r="E22" s="36">
        <v>0.13666666666666663</v>
      </c>
      <c r="F22" s="37">
        <f>AVERAGE(F24:F29)</f>
        <v>0.5589583333333333</v>
      </c>
      <c r="G22" s="38"/>
      <c r="H22" s="32"/>
      <c r="I22" s="33" t="s">
        <v>18</v>
      </c>
      <c r="J22" s="74"/>
      <c r="K22" s="72">
        <v>0.7443859649122807</v>
      </c>
      <c r="L22" s="36">
        <v>0.37710227272727276</v>
      </c>
      <c r="M22" s="37">
        <f>AVERAGE(M24:M29)</f>
        <v>0.5750707876638729</v>
      </c>
    </row>
    <row r="23" spans="1:13" s="53" customFormat="1" ht="11.25" customHeight="1">
      <c r="A23" s="45"/>
      <c r="B23" s="107" t="s">
        <v>1</v>
      </c>
      <c r="C23" s="46">
        <v>181</v>
      </c>
      <c r="D23" s="47">
        <v>130</v>
      </c>
      <c r="E23" s="48">
        <v>57</v>
      </c>
      <c r="F23" s="49">
        <f>SUM(C23:E23)</f>
        <v>368</v>
      </c>
      <c r="G23" s="50"/>
      <c r="H23" s="45"/>
      <c r="I23" s="107" t="s">
        <v>1</v>
      </c>
      <c r="J23" s="78"/>
      <c r="K23" s="79">
        <v>152</v>
      </c>
      <c r="L23" s="48">
        <v>130</v>
      </c>
      <c r="M23" s="49">
        <f>SUM(J23:L23)</f>
        <v>282</v>
      </c>
    </row>
    <row r="24" spans="1:13" s="60" customFormat="1" ht="11.25" customHeight="1">
      <c r="A24" s="54">
        <v>1</v>
      </c>
      <c r="B24" s="55" t="s">
        <v>2</v>
      </c>
      <c r="C24" s="56">
        <v>0.9366298342541438</v>
      </c>
      <c r="D24" s="57">
        <v>0.7982307692307694</v>
      </c>
      <c r="E24" s="58">
        <v>0.6036842105263157</v>
      </c>
      <c r="F24" s="59">
        <f>(C24*C23+D24*D23+E24*E23)/F23</f>
        <v>0.8361684782608697</v>
      </c>
      <c r="G24" s="38"/>
      <c r="H24" s="54">
        <v>1</v>
      </c>
      <c r="I24" s="55" t="s">
        <v>2</v>
      </c>
      <c r="J24" s="83"/>
      <c r="K24" s="84">
        <v>0.9432236842105265</v>
      </c>
      <c r="L24" s="58">
        <v>0.5609659090909092</v>
      </c>
      <c r="M24" s="59">
        <f>(J24*J23+K24*K23+L24*L23)/M23</f>
        <v>0.7670055609284334</v>
      </c>
    </row>
    <row r="25" spans="1:13" s="60" customFormat="1" ht="11.25" customHeight="1">
      <c r="A25" s="54">
        <v>2</v>
      </c>
      <c r="B25" s="55" t="s">
        <v>3</v>
      </c>
      <c r="C25" s="56">
        <v>0.8582872928176796</v>
      </c>
      <c r="D25" s="57">
        <v>0.7289230769230769</v>
      </c>
      <c r="E25" s="58">
        <v>0.4559649122807018</v>
      </c>
      <c r="F25" s="59">
        <f>(C25*C23+D25*D23+E25*E23)/F23</f>
        <v>0.7502717391304347</v>
      </c>
      <c r="G25" s="38"/>
      <c r="H25" s="54">
        <v>2</v>
      </c>
      <c r="I25" s="55" t="s">
        <v>3</v>
      </c>
      <c r="J25" s="83"/>
      <c r="K25" s="84">
        <v>0.9525</v>
      </c>
      <c r="L25" s="58">
        <v>0.5984659090909091</v>
      </c>
      <c r="M25" s="59">
        <f>(J25*J23+K25*K23+L25*L23)/M23</f>
        <v>0.7892927949709865</v>
      </c>
    </row>
    <row r="26" spans="1:13" s="60" customFormat="1" ht="11.25" customHeight="1">
      <c r="A26" s="54">
        <v>3</v>
      </c>
      <c r="B26" s="55" t="s">
        <v>4</v>
      </c>
      <c r="C26" s="56">
        <v>0.8058563535911603</v>
      </c>
      <c r="D26" s="57">
        <v>0.5849230769230769</v>
      </c>
      <c r="E26" s="58">
        <v>0.2659649122807018</v>
      </c>
      <c r="F26" s="59">
        <f>(C26*C23+D26*D23+E26*E23)/F23</f>
        <v>0.6441847826086956</v>
      </c>
      <c r="G26" s="38"/>
      <c r="H26" s="54">
        <v>3</v>
      </c>
      <c r="I26" s="55" t="s">
        <v>4</v>
      </c>
      <c r="J26" s="83"/>
      <c r="K26" s="84">
        <v>0.92875</v>
      </c>
      <c r="L26" s="58">
        <v>0.5376136363636365</v>
      </c>
      <c r="M26" s="59">
        <f>(J26*J23+K26*K23+L26*L23)/M23</f>
        <v>0.7484389103803998</v>
      </c>
    </row>
    <row r="27" spans="1:13" s="60" customFormat="1" ht="11.25" customHeight="1">
      <c r="A27" s="54">
        <v>4</v>
      </c>
      <c r="B27" s="55" t="s">
        <v>5</v>
      </c>
      <c r="C27" s="56">
        <v>0.6879005524861879</v>
      </c>
      <c r="D27" s="57">
        <v>0.4076153846153846</v>
      </c>
      <c r="E27" s="58">
        <v>-0.018596491228070174</v>
      </c>
      <c r="F27" s="59">
        <f>(C27*C23+D27*D23+E27*E23)/F23</f>
        <v>0.47945652173913045</v>
      </c>
      <c r="G27" s="38"/>
      <c r="H27" s="54">
        <v>4</v>
      </c>
      <c r="I27" s="55" t="s">
        <v>5</v>
      </c>
      <c r="J27" s="83"/>
      <c r="K27" s="84">
        <v>0.597171052631579</v>
      </c>
      <c r="L27" s="58">
        <v>0.25392045454545453</v>
      </c>
      <c r="M27" s="59">
        <f>(J27*J23+K27*K23+L27*L23)/M23</f>
        <v>0.4389349613152805</v>
      </c>
    </row>
    <row r="28" spans="1:13" s="60" customFormat="1" ht="11.25" customHeight="1">
      <c r="A28" s="54">
        <v>5</v>
      </c>
      <c r="B28" s="55" t="s">
        <v>6</v>
      </c>
      <c r="C28" s="56">
        <v>0.571657458563536</v>
      </c>
      <c r="D28" s="57">
        <v>0.22476923076923078</v>
      </c>
      <c r="E28" s="58">
        <v>-0.24859649122807018</v>
      </c>
      <c r="F28" s="59">
        <f>(C28*C23+D28*D23+E28*E23)/F23</f>
        <v>0.3220652173913044</v>
      </c>
      <c r="G28" s="38"/>
      <c r="H28" s="54">
        <v>5</v>
      </c>
      <c r="I28" s="55" t="s">
        <v>6</v>
      </c>
      <c r="J28" s="83"/>
      <c r="K28" s="84">
        <v>0.5411184210526315</v>
      </c>
      <c r="L28" s="58">
        <v>0.14488636363636365</v>
      </c>
      <c r="M28" s="59">
        <f>(J28*J23+K28*K23+L28*L23)/M23</f>
        <v>0.35845825274016757</v>
      </c>
    </row>
    <row r="29" spans="1:13" s="31" customFormat="1" ht="11.25" customHeight="1" thickBot="1">
      <c r="A29" s="61">
        <v>6</v>
      </c>
      <c r="B29" s="62" t="s">
        <v>7</v>
      </c>
      <c r="C29" s="63">
        <v>0.582099447513812</v>
      </c>
      <c r="D29" s="89">
        <v>0.20446153846153842</v>
      </c>
      <c r="E29" s="65">
        <v>-0.23842105263157892</v>
      </c>
      <c r="F29" s="59">
        <f>(C29*C23+D29*D23+E29*E23)/F23</f>
        <v>0.32160326086956514</v>
      </c>
      <c r="G29" s="38"/>
      <c r="H29" s="66">
        <v>6</v>
      </c>
      <c r="I29" s="67" t="s">
        <v>7</v>
      </c>
      <c r="J29" s="90"/>
      <c r="K29" s="81">
        <v>0.5035526315789474</v>
      </c>
      <c r="L29" s="91">
        <v>0.1667613636363636</v>
      </c>
      <c r="M29" s="59">
        <f>(J29*J23+K29*K23+L29*L23)/M23</f>
        <v>0.348294245647969</v>
      </c>
    </row>
    <row r="30" spans="1:13" s="31" customFormat="1" ht="11.25" customHeight="1">
      <c r="A30" s="39"/>
      <c r="B30" s="40" t="s">
        <v>9</v>
      </c>
      <c r="C30" s="41">
        <v>0.8136333333333333</v>
      </c>
      <c r="D30" s="92">
        <v>0.7030459770114942</v>
      </c>
      <c r="E30" s="93">
        <v>0.3924019607843136</v>
      </c>
      <c r="F30" s="37">
        <f>AVERAGE(F32:F37)</f>
        <v>0.6635751633986928</v>
      </c>
      <c r="G30" s="38"/>
      <c r="H30" s="94"/>
      <c r="I30" s="95" t="s">
        <v>20</v>
      </c>
      <c r="J30" s="34"/>
      <c r="K30" s="96"/>
      <c r="L30" s="36">
        <v>0.8803405017921148</v>
      </c>
      <c r="M30" s="37">
        <f>AVERAGE(M32:M37)</f>
        <v>0.8803405017921148</v>
      </c>
    </row>
    <row r="31" spans="1:13" s="53" customFormat="1" ht="11.25" customHeight="1">
      <c r="A31" s="45"/>
      <c r="B31" s="107" t="s">
        <v>1</v>
      </c>
      <c r="C31" s="46">
        <v>100</v>
      </c>
      <c r="D31" s="47">
        <v>87</v>
      </c>
      <c r="E31" s="48">
        <v>68</v>
      </c>
      <c r="F31" s="49">
        <f>SUM(C31:E31)</f>
        <v>255</v>
      </c>
      <c r="G31" s="50"/>
      <c r="H31" s="97"/>
      <c r="I31" s="109" t="s">
        <v>1</v>
      </c>
      <c r="J31" s="46"/>
      <c r="K31" s="47"/>
      <c r="L31" s="48">
        <v>93</v>
      </c>
      <c r="M31" s="49">
        <f>SUM(J31:L31)</f>
        <v>93</v>
      </c>
    </row>
    <row r="32" spans="1:13" s="60" customFormat="1" ht="11.25" customHeight="1">
      <c r="A32" s="54">
        <v>1</v>
      </c>
      <c r="B32" s="55" t="s">
        <v>2</v>
      </c>
      <c r="C32" s="56">
        <v>1.1363999999999999</v>
      </c>
      <c r="D32" s="57">
        <v>1.0082758620689656</v>
      </c>
      <c r="E32" s="58">
        <v>0.8791176470588236</v>
      </c>
      <c r="F32" s="59">
        <f>(C32*C31+D32*D31+E32*E31)/F31</f>
        <v>1.024078431372549</v>
      </c>
      <c r="G32" s="38"/>
      <c r="H32" s="54">
        <v>1</v>
      </c>
      <c r="I32" s="55" t="s">
        <v>2</v>
      </c>
      <c r="J32" s="56"/>
      <c r="K32" s="51"/>
      <c r="L32" s="58">
        <v>1.221290322580645</v>
      </c>
      <c r="M32" s="59">
        <f>(J32*J31+K32*K31+L32*L31)/M31</f>
        <v>1.221290322580645</v>
      </c>
    </row>
    <row r="33" spans="1:13" s="60" customFormat="1" ht="11.25" customHeight="1">
      <c r="A33" s="54">
        <v>2</v>
      </c>
      <c r="B33" s="55" t="s">
        <v>3</v>
      </c>
      <c r="C33" s="56">
        <v>0.7750999999999999</v>
      </c>
      <c r="D33" s="57">
        <v>0.9240229885057468</v>
      </c>
      <c r="E33" s="58">
        <v>0.7835294117647057</v>
      </c>
      <c r="F33" s="59">
        <f>(C33*C31+D33*D31+E33*E31)/F31</f>
        <v>0.8281568627450978</v>
      </c>
      <c r="G33" s="38"/>
      <c r="H33" s="54">
        <v>2</v>
      </c>
      <c r="I33" s="67" t="s">
        <v>3</v>
      </c>
      <c r="J33" s="56"/>
      <c r="K33" s="51"/>
      <c r="L33" s="58">
        <v>1.1938709677419355</v>
      </c>
      <c r="M33" s="59">
        <f>(J33*J31+K33*K31+L33*L31)/M31</f>
        <v>1.1938709677419355</v>
      </c>
    </row>
    <row r="34" spans="1:13" s="60" customFormat="1" ht="11.25" customHeight="1">
      <c r="A34" s="54">
        <v>3</v>
      </c>
      <c r="B34" s="55" t="s">
        <v>4</v>
      </c>
      <c r="C34" s="56">
        <v>0.9470000000000001</v>
      </c>
      <c r="D34" s="57">
        <v>0.9577011494252874</v>
      </c>
      <c r="E34" s="58">
        <v>0.6516176470588234</v>
      </c>
      <c r="F34" s="59">
        <f>(C34*C31+D34*D31+E34*E31)/F31</f>
        <v>0.8718823529411766</v>
      </c>
      <c r="G34" s="38"/>
      <c r="H34" s="54">
        <v>3</v>
      </c>
      <c r="I34" s="55" t="s">
        <v>4</v>
      </c>
      <c r="J34" s="56"/>
      <c r="K34" s="51"/>
      <c r="L34" s="58">
        <v>1.0987096774193548</v>
      </c>
      <c r="M34" s="59">
        <f>(J34*J31+K34*K31+L34*L31)/M31</f>
        <v>1.0987096774193548</v>
      </c>
    </row>
    <row r="35" spans="1:13" s="60" customFormat="1" ht="11.25" customHeight="1">
      <c r="A35" s="54">
        <v>4</v>
      </c>
      <c r="B35" s="55" t="s">
        <v>5</v>
      </c>
      <c r="C35" s="56">
        <v>0.7145</v>
      </c>
      <c r="D35" s="57">
        <v>0.5344827586206896</v>
      </c>
      <c r="E35" s="58">
        <v>0.24426470588235294</v>
      </c>
      <c r="F35" s="59">
        <f>(C35*C31+D35*D31+E35*E31)/F31</f>
        <v>0.5276862745098039</v>
      </c>
      <c r="G35" s="38"/>
      <c r="H35" s="54">
        <v>4</v>
      </c>
      <c r="I35" s="55" t="s">
        <v>5</v>
      </c>
      <c r="J35" s="56"/>
      <c r="K35" s="51"/>
      <c r="L35" s="58">
        <v>0.6909677419354839</v>
      </c>
      <c r="M35" s="59">
        <f>(J35*J31+K35*K31+L35*L31)/M31</f>
        <v>0.6909677419354839</v>
      </c>
    </row>
    <row r="36" spans="1:13" s="60" customFormat="1" ht="11.25" customHeight="1">
      <c r="A36" s="54">
        <v>5</v>
      </c>
      <c r="B36" s="55" t="s">
        <v>6</v>
      </c>
      <c r="C36" s="56">
        <v>0.6727</v>
      </c>
      <c r="D36" s="57">
        <v>0.44712643678160907</v>
      </c>
      <c r="E36" s="58">
        <v>-0.09205882352941178</v>
      </c>
      <c r="F36" s="59">
        <f>(C36*C31+D36*D31+E36*E31)/F31</f>
        <v>0.39180392156862737</v>
      </c>
      <c r="G36" s="38"/>
      <c r="H36" s="54">
        <v>5</v>
      </c>
      <c r="I36" s="55" t="s">
        <v>6</v>
      </c>
      <c r="J36" s="56"/>
      <c r="K36" s="51"/>
      <c r="L36" s="58">
        <v>0.5429032258064517</v>
      </c>
      <c r="M36" s="59">
        <f>(J36*J31+K36*K31+L36*L31)/M31</f>
        <v>0.5429032258064517</v>
      </c>
    </row>
    <row r="37" spans="1:13" s="110" customFormat="1" ht="11.25" customHeight="1" thickBot="1">
      <c r="A37" s="66">
        <v>6</v>
      </c>
      <c r="B37" s="67" t="s">
        <v>7</v>
      </c>
      <c r="C37" s="68">
        <v>0.6361</v>
      </c>
      <c r="D37" s="64">
        <v>0.3466666666666667</v>
      </c>
      <c r="E37" s="91">
        <v>-0.11205882352941177</v>
      </c>
      <c r="F37" s="59">
        <f>(C37*C31+D37*D31+E37*E31)/F31</f>
        <v>0.33784313725490195</v>
      </c>
      <c r="G37" s="38"/>
      <c r="H37" s="61">
        <v>6</v>
      </c>
      <c r="I37" s="62" t="s">
        <v>7</v>
      </c>
      <c r="J37" s="63"/>
      <c r="K37" s="98"/>
      <c r="L37" s="65">
        <v>0.5343010752688171</v>
      </c>
      <c r="M37" s="59">
        <f>(J37*J31+K37*K31+L37*L31)/M31</f>
        <v>0.5343010752688171</v>
      </c>
    </row>
    <row r="38" spans="1:13" s="31" customFormat="1" ht="11.25" customHeight="1">
      <c r="A38" s="32"/>
      <c r="B38" s="33" t="s">
        <v>11</v>
      </c>
      <c r="C38" s="34">
        <v>0.8818229166666667</v>
      </c>
      <c r="D38" s="35"/>
      <c r="E38" s="36"/>
      <c r="F38" s="37">
        <f>AVERAGE(F40:F45)</f>
        <v>0.8818229166666668</v>
      </c>
      <c r="G38" s="38"/>
      <c r="H38" s="32"/>
      <c r="I38" s="99" t="s">
        <v>14</v>
      </c>
      <c r="J38" s="34">
        <f>AVERAGE(J40:J45)</f>
        <v>0.8568843005952381</v>
      </c>
      <c r="K38" s="72">
        <f>AVERAGE(K40:K45)</f>
        <v>0.7744507337526204</v>
      </c>
      <c r="L38" s="100">
        <f>AVERAGE(L40:L45)</f>
        <v>0.4640703540898854</v>
      </c>
      <c r="M38" s="101">
        <f>AVERAGE(M40:M45)</f>
        <v>0.7121147318866173</v>
      </c>
    </row>
    <row r="39" spans="1:13" s="53" customFormat="1" ht="11.25" customHeight="1">
      <c r="A39" s="45"/>
      <c r="B39" s="108" t="s">
        <v>1</v>
      </c>
      <c r="C39" s="46">
        <v>128</v>
      </c>
      <c r="D39" s="47"/>
      <c r="E39" s="48"/>
      <c r="F39" s="49">
        <f>SUM(C39:E39)</f>
        <v>128</v>
      </c>
      <c r="G39" s="50"/>
      <c r="H39" s="45"/>
      <c r="I39" s="108" t="s">
        <v>1</v>
      </c>
      <c r="J39" s="102">
        <v>672</v>
      </c>
      <c r="K39" s="51">
        <v>795</v>
      </c>
      <c r="L39" s="52">
        <v>592</v>
      </c>
      <c r="M39" s="49">
        <f>SUM(J39:L39)</f>
        <v>2059</v>
      </c>
    </row>
    <row r="40" spans="1:13" s="60" customFormat="1" ht="11.25" customHeight="1">
      <c r="A40" s="54">
        <v>1</v>
      </c>
      <c r="B40" s="55" t="s">
        <v>2</v>
      </c>
      <c r="C40" s="56">
        <v>1.03265625</v>
      </c>
      <c r="D40" s="51"/>
      <c r="E40" s="52"/>
      <c r="F40" s="59">
        <f>(C40*C39+D40*D39+E40*E39)/F39</f>
        <v>1.03265625</v>
      </c>
      <c r="G40" s="38"/>
      <c r="H40" s="54">
        <v>1</v>
      </c>
      <c r="I40" s="55" t="s">
        <v>2</v>
      </c>
      <c r="J40" s="103">
        <v>1.0632614087301586</v>
      </c>
      <c r="K40" s="57">
        <v>1.0267798742138365</v>
      </c>
      <c r="L40" s="58">
        <v>0.7875440340909091</v>
      </c>
      <c r="M40" s="59">
        <f>(J40*J39+K40*K39+L40*L39)/M39</f>
        <v>0.9699017653465201</v>
      </c>
    </row>
    <row r="41" spans="1:13" s="60" customFormat="1" ht="11.25" customHeight="1">
      <c r="A41" s="54">
        <v>2</v>
      </c>
      <c r="B41" s="55" t="s">
        <v>3</v>
      </c>
      <c r="C41" s="56">
        <v>0.96046875</v>
      </c>
      <c r="D41" s="51"/>
      <c r="E41" s="52"/>
      <c r="F41" s="59">
        <f>(C41*C39+D41*D39+E41*E39)/F39</f>
        <v>0.96046875</v>
      </c>
      <c r="G41" s="38"/>
      <c r="H41" s="54">
        <v>2</v>
      </c>
      <c r="I41" s="55" t="s">
        <v>3</v>
      </c>
      <c r="J41" s="103">
        <v>0.9357589285714286</v>
      </c>
      <c r="K41" s="57">
        <v>0.9956855345911951</v>
      </c>
      <c r="L41" s="58">
        <v>0.72588609490172</v>
      </c>
      <c r="M41" s="59">
        <f>(J41*J39+K41*K39+L41*L39)/M39</f>
        <v>0.8985549141242439</v>
      </c>
    </row>
    <row r="42" spans="1:13" s="60" customFormat="1" ht="11.25" customHeight="1">
      <c r="A42" s="54">
        <v>3</v>
      </c>
      <c r="B42" s="55" t="s">
        <v>4</v>
      </c>
      <c r="C42" s="56">
        <v>0.93234375</v>
      </c>
      <c r="D42" s="51"/>
      <c r="E42" s="52"/>
      <c r="F42" s="59">
        <f>(C42*C39+D42*D39+E42*E39)/F39</f>
        <v>0.93234375</v>
      </c>
      <c r="G42" s="38"/>
      <c r="H42" s="54">
        <v>3</v>
      </c>
      <c r="I42" s="55" t="s">
        <v>4</v>
      </c>
      <c r="J42" s="103">
        <v>0.9294494047619049</v>
      </c>
      <c r="K42" s="57">
        <v>0.9339119496855346</v>
      </c>
      <c r="L42" s="58">
        <v>0.634887285012285</v>
      </c>
      <c r="M42" s="59">
        <f>(J42*J39+K42*K39+L42*L39)/M39</f>
        <v>0.8464804627135857</v>
      </c>
    </row>
    <row r="43" spans="1:13" s="60" customFormat="1" ht="11.25" customHeight="1">
      <c r="A43" s="54">
        <v>4</v>
      </c>
      <c r="B43" s="55" t="s">
        <v>5</v>
      </c>
      <c r="C43" s="56">
        <v>0.820625</v>
      </c>
      <c r="D43" s="51"/>
      <c r="E43" s="52"/>
      <c r="F43" s="59">
        <f>(C43*C39+D43*D39+E43*E39)/F39</f>
        <v>0.820625</v>
      </c>
      <c r="G43" s="38"/>
      <c r="H43" s="54">
        <v>4</v>
      </c>
      <c r="I43" s="55" t="s">
        <v>5</v>
      </c>
      <c r="J43" s="103">
        <v>0.7828596230158729</v>
      </c>
      <c r="K43" s="57">
        <v>0.6820125786163521</v>
      </c>
      <c r="L43" s="58">
        <v>0.3333647113022114</v>
      </c>
      <c r="M43" s="59">
        <f>(J43*J39+K43*K39+L43*L39)/M39</f>
        <v>0.614683621057589</v>
      </c>
    </row>
    <row r="44" spans="1:13" s="60" customFormat="1" ht="11.25" customHeight="1">
      <c r="A44" s="54">
        <v>5</v>
      </c>
      <c r="B44" s="55" t="s">
        <v>6</v>
      </c>
      <c r="C44" s="56">
        <v>0.7853125</v>
      </c>
      <c r="D44" s="51"/>
      <c r="E44" s="52"/>
      <c r="F44" s="59">
        <f>(C44*C39+D44*D39+E44*E39)/F39</f>
        <v>0.7853125</v>
      </c>
      <c r="G44" s="38"/>
      <c r="H44" s="54">
        <v>5</v>
      </c>
      <c r="I44" s="55" t="s">
        <v>6</v>
      </c>
      <c r="J44" s="103">
        <v>0.7067125496031745</v>
      </c>
      <c r="K44" s="57">
        <v>0.5065031446540881</v>
      </c>
      <c r="L44" s="58">
        <v>0.16789375383906635</v>
      </c>
      <c r="M44" s="59">
        <f>(J44*J39+K44*K39+L44*L39)/M39</f>
        <v>0.47448952676350686</v>
      </c>
    </row>
    <row r="45" spans="1:13" s="31" customFormat="1" ht="11.25" customHeight="1" thickBot="1">
      <c r="A45" s="61">
        <v>6</v>
      </c>
      <c r="B45" s="62" t="s">
        <v>7</v>
      </c>
      <c r="C45" s="63">
        <v>0.75953125</v>
      </c>
      <c r="D45" s="98"/>
      <c r="E45" s="104"/>
      <c r="F45" s="105">
        <f>(C45*C39+D45*D39+E45*E39)/F39</f>
        <v>0.75953125</v>
      </c>
      <c r="G45" s="38"/>
      <c r="H45" s="61">
        <v>6</v>
      </c>
      <c r="I45" s="62" t="s">
        <v>7</v>
      </c>
      <c r="J45" s="106">
        <v>0.7232638888888888</v>
      </c>
      <c r="K45" s="89">
        <v>0.5018113207547169</v>
      </c>
      <c r="L45" s="65">
        <v>0.13484624539312037</v>
      </c>
      <c r="M45" s="105">
        <f>(J45*J39+K45*K39+L45*L39)/M39</f>
        <v>0.4685781013142596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1:13" s="2" customFormat="1" ht="12.75">
      <c r="A53" s="4"/>
      <c r="B53" s="5"/>
      <c r="C53" s="10"/>
      <c r="D53" s="6"/>
      <c r="E53" s="6"/>
      <c r="F53" s="3"/>
      <c r="G53" s="3"/>
      <c r="H53" s="3"/>
      <c r="I53" s="5"/>
      <c r="J53" s="10"/>
      <c r="K53" s="6"/>
      <c r="L53" s="6"/>
      <c r="M53" s="3"/>
    </row>
    <row r="54" spans="2:10" ht="12.75">
      <c r="B54" s="1"/>
      <c r="C54" s="1"/>
      <c r="I54" s="1"/>
      <c r="J54" s="1"/>
    </row>
    <row r="55" spans="2:10" ht="12.75">
      <c r="B55" s="1"/>
      <c r="C55" s="1"/>
      <c r="I55" s="1"/>
      <c r="J55" s="1"/>
    </row>
    <row r="56" spans="2:10" ht="12.75">
      <c r="B56" s="1"/>
      <c r="C56" s="1"/>
      <c r="I56" s="1"/>
      <c r="J56" s="1"/>
    </row>
    <row r="57" spans="2:10" ht="12.75">
      <c r="B57" s="1"/>
      <c r="C57" s="1"/>
      <c r="I57" s="1"/>
      <c r="J57" s="1"/>
    </row>
    <row r="58" spans="2:10" ht="12.75">
      <c r="B58" s="1"/>
      <c r="C58" s="1"/>
      <c r="I58" s="1"/>
      <c r="J58" s="1"/>
    </row>
    <row r="59" spans="2:10" ht="12.75">
      <c r="B59" s="1"/>
      <c r="C59" s="1"/>
      <c r="I59" s="1"/>
      <c r="J59" s="1"/>
    </row>
    <row r="60" spans="1:13" s="7" customFormat="1" ht="12.75">
      <c r="A60" s="4"/>
      <c r="B60" s="1"/>
      <c r="C60" s="1"/>
      <c r="D60" s="8"/>
      <c r="E60" s="8"/>
      <c r="F60" s="8"/>
      <c r="G60" s="8"/>
      <c r="H60" s="8"/>
      <c r="I60" s="1"/>
      <c r="J60" s="1"/>
      <c r="K60" s="8"/>
      <c r="L60" s="8"/>
      <c r="M60" s="8"/>
    </row>
    <row r="61" spans="1:13" s="9" customFormat="1" ht="12.75">
      <c r="A61" s="4"/>
      <c r="B61" s="1"/>
      <c r="C61" s="1"/>
      <c r="D61" s="6"/>
      <c r="E61" s="6"/>
      <c r="F61" s="1"/>
      <c r="G61" s="1"/>
      <c r="H61" s="1"/>
      <c r="I61" s="1"/>
      <c r="J61" s="1"/>
      <c r="K61" s="6"/>
      <c r="L61" s="6"/>
      <c r="M61" s="1"/>
    </row>
    <row r="62" spans="1:13" s="9" customFormat="1" ht="12.75">
      <c r="A62" s="4"/>
      <c r="B62" s="5"/>
      <c r="C62" s="10"/>
      <c r="D62" s="6"/>
      <c r="E62" s="6"/>
      <c r="F62" s="1"/>
      <c r="G62" s="1"/>
      <c r="H62" s="1"/>
      <c r="I62" s="5"/>
      <c r="J62" s="10"/>
      <c r="K62" s="6"/>
      <c r="L62" s="6"/>
      <c r="M62" s="1"/>
    </row>
    <row r="63" spans="1:13" s="9" customFormat="1" ht="12.75">
      <c r="A63" s="4"/>
      <c r="B63" s="5"/>
      <c r="C63" s="10"/>
      <c r="D63" s="6"/>
      <c r="E63" s="6"/>
      <c r="F63" s="1"/>
      <c r="G63" s="1"/>
      <c r="H63" s="1"/>
      <c r="I63" s="5"/>
      <c r="J63" s="10"/>
      <c r="K63" s="6"/>
      <c r="L63" s="6"/>
      <c r="M63" s="1"/>
    </row>
    <row r="64" spans="1:13" s="9" customFormat="1" ht="12.75">
      <c r="A64" s="4"/>
      <c r="B64" s="5"/>
      <c r="C64" s="10"/>
      <c r="D64" s="6"/>
      <c r="E64" s="6"/>
      <c r="F64" s="1"/>
      <c r="G64" s="1"/>
      <c r="H64" s="1"/>
      <c r="I64" s="5"/>
      <c r="J64" s="10"/>
      <c r="K64" s="6"/>
      <c r="L64" s="6"/>
      <c r="M64" s="1"/>
    </row>
    <row r="65" spans="1:13" s="9" customFormat="1" ht="12.75">
      <c r="A65" s="4"/>
      <c r="B65" s="5"/>
      <c r="C65" s="10"/>
      <c r="D65" s="6"/>
      <c r="E65" s="6"/>
      <c r="F65" s="1"/>
      <c r="G65" s="1"/>
      <c r="H65" s="1"/>
      <c r="I65" s="5"/>
      <c r="J65" s="10"/>
      <c r="K65" s="6"/>
      <c r="L65" s="6"/>
      <c r="M65" s="1"/>
    </row>
    <row r="66" spans="1:13" s="9" customFormat="1" ht="12.75">
      <c r="A66" s="4"/>
      <c r="B66" s="5"/>
      <c r="C66" s="10"/>
      <c r="D66" s="6"/>
      <c r="E66" s="6"/>
      <c r="F66" s="1"/>
      <c r="G66" s="1"/>
      <c r="H66" s="1"/>
      <c r="I66" s="5"/>
      <c r="J66" s="10"/>
      <c r="K66" s="6"/>
      <c r="L66" s="6"/>
      <c r="M66" s="1"/>
    </row>
  </sheetData>
  <mergeCells count="4">
    <mergeCell ref="J1:M1"/>
    <mergeCell ref="B4:I4"/>
    <mergeCell ref="B3:I3"/>
    <mergeCell ref="B2:M2"/>
  </mergeCells>
  <printOptions horizontalCentered="1" verticalCentered="1"/>
  <pageMargins left="0.5" right="0.5" top="0.446850394" bottom="0.446850394" header="0" footer="0"/>
  <pageSetup firstPageNumber="1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ŠŠI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 VS</dc:title>
  <dc:subject>VS 2001/02</dc:subject>
  <dc:creator>Juraj Butaš</dc:creator>
  <cp:keywords/>
  <dc:description/>
  <cp:lastModifiedBy>uherekova</cp:lastModifiedBy>
  <cp:lastPrinted>2002-10-29T12:30:22Z</cp:lastPrinted>
  <dcterms:created xsi:type="dcterms:W3CDTF">2002-10-19T03:51:56Z</dcterms:created>
  <dcterms:modified xsi:type="dcterms:W3CDTF">2003-01-23T11:14:57Z</dcterms:modified>
  <cp:category/>
  <cp:version/>
  <cp:contentType/>
  <cp:contentStatus/>
</cp:coreProperties>
</file>