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9090" tabRatio="493" activeTab="0"/>
  </bookViews>
  <sheets>
    <sheet name="sumár za VS VV+VK" sheetId="1" r:id="rId1"/>
    <sheet name="sumár za VS" sheetId="2" r:id="rId2"/>
    <sheet name="BVS" sheetId="3" r:id="rId3"/>
    <sheet name="TAVOS" sheetId="4" r:id="rId4"/>
    <sheet name="ZsVS" sheetId="5" r:id="rId5"/>
    <sheet name="KOMVAK" sheetId="6" r:id="rId6"/>
    <sheet name="TVK" sheetId="7" r:id="rId7"/>
    <sheet name="SVS" sheetId="8" r:id="rId8"/>
    <sheet name="StVS" sheetId="9" r:id="rId9"/>
    <sheet name="VVS" sheetId="10" r:id="rId10"/>
    <sheet name="PSV" sheetId="11" r:id="rId11"/>
  </sheets>
  <definedNames>
    <definedName name="_xlnm.Print_Area" localSheetId="2">'BVS'!$A$1:$H$82</definedName>
    <definedName name="_xlnm.Print_Area" localSheetId="5">'KOMVAK'!$A$1:$H$9</definedName>
    <definedName name="_xlnm.Print_Area" localSheetId="10">'PSV'!$A$1:$H$29</definedName>
    <definedName name="_xlnm.Print_Area" localSheetId="8">'StVS'!$A$1:$H$579</definedName>
    <definedName name="_xlnm.Print_Area" localSheetId="1">'sumár za VS'!$A$1:$F$15</definedName>
    <definedName name="_xlnm.Print_Area" localSheetId="0">'sumár za VS VV+VK'!$A$1:$L$15</definedName>
    <definedName name="_xlnm.Print_Area" localSheetId="7">'SVS'!$A$1:$I$66</definedName>
    <definedName name="_xlnm.Print_Area" localSheetId="3">'TAVOS'!$A$1:$H$7</definedName>
    <definedName name="_xlnm.Print_Area" localSheetId="6">'TVK'!$A$1:$H$6</definedName>
    <definedName name="_xlnm.Print_Area" localSheetId="9">'VVS'!$A$1:$H$12</definedName>
    <definedName name="_xlnm.Print_Area" localSheetId="4">'ZsVS'!$A$1:$H$61</definedName>
  </definedNames>
  <calcPr fullCalcOnLoad="1"/>
</workbook>
</file>

<file path=xl/sharedStrings.xml><?xml version="1.0" encoding="utf-8"?>
<sst xmlns="http://schemas.openxmlformats.org/spreadsheetml/2006/main" count="1273" uniqueCount="620">
  <si>
    <t>Kraj (Bratislavský, ak nie je uvedené inak)</t>
  </si>
  <si>
    <t>Pozn.: pre úplnosť sú uvedené investície s termínom začatia už od r. 2005</t>
  </si>
  <si>
    <t xml:space="preserve"> systémom mesta Bratislavy</t>
  </si>
  <si>
    <t>Rozvoj vodárenskych sústav Malokarpatskej oblasti a ich spolupráca s vodárenským</t>
  </si>
  <si>
    <t>Trstín, Horná Krupá, Bíňovce</t>
  </si>
  <si>
    <t>v regióne Tavos, a.s.</t>
  </si>
  <si>
    <t>Cífer, Ostrov</t>
  </si>
  <si>
    <t>Komárno - západná časť regiónu</t>
  </si>
  <si>
    <t xml:space="preserve"> - prívod vody (Kava, Veľký Lél, Čalovec, Okoličná n/Ostrove, Čičov-Trávnik)</t>
  </si>
  <si>
    <t>2007-2009</t>
  </si>
  <si>
    <t>Komárno - východná časť regiónu</t>
  </si>
  <si>
    <t xml:space="preserve"> - prívod vody (Modrany, Mudroňovo, Šrobárová)</t>
  </si>
  <si>
    <t>Rozšírenie OSV do obcí Rabča, Vavrečka, Ťa-</t>
  </si>
  <si>
    <t>pešovo, Or. Jasenica, Lokca, Breza, Krušetni-</t>
  </si>
  <si>
    <t>Žilinský kraj</t>
  </si>
  <si>
    <t>ca, Zákamenné, Novoť, Beňadovo. Vybudova-</t>
  </si>
  <si>
    <t>okresy: Dolnbý Kubín, Tvrdošín, Námestovo</t>
  </si>
  <si>
    <t xml:space="preserve">nie kanalizácie v uvedených  obciach. </t>
  </si>
  <si>
    <t>Rekonštrukcia ČOV v Námestove, Nižnej,</t>
  </si>
  <si>
    <t>D.Kubíne. Vybudovanie kanalizácie a ČOV</t>
  </si>
  <si>
    <t xml:space="preserve">pre obec Zázrivá. Rekonštrukcia vodovodu a </t>
  </si>
  <si>
    <t>kanalizácie.</t>
  </si>
  <si>
    <t>SVS, a.s. -1.projekt ŠF</t>
  </si>
  <si>
    <t>Zahŕňa tri stavby: Žilina - Bytča, prívod vody</t>
  </si>
  <si>
    <t>z SKV, prívodné potrubie</t>
  </si>
  <si>
    <t>Dolný Kubín, intenzifikácia ČOV, I. etapa</t>
  </si>
  <si>
    <t>okresy:  Bytča, Dolný Kubín, Lipt. Mikuláš</t>
  </si>
  <si>
    <t>Lipt. Mikuláš, rekonštrukcia ČOV, III. etapa</t>
  </si>
  <si>
    <t>Zásobovanie vodou, odkanalizovanie a čis-</t>
  </si>
  <si>
    <t>Rozšírenie SKV NB - ČA - ŽA do obcí Kotešo-</t>
  </si>
  <si>
    <t>tenie odpadových vôd okresu Bytča</t>
  </si>
  <si>
    <t>vá, Veľké rovné, Petrovice, Kolárovice, Štiav-</t>
  </si>
  <si>
    <t>nik. Rekonštrukcia a intenzifikácia ČOV Bytča</t>
  </si>
  <si>
    <t>a vybudovanie kanalizácie v obciach Kotešová,</t>
  </si>
  <si>
    <t>okres: Bytča</t>
  </si>
  <si>
    <t>Veľké Rovné, Kolárovice, Petrovice, Hvozdni-</t>
  </si>
  <si>
    <t xml:space="preserve">ca, Štiavnik a prím. Čstiach mesta Bytča - </t>
  </si>
  <si>
    <t>Hliník, Hrabové Malá Bytča.</t>
  </si>
  <si>
    <t>Zásobovanie vodou a odkanalizovanie okr.</t>
  </si>
  <si>
    <t xml:space="preserve">Rozšírenie SKV P - P - D v obciach Ladce, </t>
  </si>
  <si>
    <t>Ilava</t>
  </si>
  <si>
    <t>Mikušovce, Pruské, Sedmerovec, Slávnica,</t>
  </si>
  <si>
    <t>Trenčiansky kraj</t>
  </si>
  <si>
    <t>Bolešov. Rozšírenie a intenzifikácia ČOV</t>
  </si>
  <si>
    <t>okres: Ilava</t>
  </si>
  <si>
    <t>Dubnica nad Váhom a vybudovanie kanalizácie</t>
  </si>
  <si>
    <t>v obciach  Pruské, Sedmerovec, Slávnica, Bo-</t>
  </si>
  <si>
    <t>lešov, Borčice, Košeca, Ladce, Kameničany.</t>
  </si>
  <si>
    <t>Rozšírenie kanalizácie v sídlach Ilava - Klobu-</t>
  </si>
  <si>
    <t>šice, Dubnica - Prejta, Nová Dubnica - Kolačín.</t>
  </si>
  <si>
    <t>Rekonštrukcia ČOV Ilava.</t>
  </si>
  <si>
    <t>Rekonštrukcia a rerozšírenie vodovodu do obce</t>
  </si>
  <si>
    <t xml:space="preserve">tenie odpadových vôd v regióne Dolné Ky- </t>
  </si>
  <si>
    <t xml:space="preserve">Rudinská, m.č. Oškerda. Rekonštrukcia a </t>
  </si>
  <si>
    <t>suce</t>
  </si>
  <si>
    <t>intenzifikácia ČOV Kysucké Nové Mesto a vy-</t>
  </si>
  <si>
    <t>budovanie kanalizácie v obciach Dunajov, Lod-</t>
  </si>
  <si>
    <t>no, Kys.Lieskovec, Povina, Nesluša, Lopušné</t>
  </si>
  <si>
    <t>okres: Kysucké Nové Mesto</t>
  </si>
  <si>
    <t>Pažite, Horný a Dolný Vadičov, Rudina, Rudin-</t>
  </si>
  <si>
    <t>ka a miest. častiach KNM.</t>
  </si>
  <si>
    <t>Rozšírenie SKV NB - ČA - ŽA do obcí po trase</t>
  </si>
  <si>
    <t xml:space="preserve">(N.Bystrica,Radôstka, St. Bystrica, Zborov. </t>
  </si>
  <si>
    <t xml:space="preserve"> Kysuce</t>
  </si>
  <si>
    <t>Klubina, Oščadnica). Rekonštrukcia ČOV</t>
  </si>
  <si>
    <t>Krásno n/Kysucou a vybudovanie kanalizácie</t>
  </si>
  <si>
    <t>v obciach Nová Bystrica, Stará Bystrica, Ra-</t>
  </si>
  <si>
    <t>okres: Čadca</t>
  </si>
  <si>
    <t>dôstka, Klubina, Zborov, Oščadnica, miestna</t>
  </si>
  <si>
    <t>časť Čadce - Horelica, miestne časti Krásna</t>
  </si>
  <si>
    <t>nad Kysucou.</t>
  </si>
  <si>
    <t>Zásobovanie vodou, odkanalizovanie okre-</t>
  </si>
  <si>
    <t>Rozšírenie a rekonštrukcia vodovodu do častí</t>
  </si>
  <si>
    <t>su  Púchov</t>
  </si>
  <si>
    <t xml:space="preserve">mesta Púchov - Vieska, Bezdedov, Ihrište, </t>
  </si>
  <si>
    <t>Hoštiná, Hrabovka a do celej obce Dohňany.</t>
  </si>
  <si>
    <t>Intenzifikácia ČOV Púchov, ČOV Beluša a</t>
  </si>
  <si>
    <t>okres: Púchov</t>
  </si>
  <si>
    <t>vybudovanie kanalizácie v obciach Beluša,</t>
  </si>
  <si>
    <t>Visolaje, Sverepec, Slopná, Hor. a Dol.Lieskov</t>
  </si>
  <si>
    <t>Pružina, Dohňany, Mestečko,Záriečie, Streže-</t>
  </si>
  <si>
    <t>nice a miestne časti Hrabovka, Nosice, Ihrište,</t>
  </si>
  <si>
    <t>Vieska, Hoštiná, Horné Kočkovce.</t>
  </si>
  <si>
    <t>Rozšírenie SKV Pov. Bystrica do obcí Jaseni-</t>
  </si>
  <si>
    <t>su  Považská Bystrica</t>
  </si>
  <si>
    <t>ca, Stupné, Brvnište, Papradno, Dolná Maríko-</t>
  </si>
  <si>
    <t>vá, Hatné. Vybudovanie kanalizácie v obciach:</t>
  </si>
  <si>
    <t>Jasenica,Papradno,Brvnište,Stupné,Čelkova</t>
  </si>
  <si>
    <t>okres: Považská Bystrica</t>
  </si>
  <si>
    <t>Lehota,Sádočné,Domaniža,Malé Lednice s</t>
  </si>
  <si>
    <t>čistením OV na ČOV Pov.Bystrica.Vybudova -</t>
  </si>
  <si>
    <t>nie kanalizácie a ČOV pre obce Udiča,Hatné,</t>
  </si>
  <si>
    <t>Dolná Maríková.</t>
  </si>
  <si>
    <t xml:space="preserve">Zásobobovanie vodou a odkanalizovanie </t>
  </si>
  <si>
    <t>tenie odpadových vôd v regióne stredné</t>
  </si>
  <si>
    <t>2006 / 2008</t>
  </si>
  <si>
    <t>2007 / 2010</t>
  </si>
  <si>
    <t>2007 / 2011</t>
  </si>
  <si>
    <t>2007 / 2012</t>
  </si>
  <si>
    <t>2009 / 2011</t>
  </si>
  <si>
    <t>2008 / 2010</t>
  </si>
  <si>
    <r>
      <t>V.Krtíš - vodojem 2x150 m</t>
    </r>
    <r>
      <rPr>
        <vertAlign val="superscript"/>
        <sz val="10"/>
        <rFont val="Arial Narrow"/>
        <family val="2"/>
      </rPr>
      <t>3</t>
    </r>
  </si>
  <si>
    <t>Predpokladaný termín 
 začatia / ukončenia 
stavby</t>
  </si>
  <si>
    <t>Zdvojenie potrubia z vodárenskej nádrže Starina za účelom navyšenia kapacity novopripojených odberateľov vody</t>
  </si>
  <si>
    <t>2008-2011</t>
  </si>
  <si>
    <t>Projekt rieši napojenie obcí Trebišovského a Michalovského okresu na verejný vodovod a kanalizáciu</t>
  </si>
  <si>
    <t>Projekt rieši napojenie obcí okresu Košice-okolie na verejný vodovod a kanalizáciu</t>
  </si>
  <si>
    <t>2008 - 2012</t>
  </si>
  <si>
    <t>Projekt rieši napojenie obcí okresu Bardejov na verejný vodovod a kanalizáciu</t>
  </si>
  <si>
    <t>Projekt rieši napojenie obcí severnej časti okresu Michalovce na verejný vodovod a kanalizáciu</t>
  </si>
  <si>
    <t>2009 - 2013</t>
  </si>
  <si>
    <t>Projekt rieši napojenie obcí južnej časti okresu Prešov na verejný vodovod a kanalizáciu</t>
  </si>
  <si>
    <t>Projekt rieši prívod vody z vodárenskej nádrže Starina do okresov Svidník a Stropkov</t>
  </si>
  <si>
    <t>2008-2010</t>
  </si>
  <si>
    <t>Projekt rieši napojenie obcí  časti okresu Trebišov na verejný vodovod a kanalizáciu</t>
  </si>
  <si>
    <t>Starina, ÚV a zdvojenie prívodného potrubia 
kraj Prešovský
okresy Snina,Humenné</t>
  </si>
  <si>
    <t>Zásobovanie pitnou vodou a odkanalizovanie obcí v mikroregióne Bodva 
Košický kraj 
okres Košice-okolie</t>
  </si>
  <si>
    <t>Zásobovanie pitnou vodou a odkanalizovanie obcí v mikroregióne Bardejov-Horná Topľa 
Prešovský kraj 
okres Bardejov</t>
  </si>
  <si>
    <t>Svidník-Medzianky, prívod vody z vodárenskej nádrže Starina- II.etapa 
kraj Prešovský 
okresy Svidník, Stropkov</t>
  </si>
  <si>
    <t>Zásobovanie pitnou vodou a odkanalizovanie prihraničných obcí Lastovce, Luhyňa, Kazimír, Brezina a rozšírenie ČOV Michaľany 
Košický kraj 
okres Trebišov</t>
  </si>
  <si>
    <t>Zásobovanie pitnou vodou a odkanalizovanie obcí v mikroregióne Ekotorysa 
Prešovský kraj 
okres Prešov</t>
  </si>
  <si>
    <t>Zásobovanie pitnou vodou a odkanalizovanie obcí v povodí rieky Laborec a Zemplínskej Šíravy 
kraj Košický 
okres Michalovce</t>
  </si>
  <si>
    <t>Zásobovanie pitnou vodou a odkanalizovanie obcí v mikroregióne Hornád a Slanec 
Košický kraj
okres Košice-okolie</t>
  </si>
  <si>
    <t>Environmen-tálny fond</t>
  </si>
  <si>
    <t>Väčšina obcí nachádzajúcich sa v oblasti</t>
  </si>
  <si>
    <t>zásobovanej Spiško - Popradským skupi-</t>
  </si>
  <si>
    <t>Kraje - Prešovský a Košický</t>
  </si>
  <si>
    <t>Okresy - Poprad,Kežmarok,</t>
  </si>
  <si>
    <t>Spišská Nová Ves, Gelnica</t>
  </si>
  <si>
    <t>a Levoča</t>
  </si>
  <si>
    <t>Kraj - Prešovský</t>
  </si>
  <si>
    <t>Okres - Stará Ľubovňa</t>
  </si>
  <si>
    <t>Doplnenie vodných zdrojov</t>
  </si>
  <si>
    <t>a dobudovanie infraštruktúry</t>
  </si>
  <si>
    <t>pre Gelnicu a okolie</t>
  </si>
  <si>
    <t>Kraj - Košický</t>
  </si>
  <si>
    <t>Okres - Gelnica</t>
  </si>
  <si>
    <t>Rudňany</t>
  </si>
  <si>
    <t xml:space="preserve">pre Rudňany </t>
  </si>
  <si>
    <t>Okres - Spišká Nová Ves</t>
  </si>
  <si>
    <t>Ľubotín,Šarišské Jastrabie,Ďurková</t>
  </si>
  <si>
    <t xml:space="preserve">pre mikroregión Minčol </t>
  </si>
  <si>
    <t>pre región Zamaguria</t>
  </si>
  <si>
    <t>Okresy - Poprad a Stará Ľubovňa</t>
  </si>
  <si>
    <t>ÚV a prívodný rad do Popradu</t>
  </si>
  <si>
    <t>Spišské Vlachy a Krompachy</t>
  </si>
  <si>
    <t>2009/2013</t>
  </si>
  <si>
    <t>a Vislanka.</t>
  </si>
  <si>
    <t>novým vodovodom.</t>
  </si>
  <si>
    <t>Mestá Poprad, Svit, Vysoké Tatry, Kežmarok,</t>
  </si>
  <si>
    <t>Spišská Belá, Spišská Nová Ves, Levoča,</t>
  </si>
  <si>
    <t>Gelnica, Prakovce, Jaklovce a Margecany</t>
  </si>
  <si>
    <t>Spišská Stará Ves, Matiašovce,</t>
  </si>
  <si>
    <t xml:space="preserve">Reľov, Jezersko, Spišské Hanušovce, Veľká </t>
  </si>
  <si>
    <t>Lesná, Haligovce, Veľký Lipník.</t>
  </si>
  <si>
    <t>Obce okresov: Dunajská Streda, Galanta, Šaľa, Nové Zámky</t>
  </si>
  <si>
    <t>Obce v okrese Nové Zámky</t>
  </si>
  <si>
    <t>Obce v okrese Dunajská Streda</t>
  </si>
  <si>
    <t>H. a V. Turovce, Plášťovce, Vyškovce nad Ipľom</t>
  </si>
  <si>
    <t>Obce v okresoch Nové Zámky, Šaľa</t>
  </si>
  <si>
    <t>Obce v okresoch Nové Zámky, Nitra</t>
  </si>
  <si>
    <t>Obce v okrese Nitra</t>
  </si>
  <si>
    <t>Obce v okrese Levice</t>
  </si>
  <si>
    <t>Kolta - ČS
Kraj: Nitriansky
Okres: Nové Zámky</t>
  </si>
  <si>
    <t>Gabčíkovo</t>
  </si>
  <si>
    <t>Diaľkový vodovod (Gabčíkovo– rozšírenie VZ "A")</t>
  </si>
  <si>
    <t>SKV Čankov–Demandice</t>
  </si>
  <si>
    <t>Obce Bory, Domadice, Hontianske Trsťany, Demandice, Čankov, Santovka</t>
  </si>
  <si>
    <t>Región Želiezovce - zásobovanie pitnou vodou</t>
  </si>
  <si>
    <t>Želiezovce, Čaka, Farná, Veľké Ludince, Kuraľany, Keť, Maláš, Nýrovce, Sikenica, Kukučínov, Zbrojníky, Hontianske Vrbice,</t>
  </si>
  <si>
    <t>Hronovce, Čata, Šalov, Malé Ludince, Zalaba, Sikenička, Pavlová</t>
  </si>
  <si>
    <t>Aglomerácia Hubice - odvedenie a čistenie odpadových vôd + zásobovanie pitnou vodou</t>
  </si>
  <si>
    <t>Hubice, Hviezdoslavov, Kvetoslavov, Štvrtok na Ostrove, Čakany</t>
  </si>
  <si>
    <t>Región Bánovce nad Bebravou - odvedenie a čistenie odpadových vôd + zásobovanie pitnou vodou</t>
  </si>
  <si>
    <t>Okres: Bánovce nad Bebravou</t>
  </si>
  <si>
    <t>Ruskovce - Držkovce - Čuklasovce - Cimenná - Zlatníky - Hoste - Libichva, Veľké Chlievany - Haláčovce - Otrhánky</t>
  </si>
  <si>
    <t>2008/2011</t>
  </si>
  <si>
    <t>Región Partizánske - odvedenie a čistenie odpadových vôd +  zásobovanie pitnou vodou</t>
  </si>
  <si>
    <t>Okres: Partizánske</t>
  </si>
  <si>
    <t>Livinské Opatovce, Livina, Brodzany, Partizánske, Turčianky, Veľké Uherce, Kolačno, Malé Uherce</t>
  </si>
  <si>
    <t>Turčianky, Norovce, Solčianky, Nitrianska Blatnica, Radošina, Lipovník, Blesovce, Vozokany, Ardanovce, Šalgovce, Svrbice, Orešany, Klatova Nová Ves + m.č. Sádok, Krnča, Krušovce, Horné Chlebany, Čeľadice, Koniarovce, Čermany, m.č. Chrenovce, Lefantovce, Prašice, Nemečky, Ludanice, Urmince, Nemčice, Tesáre, Bojná, Veľké Dvorany</t>
  </si>
  <si>
    <t>Región Topoľčany - odvedenie a čistenie odpadových vôd, zásobovanie pitnou vodou
Kraj: Nitriansky
Okres: Topoľčany</t>
  </si>
  <si>
    <t>Martovce, Chotín, Pribeta, Modrany - Šrobárová - Marcelová - Virt - Mudroňovo, Kameničná - Vinohrady</t>
  </si>
  <si>
    <t>Región Kolárovo - odvedenie a čistenie odpadových vôd, zásobovanie pitnou vodou</t>
  </si>
  <si>
    <t>Zlaté Moravce, Topoľčianky, Obyce, Machulince, Žitavany, Nemčiňany, Martin nad Žitavou, Hosťovce, Žikava, Lovce, Hostie, Skýcov, Jedľové Kostoľany, Kostoľany pod Tribečom</t>
  </si>
  <si>
    <t>Región Zlaté Moravce - odvedenie a čistenie odpadových vôd, zásobovanie pitnou vodou
Kraj: Nitriansky
Okres: Zlaté Moravce</t>
  </si>
  <si>
    <t>Región Vráble - odvedenie a čistenie odpadových vôd, zásobovanie pitnou vodou</t>
  </si>
  <si>
    <t>Vráble, Veľký Cetín, Kolíňany</t>
  </si>
  <si>
    <t>Výčapy, Opatovce, Ľudovítova, Jelšovce, Čakajovce, Zbehy, Andač, m.č. Lužianky, m.č. Korytov, Nitrianske Hrnčiarovce, Mojmírovce, Veľká Dolina, Nové Sady, m.č. Kotrbál, m.č. Ceroviny</t>
  </si>
  <si>
    <t>Región Nitra - odvedenie a čistenie odpadových vôd + zásobovanie pitnou vodou
Kraj: Nitriansky
Okres: Nitra</t>
  </si>
  <si>
    <t>BVS, a. s., spolu</t>
  </si>
  <si>
    <t>Vodárenská spoločnosť</t>
  </si>
  <si>
    <t>TAVOS, a. s., spolu</t>
  </si>
  <si>
    <t>ZsVS, a. s., spolu</t>
  </si>
  <si>
    <t>KOMVaK, a. s., spolu</t>
  </si>
  <si>
    <t>SVS, a. s., spolu</t>
  </si>
  <si>
    <t>StVS, a. s., spolu</t>
  </si>
  <si>
    <t>VVS, a. s., spolu</t>
  </si>
  <si>
    <t>PVS, a. s., spolu</t>
  </si>
  <si>
    <t>Okres: Komárno</t>
  </si>
  <si>
    <t>Názov stavby</t>
  </si>
  <si>
    <t>Kraj</t>
  </si>
  <si>
    <t>Okres</t>
  </si>
  <si>
    <t>Popis a vecná náplň stavby</t>
  </si>
  <si>
    <t>(dotknuté obce)</t>
  </si>
  <si>
    <t>(mil. Sk)</t>
  </si>
  <si>
    <t>Okres: BA  IV</t>
  </si>
  <si>
    <t>2007/2010</t>
  </si>
  <si>
    <t>Dobudovanie VDJ Karlova Ves II. tl. p.</t>
  </si>
  <si>
    <t>2008/2012</t>
  </si>
  <si>
    <t>ČS a  VDJ Kramáre I.</t>
  </si>
  <si>
    <t>Okres:  BA III</t>
  </si>
  <si>
    <t>2008/2010</t>
  </si>
  <si>
    <t>ATS Horný Kramer a vod. sieť</t>
  </si>
  <si>
    <t>Okres: BA III</t>
  </si>
  <si>
    <t>2007/2009</t>
  </si>
  <si>
    <t>Okres: BA I, III</t>
  </si>
  <si>
    <t>Alternatívne zásobovanie elektrickou energiou  VZ ROL</t>
  </si>
  <si>
    <t>Okres: BA  V</t>
  </si>
  <si>
    <t>2007/2008</t>
  </si>
  <si>
    <t>Záhorská Bystrica, VDJ III. tl. p.</t>
  </si>
  <si>
    <t>Výstavba chýbajúcej akumulácie pre MČ Záhorská Bystrica a Marianku</t>
  </si>
  <si>
    <t>2006/2008</t>
  </si>
  <si>
    <t>2005/2008</t>
  </si>
  <si>
    <t>Okres: BA V</t>
  </si>
  <si>
    <t>Rekonštrukcia ČS Petržalka</t>
  </si>
  <si>
    <t>Okres: BA IV</t>
  </si>
  <si>
    <t>2008/2009</t>
  </si>
  <si>
    <t>Mimo mesta Bratislavy</t>
  </si>
  <si>
    <t>Čataj, prívod vody</t>
  </si>
  <si>
    <t>Okres: Pezinok, Senec</t>
  </si>
  <si>
    <t>Prívod vody Boldog-Čataj DN 300-4,5 km</t>
  </si>
  <si>
    <t>2005/ 2006</t>
  </si>
  <si>
    <t>Vysoká pri M.-Záh. Ves-Suchohrad, prívod vody</t>
  </si>
  <si>
    <t>Okres: Malacky</t>
  </si>
  <si>
    <t>Prívod vody Vysoká p. M.-Záhor. Ves-Suchohrad  DN 300-8,0 km</t>
  </si>
  <si>
    <t>Okres: Senec</t>
  </si>
  <si>
    <t>2005/ 2005</t>
  </si>
  <si>
    <t>Studňa, rekonštrukcia ATS</t>
  </si>
  <si>
    <t>Senec, rozšírenie vodovodu</t>
  </si>
  <si>
    <t>(Senec a spotrebiská Seneckého SV)</t>
  </si>
  <si>
    <t>Rača – VDJ Grinava, vodovod</t>
  </si>
  <si>
    <t>Okres: Ba III, Pezinok</t>
  </si>
  <si>
    <t>Prívod vody Rača – VDJ Grinava DN 400-10 km</t>
  </si>
  <si>
    <t>2006/ 2007</t>
  </si>
  <si>
    <t xml:space="preserve">Kraj: TT </t>
  </si>
  <si>
    <t>Okres: Senica</t>
  </si>
  <si>
    <t>Senica – Holíč, prepojenie vodovodov, II. etapa</t>
  </si>
  <si>
    <t>Kraj: TT</t>
  </si>
  <si>
    <t>(obce regiónu Senica –Holíč)</t>
  </si>
  <si>
    <t>Malacky – Kúty, prívod vody</t>
  </si>
  <si>
    <t>Kraj: BA, TT</t>
  </si>
  <si>
    <t>Okres: Malacky, Senica</t>
  </si>
  <si>
    <t>Prívod vody VDJ Dúbrava – Kúty DN 400 a 500-41,7 km</t>
  </si>
  <si>
    <t>(spotrebiská Senického SV)</t>
  </si>
  <si>
    <t>Bílkove Humence, prívod vody</t>
  </si>
  <si>
    <t>2009/ 2010</t>
  </si>
  <si>
    <t>Modra, rozšírenie VDJ Horný</t>
  </si>
  <si>
    <t>Okres: Pezinok</t>
  </si>
  <si>
    <t>(Stupava)</t>
  </si>
  <si>
    <t>Závod, prívod vody</t>
  </si>
  <si>
    <t>(Závod)</t>
  </si>
  <si>
    <t>2008/ 2009</t>
  </si>
  <si>
    <t>Prívod vody pre Vrbovce a Chvojnicu, vodovodná sieť</t>
  </si>
  <si>
    <t>Kraj: TN</t>
  </si>
  <si>
    <t>(Vrbovce, Chvojnica)</t>
  </si>
  <si>
    <t>Zokruhovanie vodovodu Suchohrad – Jakubov</t>
  </si>
  <si>
    <t>(spotrebiská Záhorského SV)</t>
  </si>
  <si>
    <t>2012/ 2013</t>
  </si>
  <si>
    <t>Okres: BA  III, Malacky</t>
  </si>
  <si>
    <t>Želiezovce - Šahy, prívod vody</t>
  </si>
  <si>
    <t>Veľký Cetín - Nitra, prívod vody</t>
  </si>
  <si>
    <t>Nitra - PnSV, prepojenie vodovodov</t>
  </si>
  <si>
    <t>Dolný Pial - ČS</t>
  </si>
  <si>
    <t>Gabčíkovo - Vlčany - Nové Zámky, prívod vody</t>
  </si>
  <si>
    <t xml:space="preserve">Želiezovce - </t>
  </si>
  <si>
    <t>zásobovanie pitnou vodou regiónu</t>
  </si>
  <si>
    <t>Gabčíkovo - rozšírenie</t>
  </si>
  <si>
    <t xml:space="preserve"> VZ v lokalite B</t>
  </si>
  <si>
    <t xml:space="preserve">Vlčany - Černík, </t>
  </si>
  <si>
    <t>prívod vody</t>
  </si>
  <si>
    <t xml:space="preserve">Zabezpečenie zásobovania južnej časti okresu </t>
  </si>
  <si>
    <t>Rim.Sobota Chanava vodovod I.časť</t>
  </si>
  <si>
    <t>Hliník nad Hronom prívod vody ŽŽB a vodovod</t>
  </si>
  <si>
    <t>Tisovec vodojem rozš. akum. a rek. vod.potrubia</t>
  </si>
  <si>
    <t>ÚV pre sk.vodovod Jasenie-Predajná-Nemecká</t>
  </si>
  <si>
    <t>R.Sobota-Jesenské, prívod vody SO 01 R.Sobota-</t>
  </si>
  <si>
    <t>Rim.Janovce, prív.potr.úsek km 0,843-km 1,125</t>
  </si>
  <si>
    <t>Rim.Janovce, prív.potr. II.etapa</t>
  </si>
  <si>
    <t>Zvolen Nám.SNP rekonštrukcia vodovodu 2.etapa</t>
  </si>
  <si>
    <t>Lučenec obnova vodovodnej siete I.etapa</t>
  </si>
  <si>
    <t>Prievidza-prívod vody do južnej časti</t>
  </si>
  <si>
    <t>Brusno-zásobovanie vodou</t>
  </si>
  <si>
    <t>Dlžín prívod vody</t>
  </si>
  <si>
    <t>Prievidza-rekonštrukcia vodovodu pre PP Ukrniská</t>
  </si>
  <si>
    <t>Dačov Lom - vodojem rek.el.prípojky a ASRTP</t>
  </si>
  <si>
    <t>Modrý Kameň - rekonštrukcia vodovodu</t>
  </si>
  <si>
    <t>Trnie-prívod vody z Turovej</t>
  </si>
  <si>
    <t>Krupina - rekonštrukcia Vajsovho prameňa</t>
  </si>
  <si>
    <t>Zvolen Bakova jama vodovod</t>
  </si>
  <si>
    <t>Nová Baňa Stará Huta ÚV</t>
  </si>
  <si>
    <t>Podchod pod potokom Háj</t>
  </si>
  <si>
    <t>Banská Štiavnica-Štefultov,vodovod II.a III.tl.pásmo</t>
  </si>
  <si>
    <t>Bakta-Drienčany napojenie na skupinový vodovod</t>
  </si>
  <si>
    <t>R.Sobota-Chanava</t>
  </si>
  <si>
    <t>Veľká Lehota -rekonštrukcia vodovodu a DVZ</t>
  </si>
  <si>
    <t>Poniky-rekonštrukcia vodovodu</t>
  </si>
  <si>
    <t>Horná Mičiná-rekonštrukcia vodovodu</t>
  </si>
  <si>
    <t>Pohorelá - rekonštrukcia vodovodu</t>
  </si>
  <si>
    <t>Čierny Balog záchytný objekt</t>
  </si>
  <si>
    <t>Č. Balog-Látky-vodojem a PHO</t>
  </si>
  <si>
    <t xml:space="preserve">Horné Vestenice - doplnenie akumulácie </t>
  </si>
  <si>
    <t>Bušince rekonštrukcia vodovodu</t>
  </si>
  <si>
    <t>Lučenec-obnova vod.siete II.et.merateľné okrsky</t>
  </si>
  <si>
    <t>Polyf.zóna Belveder B.Bystrica-preložka vodovodu</t>
  </si>
  <si>
    <t>Priechod - obnova vodovodnej siete a rozšírenie</t>
  </si>
  <si>
    <t>Zásobovanie pitnou vodou regiónu Novohrad</t>
  </si>
  <si>
    <t>Žarnovica - DVZ R.Podzámčie III. stavba</t>
  </si>
  <si>
    <t>VDJ Mýtna - VDJ Ľuboreč rek.pot.</t>
  </si>
  <si>
    <t>Hliník nad Hronom - prívod vody ŽŽB a vod. II.časť</t>
  </si>
  <si>
    <t>Hriňová-rek. ÚV a vod.potr.vetva Kriváň-Vígľaš</t>
  </si>
  <si>
    <t xml:space="preserve">Klenovec-rekonštrukcia ÚV               </t>
  </si>
  <si>
    <t>Brusno rek.vodovodu</t>
  </si>
  <si>
    <t>Donovaly rek.vodovodu</t>
  </si>
  <si>
    <t>Prievidza-SKV M. Lehôtka, Veľká Lehôtka,Hradec</t>
  </si>
  <si>
    <t>Tomášovce vodovod</t>
  </si>
  <si>
    <t>Bátka vodovod</t>
  </si>
  <si>
    <t>Dulovo vodovod</t>
  </si>
  <si>
    <t>Žíp vodovod</t>
  </si>
  <si>
    <t>Vieska nad Blhom vodovod</t>
  </si>
  <si>
    <t>Radnovce vodovod</t>
  </si>
  <si>
    <t>Cakov vodovod</t>
  </si>
  <si>
    <t>Ivanice vodovod</t>
  </si>
  <si>
    <t>Zádor vodovod</t>
  </si>
  <si>
    <t>Uzovská Panica vodovod</t>
  </si>
  <si>
    <t>Lovča vodovod , napojenie na ŽŽB</t>
  </si>
  <si>
    <t>Dolná Trnávka vodojem 100m3,prívod zo ŽŽB</t>
  </si>
  <si>
    <t>Dolná Ždaňa vodovod</t>
  </si>
  <si>
    <t>Horná Ždaňa vodovod</t>
  </si>
  <si>
    <t>Bzenica,zásob.pitnou vodou, rozšírenie vodovodu</t>
  </si>
  <si>
    <t>Kriváň vodovod</t>
  </si>
  <si>
    <t>Dubno - úprava kvality vody</t>
  </si>
  <si>
    <t>Studená rek.vodovodu</t>
  </si>
  <si>
    <t>Sihla - rekonštrukcia vodovodu</t>
  </si>
  <si>
    <t>Lom nad Rimavicou - úprava kvality vody</t>
  </si>
  <si>
    <t>Čierny Balog - Medveďovo - úprava kvality vody</t>
  </si>
  <si>
    <t>Brezno - Mazorníkovo prepoj. vodojemov I.stavba</t>
  </si>
  <si>
    <t>Cígeľ - Sebedražie - Koš SKV</t>
  </si>
  <si>
    <t>Liešťany - prívod z prameňa</t>
  </si>
  <si>
    <t>Šutovce - prívodné potrubie a rek. potrubia</t>
  </si>
  <si>
    <t xml:space="preserve">Bretka vodovod - ukončenie </t>
  </si>
  <si>
    <t>Rimavská Sobota - Bakta - vodovod</t>
  </si>
  <si>
    <t>Hrnčiarska Ves - vodovod</t>
  </si>
  <si>
    <t>Rimavské Brezovo - vodovod</t>
  </si>
  <si>
    <t>Kesovce vodovod</t>
  </si>
  <si>
    <t>Podhorie napojenie na PSV</t>
  </si>
  <si>
    <t>Dolinka - vodovod</t>
  </si>
  <si>
    <t>Beluj vodovod</t>
  </si>
  <si>
    <t>Korytárky vodovod</t>
  </si>
  <si>
    <t>Hubovo vodovod</t>
  </si>
  <si>
    <t>Veľké Pole vodovod</t>
  </si>
  <si>
    <t>Lúčky vodovod</t>
  </si>
  <si>
    <t>R.Janovce - Sútor vodovod</t>
  </si>
  <si>
    <t>Belín vodovod</t>
  </si>
  <si>
    <t>Sútor vodovod</t>
  </si>
  <si>
    <t>Žibritov vodovod</t>
  </si>
  <si>
    <t>Voznica vodovod , napojenie na ŽŽB</t>
  </si>
  <si>
    <t>Rudno nad Hronom vodovod</t>
  </si>
  <si>
    <t>Tekovská Breznica - náhradné zásobovanie pitnou</t>
  </si>
  <si>
    <t xml:space="preserve"> vodou</t>
  </si>
  <si>
    <t>Orovnica - náhradné zásobovanie pitnou vodou</t>
  </si>
  <si>
    <t>Hronský Beňadik - náhradné zásobovanie pitnou</t>
  </si>
  <si>
    <t>Banská Štiavnica rek.prívodu z PSV a distribučný</t>
  </si>
  <si>
    <t>vodojem Hájik</t>
  </si>
  <si>
    <t xml:space="preserve">Tomášovce  - Tornaľa skup.vodovod </t>
  </si>
  <si>
    <t>Rakytník vodovod</t>
  </si>
  <si>
    <t>Figa vodovod</t>
  </si>
  <si>
    <t>Barca vodovod</t>
  </si>
  <si>
    <t>Pravica-výstavba vodovodu</t>
  </si>
  <si>
    <t xml:space="preserve">Ľuboriečka -rekonštrukcia vodovodu </t>
  </si>
  <si>
    <t>Slovenské Kľačany -výst.vodovodu a VDJ</t>
  </si>
  <si>
    <t>Pravica-rek.vodovodu</t>
  </si>
  <si>
    <t>Dolná Strehova -rekonštrukcia vodovodu a VDJ</t>
  </si>
  <si>
    <t>Vieska -vodovod a VDJ</t>
  </si>
  <si>
    <t>Horné Strháre-vodovod</t>
  </si>
  <si>
    <t>VDJ Žihľava - odbočka M.Zlievce - vodovod</t>
  </si>
  <si>
    <t xml:space="preserve">Jesenské - Bašta - prívod vody </t>
  </si>
  <si>
    <t>Hodejovec vodovod</t>
  </si>
  <si>
    <t>Gemerček vodovod</t>
  </si>
  <si>
    <t>Hodejov vodovod</t>
  </si>
  <si>
    <t>Čierny Potok vodovod</t>
  </si>
  <si>
    <t>Blhovce vodovod</t>
  </si>
  <si>
    <t>Konrádovce vodovod</t>
  </si>
  <si>
    <t xml:space="preserve">Leváre - Držkovce vodovod </t>
  </si>
  <si>
    <t>Veľké Straciny - vodovod</t>
  </si>
  <si>
    <t>Skerešovo-Poliná-Višňové-Rašice prívod vody</t>
  </si>
  <si>
    <t xml:space="preserve">Jesenské-Širkovce-Šimonovce-Drňa - vodovod </t>
  </si>
  <si>
    <t>Širkovce vodovod</t>
  </si>
  <si>
    <t>Strelnica - Otročok prívod vody a VDJ</t>
  </si>
  <si>
    <t>R.Seč - Dubovec - Chrámec - vodovod</t>
  </si>
  <si>
    <t>Orávka vodovod</t>
  </si>
  <si>
    <t>Martinová vodovod</t>
  </si>
  <si>
    <t>Kaloša vodovod</t>
  </si>
  <si>
    <t>Chrťany, H.Strehová, Brusník, Senné - vodovod</t>
  </si>
  <si>
    <t>Chrťany-vodovod</t>
  </si>
  <si>
    <t>Chvatimech - Brezno rekonštrukcia vodovodu</t>
  </si>
  <si>
    <t>Mýto pod Ďumbierom - vodovodné potrubie</t>
  </si>
  <si>
    <t>Banská Bystrica - rekonštrukcia vodovodu</t>
  </si>
  <si>
    <t>Prievidza rekonštrukcia vodovodu</t>
  </si>
  <si>
    <t>Zvolen rekonštrukcia vodovodu</t>
  </si>
  <si>
    <t>Lučenec - rekonštrukcia vodovodu</t>
  </si>
  <si>
    <t>Krupina rekonštrukcia vodovodu</t>
  </si>
  <si>
    <t>R.Sobota rek.vodovodu</t>
  </si>
  <si>
    <t>Kremnica rekonštrukcia vodovodu</t>
  </si>
  <si>
    <t>Žiar nad Hronom rek.vodovodu</t>
  </si>
  <si>
    <t>Banská  Štiavnica - rekonštrukcia vodovodu</t>
  </si>
  <si>
    <t>Kraj: Trnavský, Nitriansky</t>
  </si>
  <si>
    <t>Okres: Dunajská Streda, Galanta, Šaľa, Nové Zámky</t>
  </si>
  <si>
    <t>Kraj: Nitriansky</t>
  </si>
  <si>
    <t>Okres: Levice</t>
  </si>
  <si>
    <t>Pripojené obce: Želiezovce, Šarovce, Čaka,</t>
  </si>
  <si>
    <t>Farná, Veľké Ludince, Kuraľany, Keť, Maláš,</t>
  </si>
  <si>
    <t>Nýrovce, Hronovce, Pohronský Ruskov,</t>
  </si>
  <si>
    <t>Čata, Šalov, Malé Ludince, Zalaba,</t>
  </si>
  <si>
    <t>Sikenička, Pavlová, Sikenica, Kukučínov,</t>
  </si>
  <si>
    <t>Zbrojníky, Hontianska Vrbica</t>
  </si>
  <si>
    <t>2007/2011</t>
  </si>
  <si>
    <t>Pripojené obce: Šahy, Demandice (alt. Levice), Sazdice, Kubáňovo, Lontov, Ipeľský Sokolec,</t>
  </si>
  <si>
    <t xml:space="preserve">Bielovce, Pastovce, Tupá, Horné </t>
  </si>
  <si>
    <t>Semerovce, Slatina, Hokovce (alt. Dudince),</t>
  </si>
  <si>
    <t>Kraj: Trnavský</t>
  </si>
  <si>
    <t>Okres: Dunajská Streda</t>
  </si>
  <si>
    <t>2009/2012</t>
  </si>
  <si>
    <t>Okres: Šaľa, Nové Zámky</t>
  </si>
  <si>
    <t>2010/2012</t>
  </si>
  <si>
    <t>Okres: Nové Zámky, Nitra</t>
  </si>
  <si>
    <t>2013/2015</t>
  </si>
  <si>
    <t>Okres: Nitra</t>
  </si>
  <si>
    <t>2013/2014</t>
  </si>
  <si>
    <t>regiónu Orava</t>
  </si>
  <si>
    <t>Kraj: Trenčiansky</t>
  </si>
  <si>
    <t>2005/2006</t>
  </si>
  <si>
    <t>2006/2007</t>
  </si>
  <si>
    <t>2009/2010</t>
  </si>
  <si>
    <t>2009/2011</t>
  </si>
  <si>
    <t>2010/2211</t>
  </si>
  <si>
    <t>2010/2011</t>
  </si>
  <si>
    <t>2010/2013</t>
  </si>
  <si>
    <t>Kraj: Banskobystrický</t>
  </si>
  <si>
    <t>Okres: Veľký Krtíš</t>
  </si>
  <si>
    <t xml:space="preserve">Veľký Krtíš pitnou vodou </t>
  </si>
  <si>
    <t>Okres: Žiar nad Hronom</t>
  </si>
  <si>
    <t>Okres: Rimavská Sobota</t>
  </si>
  <si>
    <t>Okres: Brezno</t>
  </si>
  <si>
    <t>Čierny Balog-intenzif. ÚV časť prívod.pot.</t>
  </si>
  <si>
    <t>Okres: Zvolen</t>
  </si>
  <si>
    <t>Okres: Lučenec</t>
  </si>
  <si>
    <t>Okres: Prievidza</t>
  </si>
  <si>
    <t>Okres: Krupina</t>
  </si>
  <si>
    <t>Okres: Žarnovica</t>
  </si>
  <si>
    <t>Okres: Banská Štiavnica</t>
  </si>
  <si>
    <t>Okres: Banská Bystrica</t>
  </si>
  <si>
    <t>Okres: Detva</t>
  </si>
  <si>
    <t>Nevidzany - prívod z prameňa</t>
  </si>
  <si>
    <t>Gemerský Jablonec vodovod</t>
  </si>
  <si>
    <t>Stará Bašta vodovod</t>
  </si>
  <si>
    <t>Nová Bašta vodovod</t>
  </si>
  <si>
    <t>Večelkov vodovod</t>
  </si>
  <si>
    <t>Tachty vodovod</t>
  </si>
  <si>
    <t>Leváre vodovod</t>
  </si>
  <si>
    <t>Držkovce vodovod</t>
  </si>
  <si>
    <t>Višňové vodovod</t>
  </si>
  <si>
    <t>Rašice vodovod</t>
  </si>
  <si>
    <t>Šimonovce vodovod</t>
  </si>
  <si>
    <t>Drňa vodovod</t>
  </si>
  <si>
    <t>Otročok vodovod</t>
  </si>
  <si>
    <t>Levkuška vodovod</t>
  </si>
  <si>
    <t>Chrámec vodovod</t>
  </si>
  <si>
    <t>Janice vodovod</t>
  </si>
  <si>
    <t>Dubovec vodovod</t>
  </si>
  <si>
    <t>Bottovo vodovod</t>
  </si>
  <si>
    <t xml:space="preserve">Kaloša- Vyšné Valice, napojenie na skup.vodovod </t>
  </si>
  <si>
    <t>Gemerské Michalovce vodovod</t>
  </si>
  <si>
    <t>Valice vodovod</t>
  </si>
  <si>
    <t>Vyšné Valice vodovod</t>
  </si>
  <si>
    <t>Horná Strehova - vodovod</t>
  </si>
  <si>
    <t>Brusník - vodovod</t>
  </si>
  <si>
    <t>Senné - vodovod</t>
  </si>
  <si>
    <t xml:space="preserve">D.Lehota-Brusno DVZ </t>
  </si>
  <si>
    <t>Brusno - B.Bystrica DVZ</t>
  </si>
  <si>
    <t>SKV TKŽ - cementácia potrubia</t>
  </si>
  <si>
    <t>HLF vetva MUB zdvojenie potrubia</t>
  </si>
  <si>
    <t>D.Vestenice-Nováky-DVZ</t>
  </si>
  <si>
    <t>Prievidza - skupin.vodovod</t>
  </si>
  <si>
    <t>Klenovec - rozšírenie vodovodu ul. ČA, SNP a IBV</t>
  </si>
  <si>
    <t>Hnúšťa rek.vodovodu</t>
  </si>
  <si>
    <t>Žiar nad Hronom vodojem 2x1500m3</t>
  </si>
  <si>
    <t>Kremnica-rekonštrukcia prívodu a vodojem</t>
  </si>
  <si>
    <t>Hodruša Hámre-rek.prívod. potr. a ČS</t>
  </si>
  <si>
    <t>Žarnovica rek.vodovodu</t>
  </si>
  <si>
    <t>Ladomerská Vieska vodojem 250m3, prívodné</t>
  </si>
  <si>
    <t>potrubie zo Šibeničného vrchu,vodovod Breziny</t>
  </si>
  <si>
    <t>Nová Baňa rek.vodovodu</t>
  </si>
  <si>
    <t>Veľký Krtíš -rekonštrukcia vodovodu a VDJ</t>
  </si>
  <si>
    <t>Modrý Kameň-rekonštrukcia vodovodu ,VDJ a ČS</t>
  </si>
  <si>
    <t>Brezno - Mazornikovo prepoj. vodoj.II.a III. stavba</t>
  </si>
  <si>
    <t>Brezno rek.vodovodu</t>
  </si>
  <si>
    <t>Fiľakovo - rekonštrukcia vodovodu</t>
  </si>
  <si>
    <t>Handlová -vodojem 2500</t>
  </si>
  <si>
    <t>Nováky - prívod z Nitr. Rudna</t>
  </si>
  <si>
    <t>Ihráč - záchyt prameňa Palúch a prívod. potrubie</t>
  </si>
  <si>
    <t>Sklené Teplice vodojem 2x250m3,prívod zo ŽŽB</t>
  </si>
  <si>
    <t>Prochot vodojem 100m3,prívod zo ŽŽB</t>
  </si>
  <si>
    <t>Lučatín - Ľubietová - rekonštrukcia vodovodu</t>
  </si>
  <si>
    <t>Poltár - rekonštrukcia vodovodu</t>
  </si>
  <si>
    <t>Kokava nad Rimavicou - rekonštrukcia vodovodu</t>
  </si>
  <si>
    <t>Prievidza - prívod z N. Pravna</t>
  </si>
  <si>
    <t>Malé Zlievce-rekonštrukcia vodovodu a VDJ</t>
  </si>
  <si>
    <t>Veľké Zlievce-rekonštrukcia vodovodu  a VDJ</t>
  </si>
  <si>
    <t>Pôtor-rekonštrukcia vodovodu VDJ</t>
  </si>
  <si>
    <t>Zvolen vodojem 2 x 5000 m3 Neresnica</t>
  </si>
  <si>
    <t>Banská Štiavnica rozšírenie vodovodnej siete</t>
  </si>
  <si>
    <t>Závadka n / Hronom - rekonštrukcia vodovodu</t>
  </si>
  <si>
    <t>20011/2012</t>
  </si>
  <si>
    <t>2012/2014</t>
  </si>
  <si>
    <t>2012/2013</t>
  </si>
  <si>
    <t>Kraj: Košický</t>
  </si>
  <si>
    <t>Okres: Rožňava</t>
  </si>
  <si>
    <t>Okres: Poltár</t>
  </si>
  <si>
    <t>Okres: Revúca</t>
  </si>
  <si>
    <t>VN Garajky</t>
  </si>
  <si>
    <t>Príloha č. 11</t>
  </si>
  <si>
    <t>štátny rozpočet</t>
  </si>
  <si>
    <t>európske fondy</t>
  </si>
  <si>
    <t>Environmentálny fond</t>
  </si>
  <si>
    <t>vlastné zdroje</t>
  </si>
  <si>
    <t>Predpokladaný  zdroj finančných prostriedkov</t>
  </si>
  <si>
    <t>Predpokladaný termín          začatia / ukončenia stavby</t>
  </si>
  <si>
    <t>Mesto Bratislava</t>
  </si>
  <si>
    <t xml:space="preserve">Prívod vody Lamač-Záhor. Bystr.                                        </t>
  </si>
  <si>
    <t>Prívod vody Lamač-Záhor. Bystr. DN 600 – 3,6 km, DN 300 – 0,6 km</t>
  </si>
  <si>
    <t>Rerkonštrukcia ČS Pečenský les</t>
  </si>
  <si>
    <t xml:space="preserve">Rozšírenie VDJ Koliba </t>
  </si>
  <si>
    <t xml:space="preserve">Dobudovanie akumulácie pre spotrebisko Koliba </t>
  </si>
  <si>
    <t>2006/2006</t>
  </si>
  <si>
    <t>Rozš. VDJ Lamač III</t>
  </si>
  <si>
    <t>Rozšírenie vodojemu</t>
  </si>
  <si>
    <t>Dobudovanie VDJ Lamač IV. tl. p.</t>
  </si>
  <si>
    <t xml:space="preserve">Dobudovanie VDJ Lamač IV. tl. p. v nadv. na rozvoj spotrebiska </t>
  </si>
  <si>
    <t>ATS pri VDJ Kramáre II  a prívod pre zónu Horný Kramer</t>
  </si>
  <si>
    <t xml:space="preserve">Realizácia z dôvodu zab.prev. bezpečnosti  veľkokap. zdroja vody </t>
  </si>
  <si>
    <t>Rrekonštrukcia ČS Podunajské Biskupice</t>
  </si>
  <si>
    <t>Rrekonštrukcia ČS Podunajské Biskupice v nadv. na prepoj. vod. súst.</t>
  </si>
  <si>
    <t>Okres: BA II</t>
  </si>
  <si>
    <t xml:space="preserve">Prívodné potrubie z VDJ Vtáčnik </t>
  </si>
  <si>
    <t>Prívod  DN 300 z VDJ Vtáčnik</t>
  </si>
  <si>
    <t>Prepojenie vodovodu Jarovce, Rusovce a Čunovo na vod.</t>
  </si>
  <si>
    <t xml:space="preserve">Realizácia vyvolaná územným rozvojom </t>
  </si>
  <si>
    <t>systém Petržalky</t>
  </si>
  <si>
    <t xml:space="preserve">Dobudovanie VDJ  II. TP  v nadv. na rozvoj spotrebiska </t>
  </si>
  <si>
    <t>Dobudovanie  ČS  a rozšír.  VDJ Kramáre I</t>
  </si>
  <si>
    <t xml:space="preserve">Zdvojenie výtlačného potrubia ČS Západ  – VDJ Kramáre I </t>
  </si>
  <si>
    <t xml:space="preserve">Realizácia z dôvodu prev. bezpečnosti prívodu pre vyššie tl. pásma </t>
  </si>
  <si>
    <t>Rekonštrukcia ČS Sihoť</t>
  </si>
  <si>
    <t>SV Senica, prív. potr. B pre obce Kukl., B. Sv. Jur, Sek., M. Sv. J.</t>
  </si>
  <si>
    <t>Prívod vody DN 250-7,1 km,DN 200-4,0 km, vod. siete v obciach</t>
  </si>
  <si>
    <t>(Kuklov, Bor. Sv. Jur, Sekule a Mor. Sv. Ján)</t>
  </si>
  <si>
    <t>Ivanka pri D., rekonštrukcia ATS a VDJ, zá. potrubie  (I. etapa)</t>
  </si>
  <si>
    <t xml:space="preserve">Rekonštrukcia VDJ, zásobné potrubie , rek ATS </t>
  </si>
  <si>
    <t>Kalinkovo, VDJ a ATS</t>
  </si>
  <si>
    <t>Stupava, rekonštrukcia úpravne vody Pajšt. Vyvieračka</t>
  </si>
  <si>
    <t xml:space="preserve">Rekonštriukcia úpravne vody  </t>
  </si>
  <si>
    <t>Rozšírenie VDJ o 10 000 m3, výtlač. potrubie DN 300-2,1 km</t>
  </si>
  <si>
    <t>2007/ 2008</t>
  </si>
  <si>
    <t>(spotrebiská Podhorského SV</t>
  </si>
  <si>
    <t>Prívod vody Senica – Holíč ,  vodovodné siete v obciach, ČS, VDJ</t>
  </si>
  <si>
    <t>2007/ 2009</t>
  </si>
  <si>
    <t>Prívod vody z Pod. Biskupíc do VDJ Grinava DN 800 až 1000</t>
  </si>
  <si>
    <t>(sídla vodárenského systému Podhoria)</t>
  </si>
  <si>
    <t>Pripojenie obce k prívodu vody Malacky – Kúty</t>
  </si>
  <si>
    <t>Pripojenie obcí k prívodu vody Senica – Holíč</t>
  </si>
  <si>
    <t>Prívod vody a vodovodná sieť pre obec</t>
  </si>
  <si>
    <t>(Bílkove Humence)</t>
  </si>
  <si>
    <t xml:space="preserve">Rozšírenie akumulácie </t>
  </si>
  <si>
    <t>(Modra a spotrebiská III. tl. p.)</t>
  </si>
  <si>
    <t xml:space="preserve">Vytvorenie zásobného okruhu vodovodu </t>
  </si>
  <si>
    <t xml:space="preserve">Prívod vody z VZ Šamorín na Záhorie </t>
  </si>
  <si>
    <t xml:space="preserve">Prívodné potrubie zo SV  časti Bratislavy cez M. Karpaty do </t>
  </si>
  <si>
    <t>2012/2015</t>
  </si>
  <si>
    <t>vodárenského systému Záhoria</t>
  </si>
  <si>
    <t>Prívod vody VDJ Dúbrava - Plavecký Mikuláš</t>
  </si>
  <si>
    <t>Zokruhovanie vodovodu Báhoň - Vištuk</t>
  </si>
  <si>
    <t>Kraj Trenčiansky</t>
  </si>
  <si>
    <t>Intenzifikácia ČOV a sietí v Trenčianskom regióne
VII. Vodovod Čachtice - Podolie, Pobedim - Očkov
VIII. Skalka, Skala, Újazd</t>
  </si>
  <si>
    <t xml:space="preserve">
Vybudovanie prepojenia privádzača vody z obce Čachtice (rekonštrukcia vodovodné potrubia) do obcí Podolie, Pobedim, Očkov (vybudovanie vodovodu)
Skalka, Skala - vybudovanie vodovodu - IV. etapa
Skalka - časť Újazd - rekonštrukcia vodovodu </t>
  </si>
  <si>
    <t>Predpokladané investičné náklady na realizáciu stavby</t>
  </si>
  <si>
    <t>tvk, a.s. spolu</t>
  </si>
  <si>
    <t>Košeca, Klobušice, Nová Dubnica a do obcí</t>
  </si>
  <si>
    <t>Okresy Trenčín, Nové Mesto nad Váhom</t>
  </si>
  <si>
    <t>BVS, a. s., Bratislava</t>
  </si>
  <si>
    <t>TAVOS, a. s., Piešťany</t>
  </si>
  <si>
    <t>ZsVS, a. s., Nitra</t>
  </si>
  <si>
    <t>KOMVaK, a. s., Komárno</t>
  </si>
  <si>
    <t>TVK, a. s., Trenčín</t>
  </si>
  <si>
    <t>SVS, a. s., Žilina</t>
  </si>
  <si>
    <t>StVS, a. s., Banská Bystrica</t>
  </si>
  <si>
    <t>VVS, a. s., Košice</t>
  </si>
  <si>
    <t>PVS, a. s.,  Poprad</t>
  </si>
  <si>
    <t>Vodárenské spoločnosti spolu</t>
  </si>
  <si>
    <t>celkom</t>
  </si>
  <si>
    <r>
      <t xml:space="preserve">Predpokladané investičné náklady na realizáciu stavby – </t>
    </r>
    <r>
      <rPr>
        <b/>
        <sz val="11"/>
        <rFont val="Arial Narrow"/>
        <family val="2"/>
      </rPr>
      <t>vodovody</t>
    </r>
  </si>
  <si>
    <t>Environ-mentálny fond</t>
  </si>
  <si>
    <t>Dobudovanie vodovod. systému</t>
  </si>
  <si>
    <t xml:space="preserve">Kraj: Trnavský </t>
  </si>
  <si>
    <t>Okres: Trnava</t>
  </si>
  <si>
    <t>Južný Zemplín, zásobovanie pitnou vodou, odkanalizovanie a čistenie odpadových vôd 
kraj Košický
okresy Trebišov, Michalovce</t>
  </si>
  <si>
    <t>Pozn. V kolonke "Termín zahájenia / ukončenia" je uvedený predpokladaný termín implementácie stavby. Nie je tu  uvededený termín zahájenia prípravy stavby (výber projektanta, vypracovanie PD,   vybavenie ÚR, SP, spracovanie a podanie žiadosti, verejné obstarávanie na výber zhotoviteľa). Táto začína už cca 2 - 4 roky skôr.</t>
  </si>
  <si>
    <r>
      <t xml:space="preserve">Predpokladané investičné náklady na realizáciu stavby – </t>
    </r>
    <r>
      <rPr>
        <b/>
        <sz val="11"/>
        <rFont val="Arial Narrow"/>
        <family val="2"/>
      </rPr>
      <t>kanalizácie</t>
    </r>
  </si>
  <si>
    <t>Predpokladané investičné náklady na realizáciu stavby 
spolu</t>
  </si>
  <si>
    <t>upravené natvrdo Vikukelovou 10.11.2005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</si>
</sst>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000"/>
    <numFmt numFmtId="170" formatCode="0.000"/>
    <numFmt numFmtId="171" formatCode="#,##0.000"/>
  </numFmts>
  <fonts count="14">
    <font>
      <sz val="11"/>
      <name val="Arial Narrow"/>
      <family val="0"/>
    </font>
    <font>
      <sz val="8"/>
      <name val="Arial Narrow"/>
      <family val="0"/>
    </font>
    <font>
      <sz val="9"/>
      <name val="Arial CE"/>
      <family val="0"/>
    </font>
    <font>
      <sz val="10"/>
      <name val="Arial Narrow"/>
      <family val="2"/>
    </font>
    <font>
      <sz val="10"/>
      <color indexed="8"/>
      <name val="MS Sans Serif"/>
      <family val="0"/>
    </font>
    <font>
      <sz val="10"/>
      <name val="Arial CE"/>
      <family val="0"/>
    </font>
    <font>
      <u val="single"/>
      <sz val="11"/>
      <color indexed="12"/>
      <name val="Arial Narrow"/>
      <family val="0"/>
    </font>
    <font>
      <u val="single"/>
      <sz val="11"/>
      <color indexed="36"/>
      <name val="Arial Narrow"/>
      <family val="0"/>
    </font>
    <font>
      <sz val="12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8" fontId="0" fillId="0" borderId="0" xfId="0" applyNumberFormat="1" applyFont="1" applyAlignment="1">
      <alignment horizontal="right" vertical="top"/>
    </xf>
    <xf numFmtId="168" fontId="0" fillId="0" borderId="1" xfId="0" applyNumberFormat="1" applyFont="1" applyBorder="1" applyAlignment="1">
      <alignment horizontal="right" vertical="top"/>
    </xf>
    <xf numFmtId="168" fontId="0" fillId="0" borderId="4" xfId="0" applyNumberFormat="1" applyFont="1" applyBorder="1" applyAlignment="1">
      <alignment horizontal="right" vertical="top"/>
    </xf>
    <xf numFmtId="168" fontId="0" fillId="0" borderId="3" xfId="0" applyNumberFormat="1" applyFont="1" applyBorder="1" applyAlignment="1">
      <alignment horizontal="right" vertical="top"/>
    </xf>
    <xf numFmtId="0" fontId="0" fillId="0" borderId="3" xfId="20" applyFont="1" applyBorder="1" applyAlignment="1">
      <alignment vertical="top" wrapText="1"/>
      <protection/>
    </xf>
    <xf numFmtId="0" fontId="0" fillId="0" borderId="1" xfId="20" applyFont="1" applyBorder="1" applyAlignment="1">
      <alignment vertical="top" wrapText="1"/>
      <protection/>
    </xf>
    <xf numFmtId="0" fontId="3" fillId="0" borderId="0" xfId="0" applyNumberFormat="1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0" fillId="0" borderId="2" xfId="0" applyFont="1" applyBorder="1" applyAlignment="1">
      <alignment horizontal="center" vertical="top"/>
    </xf>
    <xf numFmtId="168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168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168" fontId="3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168" fontId="3" fillId="0" borderId="4" xfId="0" applyNumberFormat="1" applyFont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168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167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8" fontId="3" fillId="0" borderId="1" xfId="0" applyNumberFormat="1" applyFont="1" applyBorder="1" applyAlignment="1">
      <alignment horizontal="center" vertical="top"/>
    </xf>
    <xf numFmtId="167" fontId="3" fillId="0" borderId="4" xfId="0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168" fontId="3" fillId="0" borderId="0" xfId="0" applyNumberFormat="1" applyFont="1" applyBorder="1" applyAlignment="1">
      <alignment horizontal="right" vertical="top"/>
    </xf>
    <xf numFmtId="168" fontId="3" fillId="0" borderId="6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67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3" fillId="0" borderId="3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vertical="top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right" indent="1"/>
    </xf>
    <xf numFmtId="167" fontId="3" fillId="0" borderId="0" xfId="0" applyNumberFormat="1" applyFont="1" applyFill="1" applyBorder="1" applyAlignment="1">
      <alignment horizontal="right" indent="1"/>
    </xf>
    <xf numFmtId="0" fontId="3" fillId="0" borderId="7" xfId="0" applyFont="1" applyFill="1" applyBorder="1" applyAlignment="1">
      <alignment/>
    </xf>
    <xf numFmtId="167" fontId="3" fillId="0" borderId="6" xfId="0" applyNumberFormat="1" applyFont="1" applyFill="1" applyBorder="1" applyAlignment="1">
      <alignment horizontal="right" indent="1"/>
    </xf>
    <xf numFmtId="0" fontId="3" fillId="0" borderId="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right" indent="1"/>
    </xf>
    <xf numFmtId="167" fontId="3" fillId="0" borderId="4" xfId="0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right" indent="1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right" indent="1"/>
    </xf>
    <xf numFmtId="167" fontId="3" fillId="0" borderId="13" xfId="0" applyNumberFormat="1" applyFont="1" applyFill="1" applyBorder="1" applyAlignment="1">
      <alignment horizontal="right" indent="1"/>
    </xf>
    <xf numFmtId="0" fontId="3" fillId="0" borderId="12" xfId="21" applyFont="1" applyFill="1" applyBorder="1" applyAlignment="1">
      <alignment horizontal="left"/>
      <protection/>
    </xf>
    <xf numFmtId="0" fontId="3" fillId="0" borderId="6" xfId="21" applyFont="1" applyFill="1" applyBorder="1" applyAlignment="1">
      <alignment horizontal="left"/>
      <protection/>
    </xf>
    <xf numFmtId="0" fontId="3" fillId="0" borderId="11" xfId="21" applyFont="1" applyFill="1" applyBorder="1" applyAlignment="1">
      <alignment horizontal="left"/>
      <protection/>
    </xf>
    <xf numFmtId="0" fontId="3" fillId="0" borderId="7" xfId="21" applyFont="1" applyFill="1" applyBorder="1" applyAlignment="1">
      <alignment horizontal="left"/>
      <protection/>
    </xf>
    <xf numFmtId="0" fontId="3" fillId="0" borderId="8" xfId="21" applyFont="1" applyFill="1" applyBorder="1" applyAlignment="1">
      <alignment horizontal="left"/>
      <protection/>
    </xf>
    <xf numFmtId="0" fontId="3" fillId="0" borderId="3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3" fillId="0" borderId="4" xfId="21" applyFont="1" applyFill="1" applyBorder="1" applyAlignment="1">
      <alignment horizontal="center"/>
      <protection/>
    </xf>
    <xf numFmtId="168" fontId="3" fillId="0" borderId="3" xfId="0" applyNumberFormat="1" applyFont="1" applyFill="1" applyBorder="1" applyAlignment="1">
      <alignment horizontal="right" indent="1"/>
    </xf>
    <xf numFmtId="167" fontId="3" fillId="0" borderId="2" xfId="0" applyNumberFormat="1" applyFont="1" applyFill="1" applyBorder="1" applyAlignment="1">
      <alignment horizontal="right" indent="1"/>
    </xf>
    <xf numFmtId="0" fontId="3" fillId="0" borderId="4" xfId="0" applyFont="1" applyFill="1" applyBorder="1" applyAlignment="1">
      <alignment horizontal="right" indent="1"/>
    </xf>
    <xf numFmtId="0" fontId="3" fillId="0" borderId="3" xfId="21" applyFont="1" applyFill="1" applyBorder="1" applyAlignment="1">
      <alignment horizontal="center" wrapText="1"/>
      <protection/>
    </xf>
    <xf numFmtId="0" fontId="3" fillId="0" borderId="1" xfId="21" applyFont="1" applyFill="1" applyBorder="1" applyAlignment="1">
      <alignment horizontal="center" wrapText="1"/>
      <protection/>
    </xf>
    <xf numFmtId="0" fontId="3" fillId="0" borderId="4" xfId="21" applyFont="1" applyFill="1" applyBorder="1" applyAlignment="1">
      <alignment horizontal="center" wrapText="1"/>
      <protection/>
    </xf>
    <xf numFmtId="0" fontId="3" fillId="0" borderId="14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left"/>
      <protection/>
    </xf>
    <xf numFmtId="167" fontId="3" fillId="0" borderId="5" xfId="0" applyNumberFormat="1" applyFont="1" applyFill="1" applyBorder="1" applyAlignment="1">
      <alignment horizontal="right" indent="1"/>
    </xf>
    <xf numFmtId="0" fontId="3" fillId="0" borderId="13" xfId="21" applyFont="1" applyFill="1" applyBorder="1" applyAlignment="1">
      <alignment horizontal="left"/>
      <protection/>
    </xf>
    <xf numFmtId="167" fontId="3" fillId="0" borderId="15" xfId="0" applyNumberFormat="1" applyFont="1" applyFill="1" applyBorder="1" applyAlignment="1">
      <alignment horizontal="right" indent="1"/>
    </xf>
    <xf numFmtId="167" fontId="3" fillId="0" borderId="16" xfId="0" applyNumberFormat="1" applyFont="1" applyFill="1" applyBorder="1" applyAlignment="1">
      <alignment horizontal="right" indent="1"/>
    </xf>
    <xf numFmtId="0" fontId="3" fillId="0" borderId="0" xfId="21" applyFont="1" applyFill="1" applyBorder="1" applyAlignment="1">
      <alignment horizontal="center"/>
      <protection/>
    </xf>
    <xf numFmtId="0" fontId="3" fillId="0" borderId="5" xfId="21" applyFont="1" applyFill="1" applyBorder="1" applyAlignment="1">
      <alignment horizontal="center"/>
      <protection/>
    </xf>
    <xf numFmtId="0" fontId="3" fillId="0" borderId="15" xfId="21" applyFont="1" applyFill="1" applyBorder="1" applyAlignment="1">
      <alignment horizontal="center" wrapText="1"/>
      <protection/>
    </xf>
    <xf numFmtId="0" fontId="3" fillId="0" borderId="5" xfId="21" applyFont="1" applyFill="1" applyBorder="1" applyAlignment="1">
      <alignment horizontal="center" wrapText="1"/>
      <protection/>
    </xf>
    <xf numFmtId="0" fontId="3" fillId="0" borderId="10" xfId="21" applyFont="1" applyFill="1" applyBorder="1" applyAlignment="1">
      <alignment horizontal="left"/>
      <protection/>
    </xf>
    <xf numFmtId="0" fontId="3" fillId="0" borderId="16" xfId="21" applyFont="1" applyFill="1" applyBorder="1" applyAlignment="1">
      <alignment horizontal="center" wrapText="1"/>
      <protection/>
    </xf>
    <xf numFmtId="0" fontId="3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" xfId="0" applyFon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14" xfId="0" applyFont="1" applyFill="1" applyBorder="1" applyAlignment="1">
      <alignment/>
    </xf>
    <xf numFmtId="0" fontId="3" fillId="0" borderId="14" xfId="21" applyFont="1" applyFill="1" applyBorder="1" applyAlignment="1">
      <alignment horizontal="left" vertical="center"/>
      <protection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" xfId="0" applyFont="1" applyFill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2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7" fontId="0" fillId="0" borderId="1" xfId="0" applyNumberFormat="1" applyFont="1" applyBorder="1" applyAlignment="1">
      <alignment vertical="top"/>
    </xf>
    <xf numFmtId="167" fontId="0" fillId="0" borderId="4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/>
    </xf>
    <xf numFmtId="168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7" fontId="8" fillId="0" borderId="0" xfId="0" applyNumberFormat="1" applyFont="1" applyFill="1" applyAlignment="1">
      <alignment horizontal="right" indent="1"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9" fontId="3" fillId="0" borderId="0" xfId="0" applyNumberFormat="1" applyFont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168" fontId="0" fillId="0" borderId="2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16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168" fontId="0" fillId="0" borderId="4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0" fontId="12" fillId="0" borderId="25" xfId="0" applyFont="1" applyBorder="1" applyAlignment="1">
      <alignment horizontal="left" vertical="center"/>
    </xf>
    <xf numFmtId="168" fontId="12" fillId="0" borderId="18" xfId="0" applyNumberFormat="1" applyFont="1" applyBorder="1" applyAlignment="1">
      <alignment vertical="center"/>
    </xf>
    <xf numFmtId="168" fontId="12" fillId="0" borderId="26" xfId="0" applyNumberFormat="1" applyFont="1" applyBorder="1" applyAlignment="1">
      <alignment vertical="center"/>
    </xf>
    <xf numFmtId="168" fontId="0" fillId="0" borderId="2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left" vertical="center" wrapText="1"/>
    </xf>
    <xf numFmtId="168" fontId="0" fillId="0" borderId="29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168" fontId="13" fillId="0" borderId="31" xfId="0" applyNumberFormat="1" applyFont="1" applyBorder="1" applyAlignment="1">
      <alignment/>
    </xf>
    <xf numFmtId="168" fontId="13" fillId="0" borderId="27" xfId="0" applyNumberFormat="1" applyFont="1" applyBorder="1" applyAlignment="1">
      <alignment/>
    </xf>
    <xf numFmtId="168" fontId="13" fillId="0" borderId="27" xfId="0" applyNumberFormat="1" applyFont="1" applyFill="1" applyBorder="1" applyAlignment="1">
      <alignment/>
    </xf>
    <xf numFmtId="168" fontId="13" fillId="0" borderId="32" xfId="0" applyNumberFormat="1" applyFont="1" applyFill="1" applyBorder="1" applyAlignment="1">
      <alignment/>
    </xf>
    <xf numFmtId="168" fontId="12" fillId="0" borderId="33" xfId="0" applyNumberFormat="1" applyFont="1" applyBorder="1" applyAlignment="1">
      <alignment vertical="center"/>
    </xf>
    <xf numFmtId="168" fontId="0" fillId="0" borderId="2" xfId="0" applyNumberFormat="1" applyFont="1" applyBorder="1" applyAlignment="1">
      <alignment vertical="top"/>
    </xf>
    <xf numFmtId="168" fontId="0" fillId="0" borderId="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168" fontId="12" fillId="0" borderId="34" xfId="0" applyNumberFormat="1" applyFont="1" applyBorder="1" applyAlignment="1">
      <alignment/>
    </xf>
    <xf numFmtId="168" fontId="13" fillId="0" borderId="35" xfId="0" applyNumberFormat="1" applyFont="1" applyBorder="1" applyAlignment="1">
      <alignment/>
    </xf>
    <xf numFmtId="168" fontId="12" fillId="0" borderId="36" xfId="0" applyNumberFormat="1" applyFont="1" applyBorder="1" applyAlignment="1">
      <alignment vertical="center"/>
    </xf>
    <xf numFmtId="168" fontId="12" fillId="0" borderId="37" xfId="0" applyNumberFormat="1" applyFont="1" applyBorder="1" applyAlignment="1">
      <alignment vertical="center"/>
    </xf>
    <xf numFmtId="168" fontId="12" fillId="0" borderId="38" xfId="0" applyNumberFormat="1" applyFont="1" applyBorder="1" applyAlignment="1">
      <alignment/>
    </xf>
    <xf numFmtId="168" fontId="12" fillId="0" borderId="39" xfId="0" applyNumberFormat="1" applyFont="1" applyBorder="1" applyAlignment="1">
      <alignment/>
    </xf>
    <xf numFmtId="0" fontId="9" fillId="0" borderId="40" xfId="0" applyFont="1" applyBorder="1" applyAlignment="1">
      <alignment vertical="center" textRotation="90" wrapText="1"/>
    </xf>
    <xf numFmtId="0" fontId="9" fillId="0" borderId="41" xfId="0" applyFont="1" applyBorder="1" applyAlignment="1">
      <alignment vertical="center" textRotation="90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8" fontId="3" fillId="0" borderId="3" xfId="0" applyNumberFormat="1" applyFont="1" applyBorder="1" applyAlignment="1">
      <alignment horizontal="right"/>
    </xf>
    <xf numFmtId="167" fontId="8" fillId="0" borderId="0" xfId="0" applyNumberFormat="1" applyFont="1" applyAlignment="1">
      <alignment/>
    </xf>
    <xf numFmtId="168" fontId="3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ZAK!H1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69</xdr:row>
      <xdr:rowOff>0</xdr:rowOff>
    </xdr:from>
    <xdr:to>
      <xdr:col>0</xdr:col>
      <xdr:colOff>1533525</xdr:colOff>
      <xdr:row>69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66775" y="1234440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- B. Bystrica</a:t>
          </a:r>
        </a:p>
      </xdr:txBody>
    </xdr:sp>
    <xdr:clientData/>
  </xdr:twoCellAnchor>
  <xdr:twoCellAnchor>
    <xdr:from>
      <xdr:col>0</xdr:col>
      <xdr:colOff>866775</xdr:colOff>
      <xdr:row>69</xdr:row>
      <xdr:rowOff>0</xdr:rowOff>
    </xdr:from>
    <xdr:to>
      <xdr:col>0</xdr:col>
      <xdr:colOff>1533525</xdr:colOff>
      <xdr:row>69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66775" y="1234440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- B. Bystrica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667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- B. Bystrica</a:t>
          </a: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67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- B. Bystrica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L19"/>
  <sheetViews>
    <sheetView tabSelected="1" view="pageBreakPreview" zoomScaleSheetLayoutView="100" workbookViewId="0" topLeftCell="B1">
      <selection activeCell="D19" sqref="D19"/>
    </sheetView>
  </sheetViews>
  <sheetFormatPr defaultColWidth="9.140625" defaultRowHeight="16.5"/>
  <cols>
    <col min="1" max="1" width="28.7109375" style="244" customWidth="1"/>
    <col min="2" max="12" width="10.140625" style="1" customWidth="1"/>
    <col min="13" max="16384" width="9.140625" style="1" customWidth="1"/>
  </cols>
  <sheetData>
    <row r="2" ht="17.25" thickBot="1"/>
    <row r="3" spans="1:12" ht="35.25" customHeight="1">
      <c r="A3" s="286" t="s">
        <v>191</v>
      </c>
      <c r="B3" s="289" t="s">
        <v>610</v>
      </c>
      <c r="C3" s="290"/>
      <c r="D3" s="290"/>
      <c r="E3" s="290"/>
      <c r="F3" s="291"/>
      <c r="G3" s="289" t="s">
        <v>617</v>
      </c>
      <c r="H3" s="290"/>
      <c r="I3" s="290"/>
      <c r="J3" s="290"/>
      <c r="K3" s="291"/>
      <c r="L3" s="281" t="s">
        <v>618</v>
      </c>
    </row>
    <row r="4" spans="1:12" ht="57.75" customHeight="1">
      <c r="A4" s="287"/>
      <c r="B4" s="260" t="s">
        <v>609</v>
      </c>
      <c r="C4" s="243" t="s">
        <v>533</v>
      </c>
      <c r="D4" s="243" t="s">
        <v>532</v>
      </c>
      <c r="E4" s="243" t="s">
        <v>611</v>
      </c>
      <c r="F4" s="248" t="s">
        <v>535</v>
      </c>
      <c r="G4" s="260" t="s">
        <v>609</v>
      </c>
      <c r="H4" s="243" t="s">
        <v>533</v>
      </c>
      <c r="I4" s="243" t="s">
        <v>532</v>
      </c>
      <c r="J4" s="243" t="s">
        <v>611</v>
      </c>
      <c r="K4" s="248" t="s">
        <v>535</v>
      </c>
      <c r="L4" s="282"/>
    </row>
    <row r="5" spans="1:12" ht="15" customHeight="1" thickBot="1">
      <c r="A5" s="288"/>
      <c r="B5" s="283" t="s">
        <v>205</v>
      </c>
      <c r="C5" s="284"/>
      <c r="D5" s="284"/>
      <c r="E5" s="284"/>
      <c r="F5" s="284"/>
      <c r="G5" s="284"/>
      <c r="H5" s="284"/>
      <c r="I5" s="284"/>
      <c r="J5" s="284"/>
      <c r="K5" s="284"/>
      <c r="L5" s="285"/>
    </row>
    <row r="6" spans="1:12" ht="28.5" customHeight="1" thickTop="1">
      <c r="A6" s="252" t="s">
        <v>599</v>
      </c>
      <c r="B6" s="265">
        <f>'sumár za VS'!B6</f>
        <v>13051.999999999998</v>
      </c>
      <c r="C6" s="253">
        <f>'sumár za VS'!C6</f>
        <v>8483.8</v>
      </c>
      <c r="D6" s="253">
        <f>'sumár za VS'!D6</f>
        <v>2610.4</v>
      </c>
      <c r="E6" s="253">
        <f>'sumár za VS'!E6</f>
        <v>0</v>
      </c>
      <c r="F6" s="254">
        <f>'sumár za VS'!F6</f>
        <v>1957.8</v>
      </c>
      <c r="G6" s="265">
        <f>SUM(H6:K6)</f>
        <v>8219.9</v>
      </c>
      <c r="H6" s="253">
        <v>3153</v>
      </c>
      <c r="I6" s="253">
        <v>525</v>
      </c>
      <c r="J6" s="253">
        <f>SUM(BVS!L84)</f>
        <v>0</v>
      </c>
      <c r="K6" s="254">
        <v>4541.9</v>
      </c>
      <c r="L6" s="275">
        <f>SUM(G6,B6)</f>
        <v>21271.899999999998</v>
      </c>
    </row>
    <row r="7" spans="1:12" ht="28.5" customHeight="1">
      <c r="A7" s="250" t="s">
        <v>600</v>
      </c>
      <c r="B7" s="266">
        <f>'sumár za VS'!B7</f>
        <v>85.2</v>
      </c>
      <c r="C7" s="246">
        <f>'sumár za VS'!C7</f>
        <v>55.4</v>
      </c>
      <c r="D7" s="246">
        <f>'sumár za VS'!D7</f>
        <v>17</v>
      </c>
      <c r="E7" s="246">
        <f>'sumár za VS'!E7</f>
        <v>0</v>
      </c>
      <c r="F7" s="249">
        <f>'sumár za VS'!F7</f>
        <v>12.8</v>
      </c>
      <c r="G7" s="265">
        <f aca="true" t="shared" si="0" ref="G7:G14">SUM(H7:K7)</f>
        <v>4303.8</v>
      </c>
      <c r="H7" s="246">
        <v>2833.9</v>
      </c>
      <c r="I7" s="246">
        <v>582.6</v>
      </c>
      <c r="J7" s="246">
        <f>SUM(TAVOS!L9)</f>
        <v>0</v>
      </c>
      <c r="K7" s="249">
        <v>887.3</v>
      </c>
      <c r="L7" s="279">
        <f aca="true" t="shared" si="1" ref="L7:L14">SUM(G7,B7)</f>
        <v>4389</v>
      </c>
    </row>
    <row r="8" spans="1:12" s="261" customFormat="1" ht="28.5" customHeight="1">
      <c r="A8" s="251" t="s">
        <v>601</v>
      </c>
      <c r="B8" s="267">
        <f>'sumár za VS'!B8</f>
        <v>10636</v>
      </c>
      <c r="C8" s="258">
        <f>'sumár za VS'!C8</f>
        <v>8170</v>
      </c>
      <c r="D8" s="258">
        <f>'sumár za VS'!D8</f>
        <v>1384</v>
      </c>
      <c r="E8" s="258">
        <f>'sumár za VS'!E8</f>
        <v>0</v>
      </c>
      <c r="F8" s="259">
        <f>'sumár za VS'!F8</f>
        <v>1082</v>
      </c>
      <c r="G8" s="265">
        <f t="shared" si="0"/>
        <v>10988.5</v>
      </c>
      <c r="H8" s="258">
        <v>8345.1</v>
      </c>
      <c r="I8" s="258">
        <v>1058.3</v>
      </c>
      <c r="J8" s="258">
        <v>215.5</v>
      </c>
      <c r="K8" s="259">
        <v>1369.6</v>
      </c>
      <c r="L8" s="279">
        <f t="shared" si="1"/>
        <v>21624.5</v>
      </c>
    </row>
    <row r="9" spans="1:12" ht="28.5" customHeight="1">
      <c r="A9" s="251" t="s">
        <v>602</v>
      </c>
      <c r="B9" s="266">
        <f>'sumár za VS'!B9</f>
        <v>70</v>
      </c>
      <c r="C9" s="246">
        <f>'sumár za VS'!C9</f>
        <v>52.5</v>
      </c>
      <c r="D9" s="246">
        <f>'sumár za VS'!D9</f>
        <v>14</v>
      </c>
      <c r="E9" s="246">
        <f>'sumár za VS'!E9</f>
        <v>0</v>
      </c>
      <c r="F9" s="249">
        <f>'sumár za VS'!F9</f>
        <v>3.5</v>
      </c>
      <c r="G9" s="265">
        <f t="shared" si="0"/>
        <v>1204</v>
      </c>
      <c r="H9" s="246">
        <v>902</v>
      </c>
      <c r="I9" s="246">
        <v>240</v>
      </c>
      <c r="J9" s="246">
        <f>SUM(KOMVAK!L11)</f>
        <v>0</v>
      </c>
      <c r="K9" s="249">
        <v>62</v>
      </c>
      <c r="L9" s="279">
        <f t="shared" si="1"/>
        <v>1274</v>
      </c>
    </row>
    <row r="10" spans="1:12" ht="28.5" customHeight="1">
      <c r="A10" s="251" t="s">
        <v>603</v>
      </c>
      <c r="B10" s="266">
        <f>'sumár za VS'!B10</f>
        <v>150</v>
      </c>
      <c r="C10" s="246">
        <f>'sumár za VS'!C10</f>
        <v>120</v>
      </c>
      <c r="D10" s="246">
        <f>'sumár za VS'!D10</f>
        <v>15</v>
      </c>
      <c r="E10" s="246">
        <f>'sumár za VS'!E10</f>
        <v>0</v>
      </c>
      <c r="F10" s="249">
        <f>'sumár za VS'!F10</f>
        <v>15</v>
      </c>
      <c r="G10" s="265">
        <f t="shared" si="0"/>
        <v>2203.6</v>
      </c>
      <c r="H10" s="246">
        <v>1859</v>
      </c>
      <c r="I10" s="246">
        <v>220.4</v>
      </c>
      <c r="J10" s="246">
        <f>SUM(TVK!L8)</f>
        <v>0</v>
      </c>
      <c r="K10" s="249">
        <v>124.2</v>
      </c>
      <c r="L10" s="279">
        <f t="shared" si="1"/>
        <v>2353.6</v>
      </c>
    </row>
    <row r="11" spans="1:12" ht="28.5" customHeight="1">
      <c r="A11" s="251" t="s">
        <v>604</v>
      </c>
      <c r="B11" s="266">
        <f>'sumár za VS'!B11</f>
        <v>802</v>
      </c>
      <c r="C11" s="246">
        <f>'sumár za VS'!C11</f>
        <v>641.6</v>
      </c>
      <c r="D11" s="246">
        <f>'sumár za VS'!D11</f>
        <v>80.2</v>
      </c>
      <c r="E11" s="246">
        <f>'sumár za VS'!E11</f>
        <v>0</v>
      </c>
      <c r="F11" s="249">
        <f>'sumár za VS'!F11</f>
        <v>80.2</v>
      </c>
      <c r="G11" s="265">
        <f t="shared" si="0"/>
        <v>12734</v>
      </c>
      <c r="H11" s="246">
        <v>9295.4</v>
      </c>
      <c r="I11" s="246">
        <v>1229</v>
      </c>
      <c r="J11" s="246">
        <v>20</v>
      </c>
      <c r="K11" s="249">
        <v>2189.6</v>
      </c>
      <c r="L11" s="279">
        <f t="shared" si="1"/>
        <v>13536</v>
      </c>
    </row>
    <row r="12" spans="1:12" ht="28.5" customHeight="1">
      <c r="A12" s="251" t="s">
        <v>605</v>
      </c>
      <c r="B12" s="266">
        <f>'sumár za VS'!B12</f>
        <v>11331.998732201597</v>
      </c>
      <c r="C12" s="246">
        <f>'sumár za VS'!C12</f>
        <v>8630.9210116882</v>
      </c>
      <c r="D12" s="246">
        <f>'sumár za VS'!D12</f>
        <v>1877.9643715315208</v>
      </c>
      <c r="E12" s="246">
        <f>'sumár za VS'!E12</f>
        <v>0</v>
      </c>
      <c r="F12" s="249">
        <f>'sumár za VS'!F12</f>
        <v>823.4093489818802</v>
      </c>
      <c r="G12" s="265">
        <f t="shared" si="0"/>
        <v>7965</v>
      </c>
      <c r="H12" s="246">
        <v>6254.9</v>
      </c>
      <c r="I12" s="246">
        <v>1181</v>
      </c>
      <c r="J12" s="246">
        <f>SUM(StVS!L581)</f>
        <v>0</v>
      </c>
      <c r="K12" s="249">
        <v>529.1</v>
      </c>
      <c r="L12" s="279">
        <f t="shared" si="1"/>
        <v>19296.998732201595</v>
      </c>
    </row>
    <row r="13" spans="1:12" s="261" customFormat="1" ht="28.5" customHeight="1">
      <c r="A13" s="251" t="s">
        <v>606</v>
      </c>
      <c r="B13" s="267">
        <f>'sumár za VS'!B13</f>
        <v>13798.487</v>
      </c>
      <c r="C13" s="258">
        <f>'sumár za VS'!C13</f>
        <v>9658.940999999999</v>
      </c>
      <c r="D13" s="258">
        <f>'sumár za VS'!D13</f>
        <v>3449.6230000000005</v>
      </c>
      <c r="E13" s="258">
        <f>'sumár za VS'!E13</f>
        <v>0</v>
      </c>
      <c r="F13" s="259">
        <f>'sumár za VS'!F13</f>
        <v>689.923</v>
      </c>
      <c r="G13" s="265">
        <f t="shared" si="0"/>
        <v>10639</v>
      </c>
      <c r="H13" s="258">
        <v>7449</v>
      </c>
      <c r="I13" s="258">
        <v>2659</v>
      </c>
      <c r="J13" s="258">
        <v>11</v>
      </c>
      <c r="K13" s="259">
        <v>520</v>
      </c>
      <c r="L13" s="279">
        <f t="shared" si="1"/>
        <v>24437.487</v>
      </c>
    </row>
    <row r="14" spans="1:12" s="261" customFormat="1" ht="28.5" customHeight="1" thickBot="1">
      <c r="A14" s="262" t="s">
        <v>607</v>
      </c>
      <c r="B14" s="268">
        <f>'sumár za VS'!B14</f>
        <v>3804</v>
      </c>
      <c r="C14" s="263">
        <f>'sumár za VS'!C14</f>
        <v>2693</v>
      </c>
      <c r="D14" s="263">
        <f>'sumár za VS'!D14</f>
        <v>740</v>
      </c>
      <c r="E14" s="263">
        <f>'sumár za VS'!E14</f>
        <v>0</v>
      </c>
      <c r="F14" s="264">
        <f>'sumár za VS'!F14</f>
        <v>371</v>
      </c>
      <c r="G14" s="276">
        <f t="shared" si="0"/>
        <v>706</v>
      </c>
      <c r="H14" s="263">
        <v>464</v>
      </c>
      <c r="I14" s="263">
        <v>162</v>
      </c>
      <c r="J14" s="263">
        <f>SUM(PSV!L31)</f>
        <v>0</v>
      </c>
      <c r="K14" s="264">
        <v>80</v>
      </c>
      <c r="L14" s="280">
        <f t="shared" si="1"/>
        <v>4510</v>
      </c>
    </row>
    <row r="15" spans="1:12" s="247" customFormat="1" ht="28.5" customHeight="1" thickBot="1" thickTop="1">
      <c r="A15" s="255" t="s">
        <v>608</v>
      </c>
      <c r="B15" s="269">
        <f>'sumár za VS'!B15</f>
        <v>53729.68573220159</v>
      </c>
      <c r="C15" s="256">
        <f>'sumár za VS'!C15</f>
        <v>38506.1620116882</v>
      </c>
      <c r="D15" s="256">
        <f>'sumár za VS'!D15</f>
        <v>10188.187371531521</v>
      </c>
      <c r="E15" s="256">
        <f>'sumár za VS'!E15</f>
        <v>0</v>
      </c>
      <c r="F15" s="257">
        <f>'sumár za VS'!F15</f>
        <v>5035.63234898188</v>
      </c>
      <c r="G15" s="277">
        <f aca="true" t="shared" si="2" ref="B15:L15">SUM(G6:G14)</f>
        <v>58963.8</v>
      </c>
      <c r="H15" s="256">
        <f t="shared" si="2"/>
        <v>40556.3</v>
      </c>
      <c r="I15" s="256">
        <f t="shared" si="2"/>
        <v>7857.299999999999</v>
      </c>
      <c r="J15" s="256">
        <f t="shared" si="2"/>
        <v>246.5</v>
      </c>
      <c r="K15" s="257">
        <f t="shared" si="2"/>
        <v>10303.699999999999</v>
      </c>
      <c r="L15" s="278">
        <f t="shared" si="2"/>
        <v>112693.48573220157</v>
      </c>
    </row>
    <row r="16" spans="2:12" ht="16.5">
      <c r="B16" s="245"/>
      <c r="C16" s="245"/>
      <c r="D16" s="245"/>
      <c r="E16" s="245"/>
      <c r="F16" s="245"/>
      <c r="L16" s="245"/>
    </row>
    <row r="17" spans="2:6" ht="16.5">
      <c r="B17" s="245"/>
      <c r="C17" s="245"/>
      <c r="D17" s="245"/>
      <c r="E17" s="245"/>
      <c r="F17" s="245"/>
    </row>
    <row r="18" spans="2:6" ht="16.5">
      <c r="B18" s="245"/>
      <c r="C18" s="245"/>
      <c r="D18" s="245"/>
      <c r="E18" s="245"/>
      <c r="F18" s="245"/>
    </row>
    <row r="19" spans="2:6" ht="16.5" customHeight="1">
      <c r="B19" s="245"/>
      <c r="C19" s="245"/>
      <c r="D19" s="245"/>
      <c r="E19" s="245"/>
      <c r="F19" s="245"/>
    </row>
  </sheetData>
  <mergeCells count="5">
    <mergeCell ref="L3:L4"/>
    <mergeCell ref="B5:L5"/>
    <mergeCell ref="A3:A5"/>
    <mergeCell ref="B3:F3"/>
    <mergeCell ref="G3:K3"/>
  </mergeCells>
  <printOptions horizontalCentered="1"/>
  <pageMargins left="0.7874015748031497" right="0.7874015748031497" top="1.3779527559055118" bottom="0.984251968503937" header="0.8661417322834646" footer="0.5118110236220472"/>
  <pageSetup horizontalDpi="600" verticalDpi="600" orientation="landscape" paperSize="9" r:id="rId1"/>
  <headerFooter alignWithMargins="0">
    <oddHeader>&amp;C&amp;"Arial Narrow,Tučné"Potrebné investičné náklady na realizáciu zámeru Plánu rozvoja verejných vodovodov a verejných kanalizácií na roky 2007 - 2013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H544"/>
  <sheetViews>
    <sheetView view="pageBreakPreview" zoomScale="85" zoomScaleSheetLayoutView="85" workbookViewId="0" topLeftCell="A10">
      <selection activeCell="A13" sqref="A13:IV13"/>
    </sheetView>
  </sheetViews>
  <sheetFormatPr defaultColWidth="9.140625" defaultRowHeight="16.5"/>
  <cols>
    <col min="1" max="1" width="42.421875" style="100" customWidth="1"/>
    <col min="2" max="2" width="38.421875" style="100" customWidth="1"/>
    <col min="3" max="3" width="12.28125" style="3" customWidth="1"/>
    <col min="4" max="4" width="12.00390625" style="196" customWidth="1"/>
    <col min="5" max="5" width="10.00390625" style="196" customWidth="1"/>
    <col min="6" max="6" width="9.8515625" style="196" customWidth="1"/>
    <col min="7" max="7" width="9.57421875" style="196" customWidth="1"/>
    <col min="8" max="8" width="10.421875" style="196" customWidth="1"/>
    <col min="9" max="16384" width="9.140625" style="3" customWidth="1"/>
  </cols>
  <sheetData>
    <row r="1" spans="1:8" ht="51" customHeight="1">
      <c r="A1" s="24" t="s">
        <v>200</v>
      </c>
      <c r="B1" s="24" t="s">
        <v>203</v>
      </c>
      <c r="C1" s="300" t="s">
        <v>537</v>
      </c>
      <c r="D1" s="300" t="s">
        <v>595</v>
      </c>
      <c r="E1" s="300" t="s">
        <v>536</v>
      </c>
      <c r="F1" s="300"/>
      <c r="G1" s="300"/>
      <c r="H1" s="300"/>
    </row>
    <row r="2" spans="1:8" ht="30.75" customHeight="1">
      <c r="A2" s="25" t="s">
        <v>201</v>
      </c>
      <c r="B2" s="25" t="s">
        <v>204</v>
      </c>
      <c r="C2" s="300"/>
      <c r="D2" s="300"/>
      <c r="E2" s="24" t="s">
        <v>533</v>
      </c>
      <c r="F2" s="24" t="s">
        <v>532</v>
      </c>
      <c r="G2" s="24" t="s">
        <v>123</v>
      </c>
      <c r="H2" s="24" t="s">
        <v>535</v>
      </c>
    </row>
    <row r="3" spans="1:8" ht="40.5" customHeight="1">
      <c r="A3" s="26" t="s">
        <v>202</v>
      </c>
      <c r="B3" s="26"/>
      <c r="C3" s="300"/>
      <c r="D3" s="300" t="s">
        <v>205</v>
      </c>
      <c r="E3" s="300"/>
      <c r="F3" s="300"/>
      <c r="G3" s="300"/>
      <c r="H3" s="300"/>
    </row>
    <row r="4" spans="1:8" s="70" customFormat="1" ht="48" customHeight="1">
      <c r="A4" s="34" t="s">
        <v>115</v>
      </c>
      <c r="B4" s="34" t="s">
        <v>103</v>
      </c>
      <c r="C4" s="104" t="s">
        <v>104</v>
      </c>
      <c r="D4" s="201">
        <v>1944.443</v>
      </c>
      <c r="E4" s="201">
        <v>1361.11</v>
      </c>
      <c r="F4" s="201">
        <v>486.111</v>
      </c>
      <c r="G4" s="201">
        <v>0</v>
      </c>
      <c r="H4" s="201">
        <v>97.222</v>
      </c>
    </row>
    <row r="5" spans="1:8" s="70" customFormat="1" ht="61.5" customHeight="1">
      <c r="A5" s="34" t="s">
        <v>615</v>
      </c>
      <c r="B5" s="34" t="s">
        <v>105</v>
      </c>
      <c r="C5" s="104" t="s">
        <v>104</v>
      </c>
      <c r="D5" s="200">
        <v>2718.986</v>
      </c>
      <c r="E5" s="200">
        <v>1903.29</v>
      </c>
      <c r="F5" s="200">
        <v>679.747</v>
      </c>
      <c r="G5" s="200">
        <v>0</v>
      </c>
      <c r="H5" s="200">
        <v>135.949</v>
      </c>
    </row>
    <row r="6" spans="1:8" s="70" customFormat="1" ht="58.5" customHeight="1">
      <c r="A6" s="34" t="s">
        <v>116</v>
      </c>
      <c r="B6" s="34" t="s">
        <v>106</v>
      </c>
      <c r="C6" s="104" t="s">
        <v>107</v>
      </c>
      <c r="D6" s="200">
        <v>1809.5</v>
      </c>
      <c r="E6" s="200">
        <v>1266.65</v>
      </c>
      <c r="F6" s="200">
        <v>452.375</v>
      </c>
      <c r="G6" s="200">
        <v>0</v>
      </c>
      <c r="H6" s="200">
        <v>90.475</v>
      </c>
    </row>
    <row r="7" spans="1:8" s="70" customFormat="1" ht="58.5" customHeight="1">
      <c r="A7" s="34" t="s">
        <v>122</v>
      </c>
      <c r="B7" s="34" t="s">
        <v>106</v>
      </c>
      <c r="C7" s="104" t="s">
        <v>107</v>
      </c>
      <c r="D7" s="200">
        <v>2046.93</v>
      </c>
      <c r="E7" s="200">
        <v>1432.851</v>
      </c>
      <c r="F7" s="200">
        <v>511.733</v>
      </c>
      <c r="G7" s="200">
        <v>0</v>
      </c>
      <c r="H7" s="200">
        <v>102.346</v>
      </c>
    </row>
    <row r="8" spans="1:8" s="70" customFormat="1" ht="58.5" customHeight="1">
      <c r="A8" s="34" t="s">
        <v>117</v>
      </c>
      <c r="B8" s="34" t="s">
        <v>108</v>
      </c>
      <c r="C8" s="104" t="s">
        <v>107</v>
      </c>
      <c r="D8" s="200">
        <v>1698.62</v>
      </c>
      <c r="E8" s="200">
        <v>1189.034</v>
      </c>
      <c r="F8" s="200">
        <v>424.655</v>
      </c>
      <c r="G8" s="200">
        <v>0</v>
      </c>
      <c r="H8" s="200">
        <v>84.931</v>
      </c>
    </row>
    <row r="9" spans="1:8" s="70" customFormat="1" ht="57.75" customHeight="1">
      <c r="A9" s="34" t="s">
        <v>121</v>
      </c>
      <c r="B9" s="34" t="s">
        <v>109</v>
      </c>
      <c r="C9" s="35" t="s">
        <v>110</v>
      </c>
      <c r="D9" s="200">
        <v>1239.315</v>
      </c>
      <c r="E9" s="200">
        <v>867.521</v>
      </c>
      <c r="F9" s="200">
        <v>309.829</v>
      </c>
      <c r="G9" s="200">
        <v>0</v>
      </c>
      <c r="H9" s="200">
        <v>61.965</v>
      </c>
    </row>
    <row r="10" spans="1:8" s="70" customFormat="1" ht="60.75" customHeight="1">
      <c r="A10" s="34" t="s">
        <v>120</v>
      </c>
      <c r="B10" s="34" t="s">
        <v>111</v>
      </c>
      <c r="C10" s="35" t="s">
        <v>110</v>
      </c>
      <c r="D10" s="200">
        <v>1843.804</v>
      </c>
      <c r="E10" s="200">
        <v>1290.663</v>
      </c>
      <c r="F10" s="200">
        <v>460.951</v>
      </c>
      <c r="G10" s="200">
        <v>0</v>
      </c>
      <c r="H10" s="200">
        <v>92.19</v>
      </c>
    </row>
    <row r="11" spans="1:8" s="70" customFormat="1" ht="62.25" customHeight="1">
      <c r="A11" s="34" t="s">
        <v>118</v>
      </c>
      <c r="B11" s="34" t="s">
        <v>112</v>
      </c>
      <c r="C11" s="35" t="s">
        <v>113</v>
      </c>
      <c r="D11" s="200">
        <v>300</v>
      </c>
      <c r="E11" s="200">
        <v>210</v>
      </c>
      <c r="F11" s="200">
        <v>75</v>
      </c>
      <c r="G11" s="200">
        <v>0</v>
      </c>
      <c r="H11" s="200">
        <v>15</v>
      </c>
    </row>
    <row r="12" spans="1:8" s="70" customFormat="1" ht="75" customHeight="1">
      <c r="A12" s="34" t="s">
        <v>119</v>
      </c>
      <c r="B12" s="34" t="s">
        <v>114</v>
      </c>
      <c r="C12" s="35" t="s">
        <v>113</v>
      </c>
      <c r="D12" s="200">
        <v>196.889</v>
      </c>
      <c r="E12" s="200">
        <v>137.822</v>
      </c>
      <c r="F12" s="200">
        <v>49.222</v>
      </c>
      <c r="G12" s="200">
        <v>0</v>
      </c>
      <c r="H12" s="200">
        <v>9.845</v>
      </c>
    </row>
    <row r="13" ht="12.75">
      <c r="C13" s="111"/>
    </row>
    <row r="14" spans="1:8" s="222" customFormat="1" ht="15.75">
      <c r="A14" s="218" t="s">
        <v>197</v>
      </c>
      <c r="B14" s="218"/>
      <c r="C14" s="234"/>
      <c r="D14" s="235">
        <f>SUM(D4:D13)</f>
        <v>13798.487</v>
      </c>
      <c r="E14" s="235">
        <f>SUM(E4:E13)</f>
        <v>9658.940999999999</v>
      </c>
      <c r="F14" s="235">
        <f>SUM(F4:F13)</f>
        <v>3449.6230000000005</v>
      </c>
      <c r="G14" s="235">
        <f>SUM(G4:G13)</f>
        <v>0</v>
      </c>
      <c r="H14" s="235">
        <f>SUM(H4:H13)</f>
        <v>689.923</v>
      </c>
    </row>
    <row r="15" ht="12.75">
      <c r="C15" s="111"/>
    </row>
    <row r="16" ht="12.75">
      <c r="C16" s="111"/>
    </row>
    <row r="17" ht="12.75">
      <c r="C17" s="111"/>
    </row>
    <row r="18" ht="12.75">
      <c r="C18" s="111"/>
    </row>
    <row r="19" ht="12.75">
      <c r="C19" s="111"/>
    </row>
    <row r="20" ht="12.75">
      <c r="C20" s="111"/>
    </row>
    <row r="21" ht="12.75">
      <c r="C21" s="111"/>
    </row>
    <row r="22" ht="12.75">
      <c r="C22" s="111"/>
    </row>
    <row r="23" ht="12.75">
      <c r="C23" s="111"/>
    </row>
    <row r="24" ht="12.75">
      <c r="C24" s="111"/>
    </row>
    <row r="25" ht="12.75">
      <c r="C25" s="111"/>
    </row>
    <row r="26" ht="12.75">
      <c r="C26" s="111"/>
    </row>
    <row r="27" ht="12.75">
      <c r="C27" s="111"/>
    </row>
    <row r="28" ht="12.75">
      <c r="C28" s="111"/>
    </row>
    <row r="29" ht="12.75">
      <c r="C29" s="111"/>
    </row>
    <row r="30" ht="12.75">
      <c r="C30" s="111"/>
    </row>
    <row r="31" ht="12.75">
      <c r="C31" s="111"/>
    </row>
    <row r="32" ht="12.75">
      <c r="C32" s="111"/>
    </row>
    <row r="33" ht="12.75">
      <c r="C33" s="111"/>
    </row>
    <row r="34" ht="12.75">
      <c r="C34" s="111"/>
    </row>
    <row r="35" ht="12.75">
      <c r="C35" s="111"/>
    </row>
    <row r="36" ht="12.75">
      <c r="C36" s="111"/>
    </row>
    <row r="37" ht="12.75">
      <c r="C37" s="111"/>
    </row>
    <row r="38" ht="12.75">
      <c r="C38" s="111"/>
    </row>
    <row r="39" ht="12.75">
      <c r="C39" s="111"/>
    </row>
    <row r="40" ht="12.75">
      <c r="C40" s="111"/>
    </row>
    <row r="41" ht="12.75">
      <c r="C41" s="111"/>
    </row>
    <row r="42" ht="12.75">
      <c r="C42" s="111"/>
    </row>
    <row r="43" ht="12.75">
      <c r="C43" s="111"/>
    </row>
    <row r="44" ht="12.75">
      <c r="C44" s="111"/>
    </row>
    <row r="45" ht="12.75">
      <c r="C45" s="111"/>
    </row>
    <row r="46" ht="12.75">
      <c r="C46" s="111"/>
    </row>
    <row r="47" ht="12.75">
      <c r="C47" s="111"/>
    </row>
    <row r="48" ht="12.75">
      <c r="C48" s="111"/>
    </row>
    <row r="49" ht="12.75">
      <c r="C49" s="111"/>
    </row>
    <row r="50" ht="12.75">
      <c r="C50" s="111"/>
    </row>
    <row r="51" ht="12.75">
      <c r="C51" s="111"/>
    </row>
    <row r="52" ht="12.75">
      <c r="C52" s="111"/>
    </row>
    <row r="53" ht="12.75">
      <c r="C53" s="111"/>
    </row>
    <row r="54" ht="12.75">
      <c r="C54" s="111"/>
    </row>
    <row r="55" ht="12.75">
      <c r="C55" s="111"/>
    </row>
    <row r="56" ht="12.75">
      <c r="C56" s="111"/>
    </row>
    <row r="57" ht="12.75">
      <c r="C57" s="111"/>
    </row>
    <row r="58" ht="12.75">
      <c r="C58" s="111"/>
    </row>
    <row r="59" ht="12.75">
      <c r="C59" s="111"/>
    </row>
    <row r="60" ht="12.75">
      <c r="C60" s="111"/>
    </row>
    <row r="61" ht="12.75">
      <c r="C61" s="111"/>
    </row>
    <row r="62" ht="12.75">
      <c r="C62" s="111"/>
    </row>
    <row r="63" ht="12.75">
      <c r="C63" s="111"/>
    </row>
    <row r="64" ht="12.75">
      <c r="C64" s="111"/>
    </row>
    <row r="65" ht="12.75">
      <c r="C65" s="111"/>
    </row>
    <row r="66" ht="12.75">
      <c r="C66" s="111"/>
    </row>
    <row r="67" ht="12.75">
      <c r="C67" s="111"/>
    </row>
    <row r="68" ht="12.75">
      <c r="C68" s="111"/>
    </row>
    <row r="69" ht="12.75">
      <c r="C69" s="111"/>
    </row>
    <row r="70" ht="12.75">
      <c r="C70" s="111"/>
    </row>
    <row r="71" ht="12.75">
      <c r="C71" s="111"/>
    </row>
    <row r="72" ht="12.75">
      <c r="C72" s="111"/>
    </row>
    <row r="73" ht="12.75">
      <c r="C73" s="111"/>
    </row>
    <row r="74" ht="12.75">
      <c r="C74" s="111"/>
    </row>
    <row r="75" ht="12.75">
      <c r="C75" s="111"/>
    </row>
    <row r="76" ht="12.75">
      <c r="C76" s="111"/>
    </row>
    <row r="77" ht="12.75">
      <c r="C77" s="111"/>
    </row>
    <row r="78" ht="12.75">
      <c r="C78" s="111"/>
    </row>
    <row r="79" ht="12.75">
      <c r="C79" s="111"/>
    </row>
    <row r="80" ht="12.75">
      <c r="C80" s="111"/>
    </row>
    <row r="81" ht="12.75">
      <c r="C81" s="111"/>
    </row>
    <row r="82" ht="12.75">
      <c r="C82" s="111"/>
    </row>
    <row r="83" ht="12.75">
      <c r="C83" s="111"/>
    </row>
    <row r="84" ht="12.75">
      <c r="C84" s="111"/>
    </row>
    <row r="85" ht="12.75">
      <c r="C85" s="111"/>
    </row>
    <row r="86" ht="12.75">
      <c r="C86" s="111"/>
    </row>
    <row r="87" ht="12.75">
      <c r="C87" s="111"/>
    </row>
    <row r="88" ht="12.75">
      <c r="C88" s="111"/>
    </row>
    <row r="89" ht="12.75">
      <c r="C89" s="111"/>
    </row>
    <row r="90" ht="12.75">
      <c r="C90" s="111"/>
    </row>
    <row r="91" ht="12.75">
      <c r="C91" s="111"/>
    </row>
    <row r="92" ht="12.75">
      <c r="C92" s="111"/>
    </row>
    <row r="93" ht="12.75">
      <c r="C93" s="111"/>
    </row>
    <row r="94" ht="12.75">
      <c r="C94" s="111"/>
    </row>
    <row r="95" ht="12.75">
      <c r="C95" s="111"/>
    </row>
    <row r="96" ht="12.75">
      <c r="C96" s="111"/>
    </row>
    <row r="97" ht="12.75">
      <c r="C97" s="111"/>
    </row>
    <row r="98" ht="12.75">
      <c r="C98" s="111"/>
    </row>
    <row r="99" ht="12.75">
      <c r="C99" s="111"/>
    </row>
    <row r="100" ht="12.75">
      <c r="C100" s="111"/>
    </row>
    <row r="101" ht="12.75">
      <c r="C101" s="111"/>
    </row>
    <row r="102" ht="12.75">
      <c r="C102" s="111"/>
    </row>
    <row r="103" ht="12.75">
      <c r="C103" s="111"/>
    </row>
    <row r="104" ht="12.75">
      <c r="C104" s="111"/>
    </row>
    <row r="105" ht="12.75">
      <c r="C105" s="111"/>
    </row>
    <row r="106" ht="12.75">
      <c r="C106" s="111"/>
    </row>
    <row r="107" ht="12.75">
      <c r="C107" s="111"/>
    </row>
    <row r="108" ht="12.75">
      <c r="C108" s="111"/>
    </row>
    <row r="109" ht="12.75">
      <c r="C109" s="111"/>
    </row>
    <row r="110" ht="12.75">
      <c r="C110" s="111"/>
    </row>
    <row r="111" ht="12.75">
      <c r="C111" s="111"/>
    </row>
    <row r="112" ht="12.75">
      <c r="C112" s="111"/>
    </row>
    <row r="113" ht="12.75">
      <c r="C113" s="111"/>
    </row>
    <row r="114" ht="12.75">
      <c r="C114" s="111"/>
    </row>
    <row r="115" ht="12.75">
      <c r="C115" s="111"/>
    </row>
    <row r="116" ht="12.75">
      <c r="C116" s="111"/>
    </row>
    <row r="117" ht="12.75">
      <c r="C117" s="111"/>
    </row>
    <row r="118" ht="12.75">
      <c r="C118" s="111"/>
    </row>
    <row r="119" ht="12.75">
      <c r="C119" s="111"/>
    </row>
    <row r="120" ht="12.75">
      <c r="C120" s="111"/>
    </row>
    <row r="121" ht="12.75">
      <c r="C121" s="111"/>
    </row>
    <row r="122" ht="12.75">
      <c r="C122" s="111"/>
    </row>
    <row r="123" ht="12.75">
      <c r="C123" s="111"/>
    </row>
    <row r="124" ht="12.75">
      <c r="C124" s="111"/>
    </row>
    <row r="125" ht="12.75">
      <c r="C125" s="111"/>
    </row>
    <row r="126" ht="12.75">
      <c r="C126" s="111"/>
    </row>
    <row r="127" ht="12.75">
      <c r="C127" s="111"/>
    </row>
    <row r="128" ht="12.75">
      <c r="C128" s="111"/>
    </row>
    <row r="129" ht="12.75">
      <c r="C129" s="111"/>
    </row>
    <row r="130" ht="12.75">
      <c r="C130" s="111"/>
    </row>
    <row r="131" ht="12.75">
      <c r="C131" s="111"/>
    </row>
    <row r="132" ht="12.75">
      <c r="C132" s="111"/>
    </row>
    <row r="133" ht="12.75">
      <c r="C133" s="111"/>
    </row>
    <row r="134" ht="12.75">
      <c r="C134" s="111"/>
    </row>
    <row r="135" ht="12.75">
      <c r="C135" s="111"/>
    </row>
    <row r="136" ht="12.75">
      <c r="C136" s="111"/>
    </row>
    <row r="137" ht="12.75">
      <c r="C137" s="111"/>
    </row>
    <row r="138" ht="12.75">
      <c r="C138" s="111"/>
    </row>
    <row r="139" ht="12.75">
      <c r="C139" s="111"/>
    </row>
    <row r="140" ht="12.75">
      <c r="C140" s="111"/>
    </row>
    <row r="141" ht="12.75">
      <c r="C141" s="111"/>
    </row>
    <row r="142" ht="12.75">
      <c r="C142" s="111"/>
    </row>
    <row r="143" ht="12.75">
      <c r="C143" s="111"/>
    </row>
    <row r="144" ht="12.75">
      <c r="C144" s="111"/>
    </row>
    <row r="145" ht="12.75">
      <c r="C145" s="111"/>
    </row>
    <row r="146" ht="12.75">
      <c r="C146" s="111"/>
    </row>
    <row r="147" ht="12.75">
      <c r="C147" s="111"/>
    </row>
    <row r="148" ht="12.75">
      <c r="C148" s="111"/>
    </row>
    <row r="149" ht="12.75">
      <c r="C149" s="111"/>
    </row>
    <row r="150" ht="12.75">
      <c r="C150" s="111"/>
    </row>
    <row r="151" ht="12.75">
      <c r="C151" s="111"/>
    </row>
    <row r="152" ht="12.75">
      <c r="C152" s="111"/>
    </row>
    <row r="153" ht="12.75">
      <c r="C153" s="111"/>
    </row>
    <row r="154" ht="12.75">
      <c r="C154" s="111"/>
    </row>
    <row r="155" ht="12.75">
      <c r="C155" s="111"/>
    </row>
    <row r="156" ht="12.75">
      <c r="C156" s="111"/>
    </row>
    <row r="157" ht="12.75">
      <c r="C157" s="111"/>
    </row>
    <row r="158" ht="12.75">
      <c r="C158" s="111"/>
    </row>
    <row r="159" ht="12.75">
      <c r="C159" s="111"/>
    </row>
    <row r="160" ht="12.75">
      <c r="C160" s="111"/>
    </row>
    <row r="161" ht="12.75">
      <c r="C161" s="111"/>
    </row>
    <row r="162" ht="12.75">
      <c r="C162" s="111"/>
    </row>
    <row r="163" ht="12.75">
      <c r="C163" s="111"/>
    </row>
    <row r="164" ht="12.75">
      <c r="C164" s="111"/>
    </row>
    <row r="165" ht="12.75">
      <c r="C165" s="111"/>
    </row>
    <row r="166" ht="12.75">
      <c r="C166" s="111"/>
    </row>
    <row r="167" ht="12.75">
      <c r="C167" s="111"/>
    </row>
    <row r="168" ht="12.75">
      <c r="C168" s="111"/>
    </row>
    <row r="169" ht="12.75">
      <c r="C169" s="111"/>
    </row>
    <row r="170" ht="12.75">
      <c r="C170" s="111"/>
    </row>
    <row r="171" ht="12.75">
      <c r="C171" s="111"/>
    </row>
    <row r="172" ht="12.75">
      <c r="C172" s="111"/>
    </row>
    <row r="173" ht="12.75">
      <c r="C173" s="111"/>
    </row>
    <row r="174" ht="12.75">
      <c r="C174" s="111"/>
    </row>
    <row r="175" ht="12.75">
      <c r="C175" s="111"/>
    </row>
    <row r="176" ht="12.75">
      <c r="C176" s="111"/>
    </row>
    <row r="177" ht="12.75">
      <c r="C177" s="111"/>
    </row>
    <row r="178" ht="12.75">
      <c r="C178" s="111"/>
    </row>
    <row r="179" ht="12.75">
      <c r="C179" s="111"/>
    </row>
    <row r="180" ht="12.75">
      <c r="C180" s="111"/>
    </row>
    <row r="181" ht="12.75">
      <c r="C181" s="111"/>
    </row>
    <row r="182" ht="12.75">
      <c r="C182" s="111"/>
    </row>
    <row r="183" ht="12.75">
      <c r="C183" s="111"/>
    </row>
    <row r="184" ht="12.75">
      <c r="C184" s="111"/>
    </row>
    <row r="185" ht="12.75">
      <c r="C185" s="111"/>
    </row>
    <row r="186" ht="12.75">
      <c r="C186" s="111"/>
    </row>
    <row r="187" ht="12.75">
      <c r="C187" s="111"/>
    </row>
    <row r="188" ht="12.75">
      <c r="C188" s="111"/>
    </row>
    <row r="189" ht="12.75">
      <c r="C189" s="111"/>
    </row>
    <row r="190" ht="12.75">
      <c r="C190" s="111"/>
    </row>
    <row r="191" ht="12.75">
      <c r="C191" s="111"/>
    </row>
    <row r="192" ht="12.75">
      <c r="C192" s="111"/>
    </row>
    <row r="193" ht="12.75">
      <c r="C193" s="111"/>
    </row>
    <row r="194" ht="12.75">
      <c r="C194" s="111"/>
    </row>
    <row r="195" ht="12.75">
      <c r="C195" s="111"/>
    </row>
    <row r="196" ht="12.75">
      <c r="C196" s="111"/>
    </row>
    <row r="197" ht="12.75">
      <c r="C197" s="111"/>
    </row>
    <row r="198" ht="12.75">
      <c r="C198" s="111"/>
    </row>
    <row r="199" ht="12.75">
      <c r="C199" s="111"/>
    </row>
    <row r="200" ht="12.75">
      <c r="C200" s="111"/>
    </row>
    <row r="201" ht="12.75">
      <c r="C201" s="111"/>
    </row>
    <row r="202" ht="12.75">
      <c r="C202" s="111"/>
    </row>
    <row r="203" ht="12.75">
      <c r="C203" s="111"/>
    </row>
    <row r="204" ht="12.75">
      <c r="C204" s="111"/>
    </row>
    <row r="205" ht="12.75">
      <c r="C205" s="111"/>
    </row>
    <row r="206" ht="12.75">
      <c r="C206" s="111"/>
    </row>
    <row r="207" ht="12.75">
      <c r="C207" s="111"/>
    </row>
    <row r="208" ht="12.75">
      <c r="C208" s="111"/>
    </row>
    <row r="209" ht="12.75">
      <c r="C209" s="111"/>
    </row>
    <row r="210" ht="12.75">
      <c r="C210" s="111"/>
    </row>
    <row r="211" ht="12.75">
      <c r="C211" s="111"/>
    </row>
    <row r="212" ht="12.75">
      <c r="C212" s="111"/>
    </row>
    <row r="213" ht="12.75">
      <c r="C213" s="111"/>
    </row>
    <row r="214" ht="12.75">
      <c r="C214" s="111"/>
    </row>
    <row r="215" ht="12.75">
      <c r="C215" s="111"/>
    </row>
    <row r="216" ht="12.75">
      <c r="C216" s="111"/>
    </row>
    <row r="217" ht="12.75">
      <c r="C217" s="111"/>
    </row>
    <row r="218" ht="12.75">
      <c r="C218" s="197"/>
    </row>
    <row r="219" ht="12.75">
      <c r="C219" s="197"/>
    </row>
    <row r="220" ht="12.75">
      <c r="C220" s="197"/>
    </row>
    <row r="221" ht="12.75">
      <c r="C221" s="197"/>
    </row>
    <row r="222" ht="12.75">
      <c r="C222" s="197"/>
    </row>
    <row r="223" ht="12.75">
      <c r="C223" s="197"/>
    </row>
    <row r="224" ht="12.75">
      <c r="C224" s="197"/>
    </row>
    <row r="225" ht="12.75">
      <c r="C225" s="197"/>
    </row>
    <row r="226" ht="12.75">
      <c r="C226" s="197"/>
    </row>
    <row r="227" ht="12.75">
      <c r="C227" s="197"/>
    </row>
    <row r="228" ht="12.75">
      <c r="C228" s="197"/>
    </row>
    <row r="229" ht="12.75">
      <c r="C229" s="197"/>
    </row>
    <row r="230" ht="12.75">
      <c r="C230" s="197"/>
    </row>
    <row r="231" ht="12.75">
      <c r="C231" s="197"/>
    </row>
    <row r="232" ht="12.75">
      <c r="C232" s="197"/>
    </row>
    <row r="233" ht="12.75">
      <c r="C233" s="197"/>
    </row>
    <row r="234" ht="12.75">
      <c r="C234" s="197"/>
    </row>
    <row r="235" ht="12.75">
      <c r="C235" s="197"/>
    </row>
    <row r="236" ht="12.75">
      <c r="C236" s="197"/>
    </row>
    <row r="237" ht="12.75">
      <c r="C237" s="197"/>
    </row>
    <row r="238" ht="12.75">
      <c r="C238" s="197"/>
    </row>
    <row r="239" ht="12.75">
      <c r="C239" s="197"/>
    </row>
    <row r="240" ht="12.75">
      <c r="C240" s="197"/>
    </row>
    <row r="241" ht="12.75">
      <c r="C241" s="197"/>
    </row>
    <row r="242" ht="12.75">
      <c r="C242" s="197"/>
    </row>
    <row r="243" ht="12.75">
      <c r="C243" s="197"/>
    </row>
    <row r="244" ht="12.75">
      <c r="C244" s="197"/>
    </row>
    <row r="245" ht="12.75">
      <c r="C245" s="197"/>
    </row>
    <row r="246" ht="12.75">
      <c r="C246" s="197"/>
    </row>
    <row r="247" ht="12.75">
      <c r="C247" s="198"/>
    </row>
    <row r="248" ht="12.75">
      <c r="C248" s="198"/>
    </row>
    <row r="249" ht="12.75">
      <c r="C249" s="198"/>
    </row>
    <row r="250" ht="12.75">
      <c r="C250" s="198"/>
    </row>
    <row r="251" ht="12.75">
      <c r="C251" s="198"/>
    </row>
    <row r="252" ht="12.75">
      <c r="C252" s="198"/>
    </row>
    <row r="253" ht="12.75">
      <c r="C253" s="198"/>
    </row>
    <row r="254" ht="12.75">
      <c r="C254" s="198"/>
    </row>
    <row r="255" ht="12.75">
      <c r="C255" s="198"/>
    </row>
    <row r="256" ht="12.75">
      <c r="C256" s="198"/>
    </row>
    <row r="257" ht="12.75">
      <c r="C257" s="198"/>
    </row>
    <row r="258" ht="12.75">
      <c r="C258" s="198"/>
    </row>
    <row r="259" ht="12.75">
      <c r="C259" s="198"/>
    </row>
    <row r="260" ht="12.75">
      <c r="C260" s="198"/>
    </row>
    <row r="261" ht="12.75">
      <c r="C261" s="198"/>
    </row>
    <row r="262" ht="12.75">
      <c r="C262" s="198"/>
    </row>
    <row r="263" ht="12.75">
      <c r="C263" s="198"/>
    </row>
    <row r="264" ht="12.75">
      <c r="C264" s="198"/>
    </row>
    <row r="265" ht="12.75">
      <c r="C265" s="198"/>
    </row>
    <row r="266" ht="12.75">
      <c r="C266" s="198"/>
    </row>
    <row r="267" ht="12.75">
      <c r="C267" s="198"/>
    </row>
    <row r="268" ht="12.75">
      <c r="C268" s="198"/>
    </row>
    <row r="269" ht="12.75">
      <c r="C269" s="198"/>
    </row>
    <row r="270" ht="12.75">
      <c r="C270" s="198"/>
    </row>
    <row r="271" ht="12.75">
      <c r="C271" s="198"/>
    </row>
    <row r="272" ht="12.75">
      <c r="C272" s="198"/>
    </row>
    <row r="273" ht="12.75">
      <c r="C273" s="198"/>
    </row>
    <row r="274" ht="12.75">
      <c r="C274" s="198"/>
    </row>
    <row r="275" ht="12.75">
      <c r="C275" s="198"/>
    </row>
    <row r="276" ht="12.75">
      <c r="C276" s="198"/>
    </row>
    <row r="277" ht="12.75">
      <c r="C277" s="198"/>
    </row>
    <row r="278" ht="12.75">
      <c r="C278" s="198"/>
    </row>
    <row r="279" ht="12.75">
      <c r="C279" s="198"/>
    </row>
    <row r="280" ht="12.75">
      <c r="C280" s="198"/>
    </row>
    <row r="281" ht="12.75">
      <c r="C281" s="198"/>
    </row>
    <row r="282" ht="12.75">
      <c r="C282" s="198"/>
    </row>
    <row r="283" ht="12.75">
      <c r="C283" s="198"/>
    </row>
    <row r="284" ht="12.75">
      <c r="C284" s="198"/>
    </row>
    <row r="285" ht="12.75">
      <c r="C285" s="198"/>
    </row>
    <row r="286" ht="12.75">
      <c r="C286" s="198"/>
    </row>
    <row r="287" ht="12.75">
      <c r="C287" s="198"/>
    </row>
    <row r="288" ht="12.75">
      <c r="C288" s="198"/>
    </row>
    <row r="289" ht="12.75">
      <c r="C289" s="198"/>
    </row>
    <row r="290" ht="12.75">
      <c r="C290" s="198"/>
    </row>
    <row r="291" ht="12.75">
      <c r="C291" s="198"/>
    </row>
    <row r="292" ht="12.75">
      <c r="C292" s="198"/>
    </row>
    <row r="293" ht="12.75">
      <c r="C293" s="198"/>
    </row>
    <row r="294" ht="12.75">
      <c r="C294" s="198"/>
    </row>
    <row r="295" ht="12.75">
      <c r="C295" s="198"/>
    </row>
    <row r="296" ht="12.75">
      <c r="C296" s="199"/>
    </row>
    <row r="297" ht="12.75">
      <c r="C297" s="199"/>
    </row>
    <row r="298" ht="12.75">
      <c r="C298" s="199"/>
    </row>
    <row r="299" ht="12.75">
      <c r="C299" s="199"/>
    </row>
    <row r="300" ht="12.75">
      <c r="C300" s="199"/>
    </row>
    <row r="301" ht="12.75">
      <c r="C301" s="199"/>
    </row>
    <row r="302" ht="12.75">
      <c r="C302" s="199"/>
    </row>
    <row r="303" ht="12.75">
      <c r="C303" s="199"/>
    </row>
    <row r="304" ht="12.75">
      <c r="C304" s="199"/>
    </row>
    <row r="305" ht="12.75">
      <c r="C305" s="199"/>
    </row>
    <row r="306" ht="12.75">
      <c r="C306" s="199"/>
    </row>
    <row r="307" ht="12.75">
      <c r="C307" s="199"/>
    </row>
    <row r="308" ht="12.75">
      <c r="C308" s="199"/>
    </row>
    <row r="309" ht="12.75">
      <c r="C309" s="199"/>
    </row>
    <row r="310" ht="12.75">
      <c r="C310" s="199"/>
    </row>
    <row r="311" ht="12.75">
      <c r="C311" s="199"/>
    </row>
    <row r="312" ht="12.75">
      <c r="C312" s="199"/>
    </row>
    <row r="313" ht="12.75">
      <c r="C313" s="199"/>
    </row>
    <row r="314" ht="12.75">
      <c r="C314" s="199"/>
    </row>
    <row r="315" ht="12.75">
      <c r="C315" s="199"/>
    </row>
    <row r="316" ht="12.75">
      <c r="C316" s="199"/>
    </row>
    <row r="317" ht="12.75">
      <c r="C317" s="199"/>
    </row>
    <row r="318" ht="12.75">
      <c r="C318" s="199"/>
    </row>
    <row r="319" ht="12.75">
      <c r="C319" s="199"/>
    </row>
    <row r="320" ht="12.75">
      <c r="C320" s="199"/>
    </row>
    <row r="321" ht="12.75">
      <c r="C321" s="199"/>
    </row>
    <row r="322" ht="12.75">
      <c r="C322" s="199"/>
    </row>
    <row r="323" ht="12.75">
      <c r="C323" s="199"/>
    </row>
    <row r="324" ht="12.75">
      <c r="C324" s="199"/>
    </row>
    <row r="325" ht="12.75">
      <c r="C325" s="199"/>
    </row>
    <row r="326" ht="12.75">
      <c r="C326" s="199"/>
    </row>
    <row r="327" ht="12.75">
      <c r="C327" s="199"/>
    </row>
    <row r="328" ht="12.75">
      <c r="C328" s="199"/>
    </row>
    <row r="329" ht="12.75">
      <c r="C329" s="199"/>
    </row>
    <row r="330" ht="12.75">
      <c r="C330" s="199"/>
    </row>
    <row r="331" ht="12.75">
      <c r="C331" s="199"/>
    </row>
    <row r="332" ht="12.75">
      <c r="C332" s="199"/>
    </row>
    <row r="333" ht="12.75">
      <c r="C333" s="199"/>
    </row>
    <row r="334" ht="12.75">
      <c r="C334" s="199"/>
    </row>
    <row r="335" ht="12.75">
      <c r="C335" s="199"/>
    </row>
    <row r="336" ht="12.75">
      <c r="C336" s="199"/>
    </row>
    <row r="337" ht="12.75">
      <c r="C337" s="199"/>
    </row>
    <row r="338" ht="12.75">
      <c r="C338" s="199"/>
    </row>
    <row r="339" ht="12.75">
      <c r="C339" s="199"/>
    </row>
    <row r="340" ht="12.75">
      <c r="C340" s="199"/>
    </row>
    <row r="341" ht="12.75">
      <c r="C341" s="199"/>
    </row>
    <row r="342" ht="12.75">
      <c r="C342" s="199"/>
    </row>
    <row r="343" ht="12.75">
      <c r="C343" s="199"/>
    </row>
    <row r="344" ht="12.75">
      <c r="C344" s="199"/>
    </row>
    <row r="345" ht="12.75">
      <c r="C345" s="199"/>
    </row>
    <row r="346" ht="12.75">
      <c r="C346" s="199"/>
    </row>
    <row r="347" ht="12.75">
      <c r="C347" s="199"/>
    </row>
    <row r="348" ht="12.75">
      <c r="C348" s="199"/>
    </row>
    <row r="349" ht="12.75">
      <c r="C349" s="199"/>
    </row>
    <row r="350" ht="12.75">
      <c r="C350" s="199"/>
    </row>
    <row r="351" ht="12.75">
      <c r="C351" s="199"/>
    </row>
    <row r="352" ht="12.75">
      <c r="C352" s="199"/>
    </row>
    <row r="353" ht="12.75">
      <c r="C353" s="199"/>
    </row>
    <row r="354" ht="12.75">
      <c r="C354" s="199"/>
    </row>
    <row r="355" ht="12.75">
      <c r="C355" s="199"/>
    </row>
    <row r="356" ht="12.75">
      <c r="C356" s="199"/>
    </row>
    <row r="357" ht="12.75">
      <c r="C357" s="199"/>
    </row>
    <row r="358" ht="12.75">
      <c r="C358" s="199"/>
    </row>
    <row r="359" ht="12.75">
      <c r="C359" s="199"/>
    </row>
    <row r="360" ht="12.75">
      <c r="C360" s="199"/>
    </row>
    <row r="361" ht="12.75">
      <c r="C361" s="199"/>
    </row>
    <row r="362" ht="12.75">
      <c r="C362" s="199"/>
    </row>
    <row r="363" ht="12.75">
      <c r="C363" s="199"/>
    </row>
    <row r="364" ht="12.75">
      <c r="C364" s="199"/>
    </row>
    <row r="365" ht="12.75">
      <c r="C365" s="199"/>
    </row>
    <row r="366" ht="12.75">
      <c r="C366" s="199"/>
    </row>
    <row r="367" ht="12.75">
      <c r="C367" s="199"/>
    </row>
    <row r="368" ht="12.75">
      <c r="C368" s="199"/>
    </row>
    <row r="369" ht="12.75">
      <c r="C369" s="199"/>
    </row>
    <row r="370" ht="12.75">
      <c r="C370" s="199"/>
    </row>
    <row r="371" ht="12.75">
      <c r="C371" s="199"/>
    </row>
    <row r="372" ht="12.75">
      <c r="C372" s="199"/>
    </row>
    <row r="373" ht="12.75">
      <c r="C373" s="199"/>
    </row>
    <row r="374" ht="12.75">
      <c r="C374" s="199"/>
    </row>
    <row r="375" ht="12.75">
      <c r="C375" s="199"/>
    </row>
    <row r="376" ht="12.75">
      <c r="C376" s="199"/>
    </row>
    <row r="377" ht="12.75">
      <c r="C377" s="199"/>
    </row>
    <row r="378" ht="12.75">
      <c r="C378" s="199"/>
    </row>
    <row r="379" ht="12.75">
      <c r="C379" s="199"/>
    </row>
    <row r="380" ht="12.75">
      <c r="C380" s="199"/>
    </row>
    <row r="381" ht="12.75">
      <c r="C381" s="199"/>
    </row>
    <row r="382" ht="12.75">
      <c r="C382" s="199"/>
    </row>
    <row r="383" ht="12.75">
      <c r="C383" s="199"/>
    </row>
    <row r="384" ht="12.75">
      <c r="C384" s="199"/>
    </row>
    <row r="385" ht="12.75">
      <c r="C385" s="199"/>
    </row>
    <row r="386" ht="12.75">
      <c r="C386" s="199"/>
    </row>
    <row r="387" ht="12.75">
      <c r="C387" s="199"/>
    </row>
    <row r="388" ht="12.75">
      <c r="C388" s="199"/>
    </row>
    <row r="389" ht="12.75">
      <c r="C389" s="199"/>
    </row>
    <row r="390" ht="12.75">
      <c r="C390" s="199"/>
    </row>
    <row r="391" ht="12.75">
      <c r="C391" s="199"/>
    </row>
    <row r="392" ht="12.75">
      <c r="C392" s="199"/>
    </row>
    <row r="393" ht="12.75">
      <c r="C393" s="199"/>
    </row>
    <row r="394" ht="12.75">
      <c r="C394" s="199"/>
    </row>
    <row r="395" ht="12.75">
      <c r="C395" s="199"/>
    </row>
    <row r="396" ht="12.75">
      <c r="C396" s="199"/>
    </row>
    <row r="397" ht="12.75">
      <c r="C397" s="199"/>
    </row>
    <row r="398" ht="12.75">
      <c r="C398" s="199"/>
    </row>
    <row r="399" ht="12.75">
      <c r="C399" s="199"/>
    </row>
    <row r="400" ht="12.75">
      <c r="C400" s="199"/>
    </row>
    <row r="401" ht="12.75">
      <c r="C401" s="199"/>
    </row>
    <row r="402" ht="12.75">
      <c r="C402" s="199"/>
    </row>
    <row r="403" ht="12.75">
      <c r="C403" s="199"/>
    </row>
    <row r="404" ht="12.75">
      <c r="C404" s="199"/>
    </row>
    <row r="405" ht="12.75">
      <c r="C405" s="199"/>
    </row>
    <row r="406" ht="12.75">
      <c r="C406" s="199"/>
    </row>
    <row r="407" ht="12.75">
      <c r="C407" s="199"/>
    </row>
    <row r="408" ht="12.75">
      <c r="C408" s="199"/>
    </row>
    <row r="409" ht="12.75">
      <c r="C409" s="199"/>
    </row>
    <row r="410" ht="12.75">
      <c r="C410" s="199"/>
    </row>
    <row r="411" ht="12.75">
      <c r="C411" s="199"/>
    </row>
    <row r="412" ht="12.75">
      <c r="C412" s="199"/>
    </row>
    <row r="413" ht="12.75">
      <c r="C413" s="199"/>
    </row>
    <row r="414" ht="12.75">
      <c r="C414" s="199"/>
    </row>
    <row r="415" ht="12.75">
      <c r="C415" s="199"/>
    </row>
    <row r="416" ht="12.75">
      <c r="C416" s="199"/>
    </row>
    <row r="417" ht="12.75">
      <c r="C417" s="199"/>
    </row>
    <row r="418" ht="12.75">
      <c r="C418" s="199"/>
    </row>
    <row r="419" ht="12.75">
      <c r="C419" s="199"/>
    </row>
    <row r="420" ht="12.75">
      <c r="C420" s="199"/>
    </row>
    <row r="421" ht="12.75">
      <c r="C421" s="199"/>
    </row>
    <row r="422" ht="12.75">
      <c r="C422" s="199"/>
    </row>
    <row r="423" ht="12.75">
      <c r="C423" s="199"/>
    </row>
    <row r="424" ht="12.75">
      <c r="C424" s="199"/>
    </row>
    <row r="425" ht="12.75">
      <c r="C425" s="199"/>
    </row>
    <row r="426" ht="12.75">
      <c r="C426" s="199"/>
    </row>
    <row r="427" ht="12.75">
      <c r="C427" s="199"/>
    </row>
    <row r="428" ht="12.75">
      <c r="C428" s="199"/>
    </row>
    <row r="429" ht="12.75">
      <c r="C429" s="199"/>
    </row>
    <row r="430" ht="12.75">
      <c r="C430" s="199"/>
    </row>
    <row r="431" ht="12.75">
      <c r="C431" s="199"/>
    </row>
    <row r="432" ht="12.75">
      <c r="C432" s="199"/>
    </row>
    <row r="433" ht="12.75">
      <c r="C433" s="199"/>
    </row>
    <row r="434" ht="12.75">
      <c r="C434" s="199"/>
    </row>
    <row r="435" ht="12.75">
      <c r="C435" s="199"/>
    </row>
    <row r="436" ht="12.75">
      <c r="C436" s="199"/>
    </row>
    <row r="437" ht="12.75">
      <c r="C437" s="199"/>
    </row>
    <row r="438" ht="12.75">
      <c r="C438" s="199"/>
    </row>
    <row r="439" ht="12.75">
      <c r="C439" s="199"/>
    </row>
    <row r="440" ht="12.75">
      <c r="C440" s="199"/>
    </row>
    <row r="441" ht="12.75">
      <c r="C441" s="199"/>
    </row>
    <row r="442" ht="12.75">
      <c r="C442" s="199"/>
    </row>
    <row r="443" ht="12.75">
      <c r="C443" s="199"/>
    </row>
    <row r="444" ht="12.75">
      <c r="C444" s="199"/>
    </row>
    <row r="445" ht="12.75">
      <c r="C445" s="199"/>
    </row>
    <row r="446" ht="12.75">
      <c r="C446" s="199"/>
    </row>
    <row r="447" ht="12.75">
      <c r="C447" s="199"/>
    </row>
    <row r="448" ht="12.75">
      <c r="C448" s="199"/>
    </row>
    <row r="449" ht="12.75">
      <c r="C449" s="199"/>
    </row>
    <row r="450" ht="12.75">
      <c r="C450" s="199"/>
    </row>
    <row r="451" ht="12.75">
      <c r="C451" s="199"/>
    </row>
    <row r="452" ht="12.75">
      <c r="C452" s="199"/>
    </row>
    <row r="453" ht="12.75">
      <c r="C453" s="199"/>
    </row>
    <row r="454" ht="12.75">
      <c r="C454" s="199"/>
    </row>
    <row r="455" ht="12.75">
      <c r="C455" s="199"/>
    </row>
    <row r="456" ht="12.75">
      <c r="C456" s="199"/>
    </row>
    <row r="457" ht="12.75">
      <c r="C457" s="199"/>
    </row>
    <row r="458" ht="12.75">
      <c r="C458" s="199"/>
    </row>
    <row r="459" ht="12.75">
      <c r="C459" s="199"/>
    </row>
    <row r="460" ht="12.75">
      <c r="C460" s="199"/>
    </row>
    <row r="461" ht="12.75">
      <c r="C461" s="199"/>
    </row>
    <row r="462" ht="12.75">
      <c r="C462" s="199"/>
    </row>
    <row r="463" ht="12.75">
      <c r="C463" s="199"/>
    </row>
    <row r="464" ht="12.75">
      <c r="C464" s="199"/>
    </row>
    <row r="465" ht="12.75">
      <c r="C465" s="199"/>
    </row>
    <row r="466" ht="12.75">
      <c r="C466" s="199"/>
    </row>
    <row r="467" ht="12.75">
      <c r="C467" s="199"/>
    </row>
    <row r="468" ht="12.75">
      <c r="C468" s="199"/>
    </row>
    <row r="469" ht="12.75">
      <c r="C469" s="199"/>
    </row>
    <row r="470" ht="12.75">
      <c r="C470" s="199"/>
    </row>
    <row r="471" ht="12.75">
      <c r="C471" s="199"/>
    </row>
    <row r="472" ht="12.75">
      <c r="C472" s="199"/>
    </row>
    <row r="473" ht="12.75">
      <c r="C473" s="199"/>
    </row>
    <row r="474" ht="12.75">
      <c r="C474" s="199"/>
    </row>
    <row r="475" ht="12.75">
      <c r="C475" s="199"/>
    </row>
    <row r="476" ht="12.75">
      <c r="C476" s="199"/>
    </row>
    <row r="477" ht="12.75">
      <c r="C477" s="199"/>
    </row>
    <row r="478" ht="12.75">
      <c r="C478" s="199"/>
    </row>
    <row r="479" ht="12.75">
      <c r="C479" s="199"/>
    </row>
    <row r="480" ht="12.75">
      <c r="C480" s="199"/>
    </row>
    <row r="481" ht="12.75">
      <c r="C481" s="199"/>
    </row>
    <row r="482" ht="12.75">
      <c r="C482" s="199"/>
    </row>
    <row r="483" ht="12.75">
      <c r="C483" s="199"/>
    </row>
    <row r="484" ht="12.75">
      <c r="C484" s="199"/>
    </row>
    <row r="485" ht="12.75">
      <c r="C485" s="199"/>
    </row>
    <row r="486" ht="12.75">
      <c r="C486" s="199"/>
    </row>
    <row r="487" ht="12.75">
      <c r="C487" s="199"/>
    </row>
    <row r="488" ht="12.75">
      <c r="C488" s="199"/>
    </row>
    <row r="489" ht="12.75">
      <c r="C489" s="199"/>
    </row>
    <row r="490" ht="12.75">
      <c r="C490" s="199"/>
    </row>
    <row r="491" ht="12.75">
      <c r="C491" s="199"/>
    </row>
    <row r="492" ht="12.75">
      <c r="C492" s="199"/>
    </row>
    <row r="493" ht="12.75">
      <c r="C493" s="199"/>
    </row>
    <row r="494" ht="12.75">
      <c r="C494" s="199"/>
    </row>
    <row r="495" ht="12.75">
      <c r="C495" s="199"/>
    </row>
    <row r="496" ht="12.75">
      <c r="C496" s="199"/>
    </row>
    <row r="497" ht="12.75">
      <c r="C497" s="199"/>
    </row>
    <row r="498" ht="12.75">
      <c r="C498" s="199"/>
    </row>
    <row r="499" ht="12.75">
      <c r="C499" s="199"/>
    </row>
    <row r="500" ht="12.75">
      <c r="C500" s="199"/>
    </row>
    <row r="501" ht="12.75">
      <c r="C501" s="199"/>
    </row>
    <row r="502" ht="12.75">
      <c r="C502" s="199"/>
    </row>
    <row r="503" ht="12.75">
      <c r="C503" s="199"/>
    </row>
    <row r="504" ht="12.75">
      <c r="C504" s="199"/>
    </row>
    <row r="505" ht="12.75">
      <c r="C505" s="199"/>
    </row>
    <row r="506" ht="12.75">
      <c r="C506" s="199"/>
    </row>
    <row r="507" ht="12.75">
      <c r="C507" s="199"/>
    </row>
    <row r="508" ht="12.75">
      <c r="C508" s="199"/>
    </row>
    <row r="509" ht="12.75">
      <c r="C509" s="199"/>
    </row>
    <row r="510" ht="12.75">
      <c r="C510" s="199"/>
    </row>
    <row r="511" ht="12.75">
      <c r="C511" s="199"/>
    </row>
    <row r="512" ht="12.75">
      <c r="C512" s="199"/>
    </row>
    <row r="513" ht="12.75">
      <c r="C513" s="199"/>
    </row>
    <row r="514" ht="12.75">
      <c r="C514" s="199"/>
    </row>
    <row r="515" ht="12.75">
      <c r="C515" s="199"/>
    </row>
    <row r="516" ht="12.75">
      <c r="C516" s="199"/>
    </row>
    <row r="517" ht="12.75">
      <c r="C517" s="199"/>
    </row>
    <row r="518" ht="12.75">
      <c r="C518" s="199"/>
    </row>
    <row r="519" ht="12.75">
      <c r="C519" s="199"/>
    </row>
    <row r="520" ht="12.75">
      <c r="C520" s="199"/>
    </row>
    <row r="521" ht="12.75">
      <c r="C521" s="199"/>
    </row>
    <row r="522" ht="12.75">
      <c r="C522" s="199"/>
    </row>
    <row r="523" ht="12.75">
      <c r="C523" s="199"/>
    </row>
    <row r="524" ht="12.75">
      <c r="C524" s="199"/>
    </row>
    <row r="525" ht="12.75">
      <c r="C525" s="199"/>
    </row>
    <row r="526" ht="12.75">
      <c r="C526" s="199"/>
    </row>
    <row r="527" ht="12.75">
      <c r="C527" s="199"/>
    </row>
    <row r="528" ht="12.75">
      <c r="C528" s="199"/>
    </row>
    <row r="529" ht="12.75">
      <c r="C529" s="199"/>
    </row>
    <row r="530" ht="12.75">
      <c r="C530" s="199"/>
    </row>
    <row r="531" ht="12.75">
      <c r="C531" s="199"/>
    </row>
    <row r="532" ht="12.75">
      <c r="C532" s="199"/>
    </row>
    <row r="533" ht="12.75">
      <c r="C533" s="199"/>
    </row>
    <row r="534" ht="12.75">
      <c r="C534" s="199"/>
    </row>
    <row r="535" ht="12.75">
      <c r="C535" s="199"/>
    </row>
    <row r="536" ht="12.75">
      <c r="C536" s="199"/>
    </row>
    <row r="537" ht="12.75">
      <c r="C537" s="199"/>
    </row>
    <row r="538" ht="12.75">
      <c r="C538" s="199"/>
    </row>
    <row r="539" ht="12.75">
      <c r="C539" s="199"/>
    </row>
    <row r="540" ht="12.75">
      <c r="C540" s="199"/>
    </row>
    <row r="541" ht="12.75">
      <c r="C541" s="199"/>
    </row>
    <row r="542" ht="12.75">
      <c r="C542" s="199"/>
    </row>
    <row r="543" ht="12.75">
      <c r="C543" s="199"/>
    </row>
    <row r="544" ht="12.75">
      <c r="C544" s="199"/>
    </row>
  </sheetData>
  <mergeCells count="4">
    <mergeCell ref="C1:C3"/>
    <mergeCell ref="D1:D2"/>
    <mergeCell ref="E1:H1"/>
    <mergeCell ref="D3:H3"/>
  </mergeCells>
  <printOptions/>
  <pageMargins left="0.6692913385826772" right="0.7086614173228347" top="1.06" bottom="0.7874015748031497" header="0.5118110236220472" footer="0.5118110236220472"/>
  <pageSetup horizontalDpi="600" verticalDpi="600" orientation="landscape" paperSize="9" r:id="rId1"/>
  <headerFooter alignWithMargins="0">
    <oddHeader>&amp;L&amp;"Arial Narrow,Tučné"Investičná stratégia zásobovania pitnou vodou a odkanalizovania na roky 2007-2013 
Vodovody - VVS. a. s.</oddHeader>
    <oddFooter>&amp;CStránka &amp;P z &amp;N</oddFooter>
  </headerFooter>
  <rowBreaks count="1" manualBreakCount="1">
    <brk id="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H31"/>
  <sheetViews>
    <sheetView view="pageBreakPreview" zoomScale="85" zoomScaleSheetLayoutView="85" workbookViewId="0" topLeftCell="A1">
      <selection activeCell="A4" sqref="A4"/>
    </sheetView>
  </sheetViews>
  <sheetFormatPr defaultColWidth="9.140625" defaultRowHeight="16.5"/>
  <cols>
    <col min="1" max="1" width="32.57421875" style="207" customWidth="1"/>
    <col min="2" max="2" width="42.421875" style="208" customWidth="1"/>
    <col min="3" max="3" width="11.57421875" style="1" customWidth="1"/>
    <col min="4" max="4" width="12.00390625" style="1" customWidth="1"/>
    <col min="5" max="6" width="11.57421875" style="1" customWidth="1"/>
    <col min="7" max="7" width="13.28125" style="1" customWidth="1"/>
    <col min="8" max="8" width="11.57421875" style="1" customWidth="1"/>
    <col min="9" max="16384" width="9.140625" style="1" customWidth="1"/>
  </cols>
  <sheetData>
    <row r="1" spans="1:8" s="3" customFormat="1" ht="68.25" customHeight="1">
      <c r="A1" s="25" t="s">
        <v>200</v>
      </c>
      <c r="B1" s="25" t="s">
        <v>203</v>
      </c>
      <c r="C1" s="300" t="s">
        <v>537</v>
      </c>
      <c r="D1" s="300" t="s">
        <v>595</v>
      </c>
      <c r="E1" s="300" t="s">
        <v>536</v>
      </c>
      <c r="F1" s="300"/>
      <c r="G1" s="300"/>
      <c r="H1" s="300"/>
    </row>
    <row r="2" spans="1:8" s="3" customFormat="1" ht="28.5" customHeight="1">
      <c r="A2" s="4" t="s">
        <v>201</v>
      </c>
      <c r="B2" s="4" t="s">
        <v>204</v>
      </c>
      <c r="C2" s="300"/>
      <c r="D2" s="300"/>
      <c r="E2" s="24" t="s">
        <v>533</v>
      </c>
      <c r="F2" s="24" t="s">
        <v>532</v>
      </c>
      <c r="G2" s="24" t="s">
        <v>534</v>
      </c>
      <c r="H2" s="24" t="s">
        <v>535</v>
      </c>
    </row>
    <row r="3" spans="1:8" s="3" customFormat="1" ht="15" customHeight="1">
      <c r="A3" s="26" t="s">
        <v>202</v>
      </c>
      <c r="B3" s="26"/>
      <c r="C3" s="300"/>
      <c r="D3" s="300" t="s">
        <v>205</v>
      </c>
      <c r="E3" s="300"/>
      <c r="F3" s="300"/>
      <c r="G3" s="300"/>
      <c r="H3" s="300"/>
    </row>
    <row r="4" spans="1:8" ht="16.5">
      <c r="A4" s="108" t="s">
        <v>132</v>
      </c>
      <c r="B4" s="206" t="s">
        <v>151</v>
      </c>
      <c r="C4" s="87" t="s">
        <v>209</v>
      </c>
      <c r="D4" s="203">
        <v>96</v>
      </c>
      <c r="E4" s="87">
        <v>77</v>
      </c>
      <c r="F4" s="87">
        <v>12</v>
      </c>
      <c r="G4" s="87">
        <v>0</v>
      </c>
      <c r="H4" s="87">
        <v>7</v>
      </c>
    </row>
    <row r="5" spans="1:8" ht="16.5">
      <c r="A5" s="108" t="s">
        <v>133</v>
      </c>
      <c r="B5" s="206"/>
      <c r="C5" s="87"/>
      <c r="D5" s="204"/>
      <c r="E5" s="205"/>
      <c r="F5" s="205"/>
      <c r="G5" s="5"/>
      <c r="H5" s="205"/>
    </row>
    <row r="6" spans="1:8" ht="16.5">
      <c r="A6" s="108" t="s">
        <v>134</v>
      </c>
      <c r="B6" s="206"/>
      <c r="C6" s="87"/>
      <c r="D6" s="202"/>
      <c r="E6" s="5"/>
      <c r="F6" s="5"/>
      <c r="G6" s="5"/>
      <c r="H6" s="5"/>
    </row>
    <row r="7" spans="1:8" ht="16.5">
      <c r="A7" s="108" t="s">
        <v>135</v>
      </c>
      <c r="B7" s="206"/>
      <c r="C7" s="87"/>
      <c r="D7" s="202"/>
      <c r="E7" s="5"/>
      <c r="F7" s="5"/>
      <c r="G7" s="5"/>
      <c r="H7" s="5"/>
    </row>
    <row r="8" spans="1:8" ht="16.5">
      <c r="A8" s="102" t="s">
        <v>136</v>
      </c>
      <c r="B8" s="209"/>
      <c r="C8" s="85"/>
      <c r="D8" s="210"/>
      <c r="E8" s="27"/>
      <c r="F8" s="27"/>
      <c r="G8" s="27"/>
      <c r="H8" s="27"/>
    </row>
    <row r="9" spans="1:8" ht="16.5">
      <c r="A9" s="108" t="s">
        <v>132</v>
      </c>
      <c r="B9" s="206" t="s">
        <v>137</v>
      </c>
      <c r="C9" s="87" t="s">
        <v>146</v>
      </c>
      <c r="D9" s="203">
        <v>60</v>
      </c>
      <c r="E9" s="87">
        <v>48</v>
      </c>
      <c r="F9" s="87">
        <v>8</v>
      </c>
      <c r="G9" s="87">
        <v>0</v>
      </c>
      <c r="H9" s="87">
        <v>4</v>
      </c>
    </row>
    <row r="10" spans="1:8" ht="16.5">
      <c r="A10" s="108" t="s">
        <v>133</v>
      </c>
      <c r="B10" s="206"/>
      <c r="C10" s="87"/>
      <c r="D10" s="204"/>
      <c r="E10" s="205"/>
      <c r="F10" s="205"/>
      <c r="G10" s="5"/>
      <c r="H10" s="205"/>
    </row>
    <row r="11" spans="1:8" ht="16.5">
      <c r="A11" s="108" t="s">
        <v>138</v>
      </c>
      <c r="B11" s="206"/>
      <c r="C11" s="87"/>
      <c r="D11" s="202"/>
      <c r="E11" s="5"/>
      <c r="F11" s="5"/>
      <c r="G11" s="5"/>
      <c r="H11" s="5"/>
    </row>
    <row r="12" spans="1:8" ht="16.5">
      <c r="A12" s="108" t="s">
        <v>135</v>
      </c>
      <c r="B12" s="206"/>
      <c r="C12" s="87"/>
      <c r="D12" s="202"/>
      <c r="E12" s="5"/>
      <c r="F12" s="5"/>
      <c r="G12" s="5"/>
      <c r="H12" s="5"/>
    </row>
    <row r="13" spans="1:8" ht="16.5">
      <c r="A13" s="102" t="s">
        <v>139</v>
      </c>
      <c r="B13" s="209"/>
      <c r="C13" s="85"/>
      <c r="D13" s="210"/>
      <c r="E13" s="27"/>
      <c r="F13" s="27"/>
      <c r="G13" s="27"/>
      <c r="H13" s="27"/>
    </row>
    <row r="14" spans="1:8" ht="16.5">
      <c r="A14" s="109" t="s">
        <v>132</v>
      </c>
      <c r="B14" s="273" t="s">
        <v>140</v>
      </c>
      <c r="C14" s="78" t="s">
        <v>146</v>
      </c>
      <c r="D14" s="274">
        <v>60</v>
      </c>
      <c r="E14" s="78">
        <v>48</v>
      </c>
      <c r="F14" s="78">
        <v>8</v>
      </c>
      <c r="G14" s="78">
        <v>0</v>
      </c>
      <c r="H14" s="78">
        <v>4</v>
      </c>
    </row>
    <row r="15" spans="1:8" ht="16.5">
      <c r="A15" s="108" t="s">
        <v>133</v>
      </c>
      <c r="B15" s="206" t="s">
        <v>147</v>
      </c>
      <c r="C15" s="87"/>
      <c r="D15" s="204"/>
      <c r="E15" s="205"/>
      <c r="F15" s="205"/>
      <c r="G15" s="5"/>
      <c r="H15" s="205"/>
    </row>
    <row r="16" spans="1:8" ht="16.5">
      <c r="A16" s="108" t="s">
        <v>141</v>
      </c>
      <c r="B16" s="206"/>
      <c r="C16" s="87"/>
      <c r="D16" s="202"/>
      <c r="E16" s="5"/>
      <c r="F16" s="5"/>
      <c r="G16" s="5"/>
      <c r="H16" s="5"/>
    </row>
    <row r="17" spans="1:8" ht="16.5">
      <c r="A17" s="108" t="s">
        <v>130</v>
      </c>
      <c r="B17" s="206"/>
      <c r="C17" s="87"/>
      <c r="D17" s="202"/>
      <c r="E17" s="5"/>
      <c r="F17" s="5"/>
      <c r="G17" s="5"/>
      <c r="H17" s="5"/>
    </row>
    <row r="18" spans="1:8" ht="16.5">
      <c r="A18" s="102" t="s">
        <v>131</v>
      </c>
      <c r="B18" s="209"/>
      <c r="C18" s="85"/>
      <c r="D18" s="210"/>
      <c r="E18" s="27"/>
      <c r="F18" s="27"/>
      <c r="G18" s="27"/>
      <c r="H18" s="27"/>
    </row>
    <row r="19" spans="1:8" ht="16.5">
      <c r="A19" s="108" t="s">
        <v>132</v>
      </c>
      <c r="B19" s="206" t="s">
        <v>152</v>
      </c>
      <c r="C19" s="87" t="s">
        <v>447</v>
      </c>
      <c r="D19" s="203">
        <v>88</v>
      </c>
      <c r="E19" s="87">
        <v>70</v>
      </c>
      <c r="F19" s="87">
        <v>12</v>
      </c>
      <c r="G19" s="87"/>
      <c r="H19" s="87">
        <v>6</v>
      </c>
    </row>
    <row r="20" spans="1:8" ht="16.5">
      <c r="A20" s="108" t="s">
        <v>133</v>
      </c>
      <c r="B20" s="206" t="s">
        <v>153</v>
      </c>
      <c r="C20" s="87"/>
      <c r="D20" s="202"/>
      <c r="E20" s="205"/>
      <c r="F20" s="205"/>
      <c r="G20" s="5"/>
      <c r="H20" s="205"/>
    </row>
    <row r="21" spans="1:8" ht="16.5">
      <c r="A21" s="108" t="s">
        <v>142</v>
      </c>
      <c r="B21" s="206" t="s">
        <v>154</v>
      </c>
      <c r="C21" s="87"/>
      <c r="D21" s="202"/>
      <c r="E21" s="5"/>
      <c r="F21" s="5"/>
      <c r="G21" s="5"/>
      <c r="H21" s="5"/>
    </row>
    <row r="22" spans="1:8" ht="16.5">
      <c r="A22" s="108" t="s">
        <v>130</v>
      </c>
      <c r="B22" s="206"/>
      <c r="C22" s="87"/>
      <c r="D22" s="202"/>
      <c r="E22" s="5"/>
      <c r="F22" s="5"/>
      <c r="G22" s="5"/>
      <c r="H22" s="5"/>
    </row>
    <row r="23" spans="1:8" ht="16.5">
      <c r="A23" s="102" t="s">
        <v>143</v>
      </c>
      <c r="B23" s="209"/>
      <c r="C23" s="85"/>
      <c r="D23" s="210"/>
      <c r="E23" s="27"/>
      <c r="F23" s="27"/>
      <c r="G23" s="27"/>
      <c r="H23" s="27"/>
    </row>
    <row r="24" spans="1:8" ht="16.5">
      <c r="A24" s="108" t="s">
        <v>530</v>
      </c>
      <c r="B24" s="206" t="s">
        <v>149</v>
      </c>
      <c r="C24" s="87" t="s">
        <v>588</v>
      </c>
      <c r="D24" s="203">
        <v>3500</v>
      </c>
      <c r="E24" s="87">
        <v>2450</v>
      </c>
      <c r="F24" s="87">
        <v>700</v>
      </c>
      <c r="G24" s="87"/>
      <c r="H24" s="87">
        <v>350</v>
      </c>
    </row>
    <row r="25" spans="1:8" ht="16.5">
      <c r="A25" s="108" t="s">
        <v>144</v>
      </c>
      <c r="B25" s="206" t="s">
        <v>150</v>
      </c>
      <c r="C25" s="87"/>
      <c r="D25" s="202"/>
      <c r="E25" s="205"/>
      <c r="F25" s="205"/>
      <c r="G25" s="5"/>
      <c r="H25" s="205"/>
    </row>
    <row r="26" spans="1:8" ht="16.5">
      <c r="A26" s="108" t="s">
        <v>126</v>
      </c>
      <c r="B26" s="206" t="s">
        <v>145</v>
      </c>
      <c r="C26" s="87"/>
      <c r="D26" s="202"/>
      <c r="E26" s="5"/>
      <c r="F26" s="5"/>
      <c r="G26" s="5"/>
      <c r="H26" s="5"/>
    </row>
    <row r="27" spans="1:8" ht="16.5">
      <c r="A27" s="108" t="s">
        <v>127</v>
      </c>
      <c r="B27" s="206" t="s">
        <v>124</v>
      </c>
      <c r="C27" s="87"/>
      <c r="D27" s="202"/>
      <c r="E27" s="5"/>
      <c r="F27" s="5"/>
      <c r="G27" s="5"/>
      <c r="H27" s="5"/>
    </row>
    <row r="28" spans="1:8" ht="16.5">
      <c r="A28" s="108" t="s">
        <v>128</v>
      </c>
      <c r="B28" s="206" t="s">
        <v>125</v>
      </c>
      <c r="C28" s="87"/>
      <c r="D28" s="202"/>
      <c r="E28" s="5"/>
      <c r="F28" s="5"/>
      <c r="G28" s="5"/>
      <c r="H28" s="5"/>
    </row>
    <row r="29" spans="1:8" ht="16.5">
      <c r="A29" s="102" t="s">
        <v>129</v>
      </c>
      <c r="B29" s="209" t="s">
        <v>148</v>
      </c>
      <c r="C29" s="85"/>
      <c r="D29" s="210"/>
      <c r="E29" s="27"/>
      <c r="F29" s="27"/>
      <c r="G29" s="27"/>
      <c r="H29" s="27"/>
    </row>
    <row r="31" spans="1:8" s="222" customFormat="1" ht="15.75">
      <c r="A31" s="236" t="s">
        <v>198</v>
      </c>
      <c r="B31" s="237"/>
      <c r="D31" s="222">
        <f>SUM(D4:D29)</f>
        <v>3804</v>
      </c>
      <c r="E31" s="222">
        <f>SUM(E4:E29)</f>
        <v>2693</v>
      </c>
      <c r="F31" s="222">
        <f>SUM(F4:F29)</f>
        <v>740</v>
      </c>
      <c r="G31" s="222">
        <f>SUM(G4:G29)</f>
        <v>0</v>
      </c>
      <c r="H31" s="222">
        <f>SUM(H4:H29)</f>
        <v>371</v>
      </c>
    </row>
  </sheetData>
  <mergeCells count="4">
    <mergeCell ref="C1:C3"/>
    <mergeCell ref="D1:D2"/>
    <mergeCell ref="E1:H1"/>
    <mergeCell ref="D3:H3"/>
  </mergeCells>
  <printOptions/>
  <pageMargins left="0.6692913385826772" right="0.7086614173228347" top="1.03" bottom="0.7874015748031497" header="0.5118110236220472" footer="0.5118110236220472"/>
  <pageSetup horizontalDpi="600" verticalDpi="600" orientation="landscape" paperSize="9" r:id="rId2"/>
  <headerFooter alignWithMargins="0">
    <oddHeader>&amp;L&amp;"Arial Narrow,Tučné"Investičná stratégia zásobovania pitnou vodou a odkanalizovania na roky 2007-2013 
Vodovody - PVS, a. s.</oddHead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3:H19"/>
  <sheetViews>
    <sheetView view="pageBreakPreview" zoomScaleSheetLayoutView="100" workbookViewId="0" topLeftCell="A6">
      <selection activeCell="B16" sqref="B16"/>
    </sheetView>
  </sheetViews>
  <sheetFormatPr defaultColWidth="9.140625" defaultRowHeight="16.5"/>
  <cols>
    <col min="1" max="1" width="28.7109375" style="244" customWidth="1"/>
    <col min="2" max="6" width="12.00390625" style="1" customWidth="1"/>
    <col min="7" max="16384" width="9.140625" style="1" customWidth="1"/>
  </cols>
  <sheetData>
    <row r="2" ht="17.25" thickBot="1"/>
    <row r="3" spans="1:6" ht="35.25" customHeight="1">
      <c r="A3" s="286" t="s">
        <v>191</v>
      </c>
      <c r="B3" s="289" t="s">
        <v>610</v>
      </c>
      <c r="C3" s="290"/>
      <c r="D3" s="290"/>
      <c r="E3" s="290"/>
      <c r="F3" s="291"/>
    </row>
    <row r="4" spans="1:6" ht="57.75" customHeight="1">
      <c r="A4" s="287"/>
      <c r="B4" s="260" t="s">
        <v>609</v>
      </c>
      <c r="C4" s="243" t="s">
        <v>533</v>
      </c>
      <c r="D4" s="243" t="s">
        <v>532</v>
      </c>
      <c r="E4" s="243" t="s">
        <v>611</v>
      </c>
      <c r="F4" s="248" t="s">
        <v>535</v>
      </c>
    </row>
    <row r="5" spans="1:6" ht="15" customHeight="1" thickBot="1">
      <c r="A5" s="288"/>
      <c r="B5" s="292" t="s">
        <v>205</v>
      </c>
      <c r="C5" s="293"/>
      <c r="D5" s="293"/>
      <c r="E5" s="293"/>
      <c r="F5" s="294"/>
    </row>
    <row r="6" spans="1:8" ht="28.5" customHeight="1" thickTop="1">
      <c r="A6" s="252" t="s">
        <v>599</v>
      </c>
      <c r="B6" s="265">
        <f>BVS!D86</f>
        <v>13051.999999999998</v>
      </c>
      <c r="C6" s="253">
        <f>BVS!E86</f>
        <v>8483.8</v>
      </c>
      <c r="D6" s="253">
        <f>BVS!F86</f>
        <v>2610.4</v>
      </c>
      <c r="E6" s="253">
        <f>BVS!G86</f>
        <v>0</v>
      </c>
      <c r="F6" s="254">
        <f>BVS!H86</f>
        <v>1957.8</v>
      </c>
      <c r="G6" s="245">
        <f>BVS!I86</f>
        <v>26103.999999999996</v>
      </c>
      <c r="H6" s="245"/>
    </row>
    <row r="7" spans="1:7" ht="28.5" customHeight="1">
      <c r="A7" s="250" t="s">
        <v>600</v>
      </c>
      <c r="B7" s="266">
        <f>SUM(TAVOS!D9)</f>
        <v>85.2</v>
      </c>
      <c r="C7" s="246">
        <f>SUM(TAVOS!E9)</f>
        <v>55.4</v>
      </c>
      <c r="D7" s="246">
        <f>SUM(TAVOS!F9)</f>
        <v>17</v>
      </c>
      <c r="E7" s="246">
        <f>SUM(TAVOS!G9)</f>
        <v>0</v>
      </c>
      <c r="F7" s="249">
        <f>SUM(TAVOS!H9)</f>
        <v>12.8</v>
      </c>
      <c r="G7" s="245">
        <f aca="true" t="shared" si="0" ref="G7:G15">SUM(C7:F7)</f>
        <v>85.2</v>
      </c>
    </row>
    <row r="8" spans="1:7" s="261" customFormat="1" ht="28.5" customHeight="1">
      <c r="A8" s="251" t="s">
        <v>601</v>
      </c>
      <c r="B8" s="267">
        <f>SUM(ZsVS!D63)</f>
        <v>10636</v>
      </c>
      <c r="C8" s="258">
        <f>SUM(ZsVS!E63)</f>
        <v>8170</v>
      </c>
      <c r="D8" s="258">
        <f>SUM(ZsVS!F63)</f>
        <v>1384</v>
      </c>
      <c r="E8" s="258">
        <f>SUM(ZsVS!G63)</f>
        <v>0</v>
      </c>
      <c r="F8" s="259">
        <f>SUM(ZsVS!H63)</f>
        <v>1082</v>
      </c>
      <c r="G8" s="245">
        <f t="shared" si="0"/>
        <v>10636</v>
      </c>
    </row>
    <row r="9" spans="1:7" ht="28.5" customHeight="1">
      <c r="A9" s="251" t="s">
        <v>602</v>
      </c>
      <c r="B9" s="266">
        <f>SUM(KOMVAK!D11)</f>
        <v>70</v>
      </c>
      <c r="C9" s="246">
        <f>SUM(KOMVAK!E11)</f>
        <v>52.5</v>
      </c>
      <c r="D9" s="246">
        <f>SUM(KOMVAK!F11)</f>
        <v>14</v>
      </c>
      <c r="E9" s="246">
        <f>SUM(KOMVAK!G11)</f>
        <v>0</v>
      </c>
      <c r="F9" s="249">
        <f>SUM(KOMVAK!H11)</f>
        <v>3.5</v>
      </c>
      <c r="G9" s="245">
        <f t="shared" si="0"/>
        <v>70</v>
      </c>
    </row>
    <row r="10" spans="1:7" ht="28.5" customHeight="1">
      <c r="A10" s="251" t="s">
        <v>603</v>
      </c>
      <c r="B10" s="266">
        <f>SUM(TVK!D8)</f>
        <v>150</v>
      </c>
      <c r="C10" s="246">
        <f>SUM(TVK!E8)</f>
        <v>120</v>
      </c>
      <c r="D10" s="246">
        <f>SUM(TVK!F8)</f>
        <v>15</v>
      </c>
      <c r="E10" s="246">
        <f>SUM(TVK!G8)</f>
        <v>0</v>
      </c>
      <c r="F10" s="249">
        <f>SUM(TVK!H8)</f>
        <v>15</v>
      </c>
      <c r="G10" s="245">
        <f t="shared" si="0"/>
        <v>150</v>
      </c>
    </row>
    <row r="11" spans="1:7" ht="28.5" customHeight="1">
      <c r="A11" s="251" t="s">
        <v>604</v>
      </c>
      <c r="B11" s="266">
        <f>SVS!D72</f>
        <v>802</v>
      </c>
      <c r="C11" s="246">
        <f>SVS!F72</f>
        <v>641.6</v>
      </c>
      <c r="D11" s="246">
        <f>SVS!G72</f>
        <v>80.2</v>
      </c>
      <c r="E11" s="246">
        <f>SVS!H72</f>
        <v>0</v>
      </c>
      <c r="F11" s="249">
        <f>SVS!I72</f>
        <v>80.2</v>
      </c>
      <c r="G11" s="245">
        <f>SUM(C11:F11)</f>
        <v>802.0000000000001</v>
      </c>
    </row>
    <row r="12" spans="1:7" ht="28.5" customHeight="1">
      <c r="A12" s="251" t="s">
        <v>605</v>
      </c>
      <c r="B12" s="266">
        <f>SUM(StVS!D581)</f>
        <v>11331.998732201597</v>
      </c>
      <c r="C12" s="246">
        <f>SUM(StVS!E581)</f>
        <v>8630.9210116882</v>
      </c>
      <c r="D12" s="246">
        <f>SUM(StVS!F581)</f>
        <v>1877.9643715315208</v>
      </c>
      <c r="E12" s="246">
        <f>SUM(StVS!G581)</f>
        <v>0</v>
      </c>
      <c r="F12" s="249">
        <f>SUM(StVS!H581)</f>
        <v>823.4093489818802</v>
      </c>
      <c r="G12" s="245">
        <f>SUM(C12:F12)</f>
        <v>11332.294732201603</v>
      </c>
    </row>
    <row r="13" spans="1:7" s="261" customFormat="1" ht="28.5" customHeight="1">
      <c r="A13" s="251" t="s">
        <v>606</v>
      </c>
      <c r="B13" s="267">
        <f>SUM(VVS!D14)</f>
        <v>13798.487</v>
      </c>
      <c r="C13" s="258">
        <f>SUM(VVS!E14)</f>
        <v>9658.940999999999</v>
      </c>
      <c r="D13" s="258">
        <f>SUM(VVS!F14)</f>
        <v>3449.6230000000005</v>
      </c>
      <c r="E13" s="258">
        <f>SUM(VVS!G14)</f>
        <v>0</v>
      </c>
      <c r="F13" s="259">
        <f>SUM(VVS!H14)</f>
        <v>689.923</v>
      </c>
      <c r="G13" s="245">
        <f t="shared" si="0"/>
        <v>13798.487</v>
      </c>
    </row>
    <row r="14" spans="1:7" s="261" customFormat="1" ht="28.5" customHeight="1" thickBot="1">
      <c r="A14" s="262" t="s">
        <v>607</v>
      </c>
      <c r="B14" s="268">
        <f>SUM(PSV!D31)</f>
        <v>3804</v>
      </c>
      <c r="C14" s="263">
        <f>SUM(PSV!E31)</f>
        <v>2693</v>
      </c>
      <c r="D14" s="263">
        <f>SUM(PSV!F31)</f>
        <v>740</v>
      </c>
      <c r="E14" s="263">
        <f>SUM(PSV!G31)</f>
        <v>0</v>
      </c>
      <c r="F14" s="264">
        <f>SUM(PSV!H31)</f>
        <v>371</v>
      </c>
      <c r="G14" s="245">
        <f t="shared" si="0"/>
        <v>3804</v>
      </c>
    </row>
    <row r="15" spans="1:7" s="247" customFormat="1" ht="28.5" customHeight="1" thickBot="1" thickTop="1">
      <c r="A15" s="255" t="s">
        <v>608</v>
      </c>
      <c r="B15" s="269">
        <f>SUM(B6:B14)</f>
        <v>53729.68573220159</v>
      </c>
      <c r="C15" s="256">
        <f>SUM(C6:C14)</f>
        <v>38506.1620116882</v>
      </c>
      <c r="D15" s="256">
        <f>SUM(D6:D14)</f>
        <v>10188.187371531521</v>
      </c>
      <c r="E15" s="256">
        <f>SUM(E6:E14)</f>
        <v>0</v>
      </c>
      <c r="F15" s="257">
        <f>SUM(F6:F14)</f>
        <v>5035.63234898188</v>
      </c>
      <c r="G15" s="245">
        <f t="shared" si="0"/>
        <v>53729.9817322016</v>
      </c>
    </row>
    <row r="16" spans="2:6" ht="16.5">
      <c r="B16" s="245">
        <f>SUM(C15:F15)</f>
        <v>53729.9817322016</v>
      </c>
      <c r="C16" s="245">
        <f>SUM(C6:C14)</f>
        <v>38506.1620116882</v>
      </c>
      <c r="D16" s="245"/>
      <c r="E16" s="245"/>
      <c r="F16" s="245"/>
    </row>
    <row r="17" spans="2:6" ht="16.5">
      <c r="B17" s="245">
        <f>SUM(B15-B16)</f>
        <v>-0.29600000000937143</v>
      </c>
      <c r="C17" s="245"/>
      <c r="D17" s="245"/>
      <c r="E17" s="245"/>
      <c r="F17" s="245"/>
    </row>
    <row r="18" spans="2:6" ht="16.5">
      <c r="B18" s="245"/>
      <c r="C18" s="245"/>
      <c r="D18" s="245"/>
      <c r="E18" s="245"/>
      <c r="F18" s="245"/>
    </row>
    <row r="19" spans="2:6" ht="16.5" customHeight="1">
      <c r="B19" s="245"/>
      <c r="C19" s="245"/>
      <c r="D19" s="245"/>
      <c r="E19" s="245"/>
      <c r="F19" s="245"/>
    </row>
  </sheetData>
  <mergeCells count="3">
    <mergeCell ref="A3:A5"/>
    <mergeCell ref="B5:F5"/>
    <mergeCell ref="B3:F3"/>
  </mergeCells>
  <printOptions horizontalCentered="1"/>
  <pageMargins left="0.984251968503937" right="0.984251968503937" top="1.3779527559055118" bottom="0.984251968503937" header="0.8661417322834646" footer="0.5118110236220472"/>
  <pageSetup horizontalDpi="600" verticalDpi="600" orientation="portrait" paperSize="9" r:id="rId1"/>
  <headerFooter alignWithMargins="0">
    <oddHeader>&amp;C&amp;"Arial Narrow,Tučné"Potrebné investičné náklady na realizáciu zámeru Plánu rozvoja verejných vodovodov a verejných kanalizácií na roky 2007 - 2013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86"/>
  <sheetViews>
    <sheetView view="pageBreakPreview" zoomScale="85" zoomScaleSheetLayoutView="85" workbookViewId="0" topLeftCell="A61">
      <selection activeCell="D86" sqref="D86:I86"/>
    </sheetView>
  </sheetViews>
  <sheetFormatPr defaultColWidth="9.140625" defaultRowHeight="16.5"/>
  <cols>
    <col min="1" max="1" width="32.57421875" style="3" customWidth="1"/>
    <col min="2" max="2" width="45.7109375" style="3" customWidth="1"/>
    <col min="3" max="3" width="11.28125" style="3" customWidth="1"/>
    <col min="4" max="4" width="12.00390625" style="3" customWidth="1"/>
    <col min="5" max="5" width="11.28125" style="33" customWidth="1"/>
    <col min="6" max="6" width="11.28125" style="3" customWidth="1"/>
    <col min="7" max="7" width="13.8515625" style="3" customWidth="1"/>
    <col min="8" max="8" width="10.57421875" style="3" customWidth="1"/>
    <col min="9" max="16384" width="9.140625" style="3" customWidth="1"/>
  </cols>
  <sheetData>
    <row r="1" spans="7:8" ht="22.5" customHeight="1">
      <c r="G1" s="299" t="s">
        <v>531</v>
      </c>
      <c r="H1" s="299"/>
    </row>
    <row r="2" spans="1:8" ht="30.75" customHeight="1">
      <c r="A2" s="25" t="s">
        <v>200</v>
      </c>
      <c r="B2" s="25" t="s">
        <v>203</v>
      </c>
      <c r="C2" s="300" t="s">
        <v>537</v>
      </c>
      <c r="D2" s="300" t="s">
        <v>595</v>
      </c>
      <c r="E2" s="300" t="s">
        <v>536</v>
      </c>
      <c r="F2" s="300"/>
      <c r="G2" s="300"/>
      <c r="H2" s="300"/>
    </row>
    <row r="3" spans="1:8" ht="40.5" customHeight="1">
      <c r="A3" s="4" t="s">
        <v>0</v>
      </c>
      <c r="B3" s="4" t="s">
        <v>204</v>
      </c>
      <c r="C3" s="300"/>
      <c r="D3" s="300"/>
      <c r="E3" s="24" t="s">
        <v>533</v>
      </c>
      <c r="F3" s="24" t="s">
        <v>532</v>
      </c>
      <c r="G3" s="24" t="s">
        <v>534</v>
      </c>
      <c r="H3" s="24" t="s">
        <v>535</v>
      </c>
    </row>
    <row r="4" spans="1:8" ht="18.75" customHeight="1">
      <c r="A4" s="26" t="s">
        <v>202</v>
      </c>
      <c r="B4" s="26"/>
      <c r="C4" s="300"/>
      <c r="D4" s="300" t="s">
        <v>205</v>
      </c>
      <c r="E4" s="300"/>
      <c r="F4" s="300"/>
      <c r="G4" s="300"/>
      <c r="H4" s="300"/>
    </row>
    <row r="5" spans="1:8" ht="12.75">
      <c r="A5" s="297" t="s">
        <v>538</v>
      </c>
      <c r="B5" s="297"/>
      <c r="C5" s="297"/>
      <c r="D5" s="297"/>
      <c r="E5" s="297"/>
      <c r="F5" s="297"/>
      <c r="G5" s="297"/>
      <c r="H5" s="297"/>
    </row>
    <row r="6" spans="1:8" ht="12.75">
      <c r="A6" s="34"/>
      <c r="B6" s="34"/>
      <c r="C6" s="35"/>
      <c r="D6" s="36"/>
      <c r="E6" s="36"/>
      <c r="F6" s="36"/>
      <c r="G6" s="36"/>
      <c r="H6" s="37"/>
    </row>
    <row r="7" spans="1:8" s="33" customFormat="1" ht="28.5" customHeight="1">
      <c r="A7" s="38" t="s">
        <v>539</v>
      </c>
      <c r="B7" s="38" t="s">
        <v>540</v>
      </c>
      <c r="C7" s="39" t="s">
        <v>441</v>
      </c>
      <c r="D7" s="40">
        <v>50.9</v>
      </c>
      <c r="E7" s="40"/>
      <c r="F7" s="40"/>
      <c r="G7" s="40"/>
      <c r="H7" s="40">
        <v>50.9</v>
      </c>
    </row>
    <row r="8" spans="1:8" s="33" customFormat="1" ht="13.5" customHeight="1">
      <c r="A8" s="41" t="s">
        <v>226</v>
      </c>
      <c r="B8" s="42"/>
      <c r="C8" s="43"/>
      <c r="D8" s="43"/>
      <c r="E8" s="44"/>
      <c r="F8" s="44"/>
      <c r="G8" s="44"/>
      <c r="H8" s="44"/>
    </row>
    <row r="9" spans="1:8" s="33" customFormat="1" ht="13.5" customHeight="1">
      <c r="A9" s="38" t="s">
        <v>541</v>
      </c>
      <c r="B9" s="38" t="s">
        <v>541</v>
      </c>
      <c r="C9" s="39" t="s">
        <v>442</v>
      </c>
      <c r="D9" s="40">
        <v>35</v>
      </c>
      <c r="E9" s="40"/>
      <c r="F9" s="40"/>
      <c r="G9" s="40"/>
      <c r="H9" s="40">
        <v>35</v>
      </c>
    </row>
    <row r="10" spans="1:8" s="33" customFormat="1" ht="13.5" customHeight="1">
      <c r="A10" s="41" t="s">
        <v>224</v>
      </c>
      <c r="B10" s="41"/>
      <c r="C10" s="43"/>
      <c r="D10" s="44"/>
      <c r="E10" s="44"/>
      <c r="F10" s="44"/>
      <c r="G10" s="44"/>
      <c r="H10" s="44"/>
    </row>
    <row r="11" spans="1:8" ht="13.5" customHeight="1">
      <c r="A11" s="38" t="s">
        <v>542</v>
      </c>
      <c r="B11" s="38" t="s">
        <v>543</v>
      </c>
      <c r="C11" s="39" t="s">
        <v>544</v>
      </c>
      <c r="D11" s="40">
        <v>20</v>
      </c>
      <c r="E11" s="40"/>
      <c r="F11" s="40"/>
      <c r="G11" s="40"/>
      <c r="H11" s="40">
        <v>20</v>
      </c>
    </row>
    <row r="12" spans="1:8" s="33" customFormat="1" ht="13.5" customHeight="1">
      <c r="A12" s="41" t="s">
        <v>214</v>
      </c>
      <c r="B12" s="42"/>
      <c r="C12" s="43"/>
      <c r="D12" s="43"/>
      <c r="E12" s="44"/>
      <c r="F12" s="44"/>
      <c r="G12" s="44"/>
      <c r="H12" s="44"/>
    </row>
    <row r="13" spans="1:8" ht="13.5" customHeight="1">
      <c r="A13" s="38" t="s">
        <v>545</v>
      </c>
      <c r="B13" s="45" t="s">
        <v>546</v>
      </c>
      <c r="C13" s="46" t="s">
        <v>219</v>
      </c>
      <c r="D13" s="47">
        <v>40</v>
      </c>
      <c r="E13" s="40"/>
      <c r="F13" s="40"/>
      <c r="G13" s="40"/>
      <c r="H13" s="40">
        <v>40</v>
      </c>
    </row>
    <row r="14" spans="1:8" s="33" customFormat="1" ht="13.5" customHeight="1">
      <c r="A14" s="41" t="s">
        <v>226</v>
      </c>
      <c r="B14" s="41"/>
      <c r="C14" s="43"/>
      <c r="D14" s="44"/>
      <c r="E14" s="44"/>
      <c r="F14" s="44"/>
      <c r="G14" s="44"/>
      <c r="H14" s="44"/>
    </row>
    <row r="15" spans="1:8" ht="13.5" customHeight="1">
      <c r="A15" s="38" t="s">
        <v>547</v>
      </c>
      <c r="B15" s="38" t="s">
        <v>548</v>
      </c>
      <c r="C15" s="48" t="s">
        <v>207</v>
      </c>
      <c r="D15" s="49">
        <v>80</v>
      </c>
      <c r="E15" s="49"/>
      <c r="F15" s="49"/>
      <c r="G15" s="49"/>
      <c r="H15" s="49">
        <v>80</v>
      </c>
    </row>
    <row r="16" spans="1:8" s="33" customFormat="1" ht="13.5" customHeight="1">
      <c r="A16" s="41" t="s">
        <v>206</v>
      </c>
      <c r="B16" s="41"/>
      <c r="C16" s="43"/>
      <c r="D16" s="44"/>
      <c r="E16" s="44"/>
      <c r="F16" s="44"/>
      <c r="G16" s="44"/>
      <c r="H16" s="44"/>
    </row>
    <row r="17" spans="1:8" ht="13.5" customHeight="1">
      <c r="A17" s="38" t="s">
        <v>213</v>
      </c>
      <c r="B17" s="38" t="s">
        <v>549</v>
      </c>
      <c r="C17" s="39" t="s">
        <v>215</v>
      </c>
      <c r="D17" s="40">
        <v>60</v>
      </c>
      <c r="E17" s="40"/>
      <c r="F17" s="40"/>
      <c r="G17" s="40"/>
      <c r="H17" s="40">
        <v>60</v>
      </c>
    </row>
    <row r="18" spans="1:8" s="33" customFormat="1" ht="13.5" customHeight="1">
      <c r="A18" s="41" t="s">
        <v>214</v>
      </c>
      <c r="B18" s="42"/>
      <c r="C18" s="43"/>
      <c r="D18" s="43"/>
      <c r="E18" s="44"/>
      <c r="F18" s="44"/>
      <c r="G18" s="44"/>
      <c r="H18" s="43"/>
    </row>
    <row r="19" spans="1:8" ht="13.5" customHeight="1">
      <c r="A19" s="38" t="s">
        <v>217</v>
      </c>
      <c r="B19" s="38" t="s">
        <v>550</v>
      </c>
      <c r="C19" s="39" t="s">
        <v>219</v>
      </c>
      <c r="D19" s="40">
        <v>50</v>
      </c>
      <c r="E19" s="40"/>
      <c r="F19" s="40"/>
      <c r="G19" s="40"/>
      <c r="H19" s="40">
        <v>50</v>
      </c>
    </row>
    <row r="20" spans="1:8" s="33" customFormat="1" ht="13.5" customHeight="1">
      <c r="A20" s="41" t="s">
        <v>218</v>
      </c>
      <c r="B20" s="42"/>
      <c r="C20" s="43"/>
      <c r="D20" s="43"/>
      <c r="E20" s="44"/>
      <c r="F20" s="44"/>
      <c r="G20" s="44"/>
      <c r="H20" s="43"/>
    </row>
    <row r="21" spans="1:8" ht="28.5" customHeight="1">
      <c r="A21" s="38" t="s">
        <v>220</v>
      </c>
      <c r="B21" s="38" t="s">
        <v>221</v>
      </c>
      <c r="C21" s="39" t="s">
        <v>207</v>
      </c>
      <c r="D21" s="40">
        <v>100</v>
      </c>
      <c r="E21" s="40"/>
      <c r="F21" s="40"/>
      <c r="G21" s="40"/>
      <c r="H21" s="40">
        <v>100</v>
      </c>
    </row>
    <row r="22" spans="1:8" s="33" customFormat="1" ht="13.5" customHeight="1">
      <c r="A22" s="41" t="s">
        <v>206</v>
      </c>
      <c r="B22" s="42"/>
      <c r="C22" s="43"/>
      <c r="D22" s="43"/>
      <c r="E22" s="44"/>
      <c r="F22" s="44"/>
      <c r="G22" s="44"/>
      <c r="H22" s="43"/>
    </row>
    <row r="23" spans="1:8" ht="28.5" customHeight="1">
      <c r="A23" s="38" t="s">
        <v>551</v>
      </c>
      <c r="B23" s="38" t="s">
        <v>552</v>
      </c>
      <c r="C23" s="39" t="s">
        <v>219</v>
      </c>
      <c r="D23" s="40">
        <v>70</v>
      </c>
      <c r="E23" s="40"/>
      <c r="F23" s="40"/>
      <c r="G23" s="40"/>
      <c r="H23" s="40">
        <v>70</v>
      </c>
    </row>
    <row r="24" spans="1:8" s="33" customFormat="1" ht="13.5" customHeight="1">
      <c r="A24" s="41" t="s">
        <v>553</v>
      </c>
      <c r="B24" s="41"/>
      <c r="C24" s="43"/>
      <c r="D24" s="44"/>
      <c r="E24" s="44"/>
      <c r="F24" s="44"/>
      <c r="G24" s="44"/>
      <c r="H24" s="44"/>
    </row>
    <row r="25" spans="1:8" ht="13.5" customHeight="1">
      <c r="A25" s="38" t="s">
        <v>554</v>
      </c>
      <c r="B25" s="38" t="s">
        <v>555</v>
      </c>
      <c r="C25" s="46" t="s">
        <v>219</v>
      </c>
      <c r="D25" s="47">
        <v>50</v>
      </c>
      <c r="E25" s="40"/>
      <c r="F25" s="40"/>
      <c r="G25" s="40"/>
      <c r="H25" s="40">
        <v>50</v>
      </c>
    </row>
    <row r="26" spans="1:8" s="33" customFormat="1" ht="13.5" customHeight="1">
      <c r="A26" s="41" t="s">
        <v>214</v>
      </c>
      <c r="B26" s="42"/>
      <c r="C26" s="43"/>
      <c r="D26" s="44"/>
      <c r="E26" s="44"/>
      <c r="F26" s="44"/>
      <c r="G26" s="44"/>
      <c r="H26" s="44"/>
    </row>
    <row r="27" spans="1:8" ht="28.5" customHeight="1">
      <c r="A27" s="38" t="s">
        <v>556</v>
      </c>
      <c r="B27" s="38" t="s">
        <v>557</v>
      </c>
      <c r="C27" s="39" t="s">
        <v>207</v>
      </c>
      <c r="D27" s="40">
        <v>70</v>
      </c>
      <c r="E27" s="40"/>
      <c r="F27" s="40"/>
      <c r="G27" s="40"/>
      <c r="H27" s="40">
        <v>70</v>
      </c>
    </row>
    <row r="28" spans="1:8" s="33" customFormat="1" ht="13.5" customHeight="1">
      <c r="A28" s="41" t="s">
        <v>558</v>
      </c>
      <c r="B28" s="41"/>
      <c r="C28" s="43"/>
      <c r="D28" s="44"/>
      <c r="E28" s="44"/>
      <c r="F28" s="44"/>
      <c r="G28" s="44"/>
      <c r="H28" s="44"/>
    </row>
    <row r="29" spans="1:8" s="33" customFormat="1" ht="13.5" customHeight="1">
      <c r="A29" s="50" t="s">
        <v>208</v>
      </c>
      <c r="B29" s="51" t="s">
        <v>559</v>
      </c>
      <c r="C29" s="52" t="s">
        <v>209</v>
      </c>
      <c r="D29" s="53">
        <v>100</v>
      </c>
      <c r="E29" s="53"/>
      <c r="F29" s="53"/>
      <c r="G29" s="53"/>
      <c r="H29" s="53">
        <v>100</v>
      </c>
    </row>
    <row r="30" spans="1:8" s="33" customFormat="1" ht="13.5" customHeight="1">
      <c r="A30" s="41" t="s">
        <v>206</v>
      </c>
      <c r="B30" s="41"/>
      <c r="C30" s="43"/>
      <c r="D30" s="54"/>
      <c r="E30" s="54"/>
      <c r="F30" s="54"/>
      <c r="G30" s="54"/>
      <c r="H30" s="54"/>
    </row>
    <row r="31" spans="1:8" ht="13.5" customHeight="1">
      <c r="A31" s="38" t="s">
        <v>210</v>
      </c>
      <c r="B31" s="38" t="s">
        <v>560</v>
      </c>
      <c r="C31" s="39" t="s">
        <v>212</v>
      </c>
      <c r="D31" s="55">
        <v>100</v>
      </c>
      <c r="E31" s="55"/>
      <c r="F31" s="55"/>
      <c r="G31" s="55"/>
      <c r="H31" s="55">
        <v>100</v>
      </c>
    </row>
    <row r="32" spans="1:8" s="33" customFormat="1" ht="13.5" customHeight="1">
      <c r="A32" s="41" t="s">
        <v>211</v>
      </c>
      <c r="B32" s="41"/>
      <c r="C32" s="43"/>
      <c r="D32" s="44"/>
      <c r="E32" s="44"/>
      <c r="F32" s="44"/>
      <c r="G32" s="44"/>
      <c r="H32" s="44"/>
    </row>
    <row r="33" spans="1:8" ht="28.5" customHeight="1">
      <c r="A33" s="38" t="s">
        <v>561</v>
      </c>
      <c r="B33" s="38" t="s">
        <v>562</v>
      </c>
      <c r="C33" s="39" t="s">
        <v>212</v>
      </c>
      <c r="D33" s="40">
        <v>120</v>
      </c>
      <c r="E33" s="40"/>
      <c r="F33" s="40"/>
      <c r="G33" s="40"/>
      <c r="H33" s="40">
        <v>120</v>
      </c>
    </row>
    <row r="34" spans="1:8" s="33" customFormat="1" ht="13.5" customHeight="1">
      <c r="A34" s="41" t="s">
        <v>216</v>
      </c>
      <c r="B34" s="42"/>
      <c r="C34" s="43"/>
      <c r="D34" s="43"/>
      <c r="E34" s="44"/>
      <c r="F34" s="44"/>
      <c r="G34" s="44"/>
      <c r="H34" s="43"/>
    </row>
    <row r="35" spans="1:8" ht="13.5" customHeight="1">
      <c r="A35" s="38" t="s">
        <v>225</v>
      </c>
      <c r="B35" s="38" t="s">
        <v>225</v>
      </c>
      <c r="C35" s="39" t="s">
        <v>212</v>
      </c>
      <c r="D35" s="40">
        <v>70</v>
      </c>
      <c r="E35" s="40"/>
      <c r="F35" s="40"/>
      <c r="G35" s="40"/>
      <c r="H35" s="40">
        <v>70</v>
      </c>
    </row>
    <row r="36" spans="1:8" s="33" customFormat="1" ht="13.5" customHeight="1">
      <c r="A36" s="41" t="s">
        <v>224</v>
      </c>
      <c r="B36" s="41"/>
      <c r="C36" s="43"/>
      <c r="D36" s="44"/>
      <c r="E36" s="44"/>
      <c r="F36" s="44"/>
      <c r="G36" s="44"/>
      <c r="H36" s="44"/>
    </row>
    <row r="37" spans="1:8" ht="13.5" customHeight="1">
      <c r="A37" s="38" t="s">
        <v>563</v>
      </c>
      <c r="B37" s="38" t="s">
        <v>563</v>
      </c>
      <c r="C37" s="39" t="s">
        <v>227</v>
      </c>
      <c r="D37" s="40">
        <v>60</v>
      </c>
      <c r="E37" s="40"/>
      <c r="F37" s="40"/>
      <c r="G37" s="40"/>
      <c r="H37" s="40">
        <v>60</v>
      </c>
    </row>
    <row r="38" spans="1:8" s="33" customFormat="1" ht="13.5" customHeight="1">
      <c r="A38" s="41" t="s">
        <v>226</v>
      </c>
      <c r="B38" s="41"/>
      <c r="C38" s="43"/>
      <c r="D38" s="44"/>
      <c r="E38" s="44"/>
      <c r="F38" s="44"/>
      <c r="G38" s="44"/>
      <c r="H38" s="44"/>
    </row>
    <row r="39" spans="1:8" ht="13.5" customHeight="1">
      <c r="A39" s="298" t="s">
        <v>228</v>
      </c>
      <c r="B39" s="298"/>
      <c r="C39" s="298"/>
      <c r="D39" s="298"/>
      <c r="E39" s="298"/>
      <c r="F39" s="298"/>
      <c r="G39" s="298"/>
      <c r="H39" s="298"/>
    </row>
    <row r="40" spans="1:8" ht="13.5" customHeight="1">
      <c r="A40" s="38" t="s">
        <v>229</v>
      </c>
      <c r="B40" s="38" t="s">
        <v>231</v>
      </c>
      <c r="C40" s="48" t="s">
        <v>237</v>
      </c>
      <c r="D40" s="39">
        <v>32.6</v>
      </c>
      <c r="E40" s="40"/>
      <c r="F40" s="40"/>
      <c r="G40" s="40"/>
      <c r="H40" s="39">
        <v>32.6</v>
      </c>
    </row>
    <row r="41" spans="1:8" s="33" customFormat="1" ht="13.5" customHeight="1">
      <c r="A41" s="41" t="s">
        <v>230</v>
      </c>
      <c r="B41" s="41"/>
      <c r="C41" s="43"/>
      <c r="D41" s="43"/>
      <c r="E41" s="44"/>
      <c r="F41" s="44"/>
      <c r="G41" s="44"/>
      <c r="H41" s="43"/>
    </row>
    <row r="42" spans="1:8" ht="28.5" customHeight="1">
      <c r="A42" s="38" t="s">
        <v>233</v>
      </c>
      <c r="B42" s="38" t="s">
        <v>235</v>
      </c>
      <c r="C42" s="48" t="s">
        <v>232</v>
      </c>
      <c r="D42" s="39">
        <v>80</v>
      </c>
      <c r="E42" s="40"/>
      <c r="F42" s="40"/>
      <c r="G42" s="40"/>
      <c r="H42" s="39">
        <v>80</v>
      </c>
    </row>
    <row r="43" spans="1:8" s="33" customFormat="1" ht="13.5" customHeight="1">
      <c r="A43" s="41" t="s">
        <v>234</v>
      </c>
      <c r="B43" s="41"/>
      <c r="C43" s="43"/>
      <c r="D43" s="44"/>
      <c r="E43" s="44"/>
      <c r="F43" s="44"/>
      <c r="G43" s="44"/>
      <c r="H43" s="44"/>
    </row>
    <row r="44" spans="1:8" ht="28.5" customHeight="1">
      <c r="A44" s="38" t="s">
        <v>564</v>
      </c>
      <c r="B44" s="38" t="s">
        <v>565</v>
      </c>
      <c r="C44" s="48" t="s">
        <v>237</v>
      </c>
      <c r="D44" s="39">
        <v>94.1</v>
      </c>
      <c r="E44" s="40">
        <v>70.6</v>
      </c>
      <c r="F44" s="40">
        <v>18.8</v>
      </c>
      <c r="G44" s="40"/>
      <c r="H44" s="40">
        <v>4.7</v>
      </c>
    </row>
    <row r="45" spans="1:8" s="33" customFormat="1" ht="13.5" customHeight="1">
      <c r="A45" s="50" t="s">
        <v>245</v>
      </c>
      <c r="B45" s="50" t="s">
        <v>566</v>
      </c>
      <c r="C45" s="56"/>
      <c r="D45" s="57"/>
      <c r="E45" s="57"/>
      <c r="F45" s="57"/>
      <c r="G45" s="57"/>
      <c r="H45" s="57"/>
    </row>
    <row r="46" spans="1:8" s="33" customFormat="1" ht="13.5" customHeight="1">
      <c r="A46" s="41" t="s">
        <v>246</v>
      </c>
      <c r="B46" s="42"/>
      <c r="C46" s="43"/>
      <c r="D46" s="44"/>
      <c r="E46" s="44"/>
      <c r="F46" s="44"/>
      <c r="G46" s="44"/>
      <c r="H46" s="44"/>
    </row>
    <row r="47" spans="1:8" ht="28.5" customHeight="1">
      <c r="A47" s="38" t="s">
        <v>567</v>
      </c>
      <c r="B47" s="38" t="s">
        <v>568</v>
      </c>
      <c r="C47" s="48" t="s">
        <v>232</v>
      </c>
      <c r="D47" s="49">
        <v>8</v>
      </c>
      <c r="E47" s="49"/>
      <c r="F47" s="49"/>
      <c r="G47" s="49"/>
      <c r="H47" s="49">
        <v>8</v>
      </c>
    </row>
    <row r="48" spans="1:8" s="33" customFormat="1" ht="13.5" customHeight="1">
      <c r="A48" s="41" t="s">
        <v>236</v>
      </c>
      <c r="B48" s="41"/>
      <c r="C48" s="43"/>
      <c r="D48" s="44"/>
      <c r="E48" s="44"/>
      <c r="F48" s="44"/>
      <c r="G48" s="44"/>
      <c r="H48" s="44"/>
    </row>
    <row r="49" spans="1:8" ht="13.5" customHeight="1">
      <c r="A49" s="38" t="s">
        <v>569</v>
      </c>
      <c r="B49" s="38" t="s">
        <v>238</v>
      </c>
      <c r="C49" s="48" t="s">
        <v>237</v>
      </c>
      <c r="D49" s="39">
        <v>7.4</v>
      </c>
      <c r="E49" s="40"/>
      <c r="F49" s="40"/>
      <c r="G49" s="40"/>
      <c r="H49" s="39">
        <v>7.4</v>
      </c>
    </row>
    <row r="50" spans="1:8" s="33" customFormat="1" ht="13.5" customHeight="1">
      <c r="A50" s="41" t="s">
        <v>236</v>
      </c>
      <c r="B50" s="41"/>
      <c r="C50" s="43"/>
      <c r="D50" s="44"/>
      <c r="E50" s="44"/>
      <c r="F50" s="44"/>
      <c r="G50" s="44"/>
      <c r="H50" s="44"/>
    </row>
    <row r="51" spans="1:8" ht="28.5" customHeight="1">
      <c r="A51" s="38" t="s">
        <v>570</v>
      </c>
      <c r="B51" s="38" t="s">
        <v>571</v>
      </c>
      <c r="C51" s="48" t="s">
        <v>244</v>
      </c>
      <c r="D51" s="49">
        <v>20</v>
      </c>
      <c r="E51" s="49"/>
      <c r="F51" s="49"/>
      <c r="G51" s="49"/>
      <c r="H51" s="49">
        <v>20</v>
      </c>
    </row>
    <row r="52" spans="1:8" s="33" customFormat="1" ht="13.5" customHeight="1">
      <c r="A52" s="41" t="s">
        <v>234</v>
      </c>
      <c r="B52" s="41" t="s">
        <v>259</v>
      </c>
      <c r="C52" s="43"/>
      <c r="D52" s="58"/>
      <c r="E52" s="58"/>
      <c r="F52" s="58"/>
      <c r="G52" s="58"/>
      <c r="H52" s="58"/>
    </row>
    <row r="53" spans="1:8" ht="13.5" customHeight="1">
      <c r="A53" s="38" t="s">
        <v>239</v>
      </c>
      <c r="B53" s="38" t="s">
        <v>572</v>
      </c>
      <c r="C53" s="48" t="s">
        <v>244</v>
      </c>
      <c r="D53" s="49">
        <v>36</v>
      </c>
      <c r="E53" s="49"/>
      <c r="F53" s="49"/>
      <c r="G53" s="49"/>
      <c r="H53" s="49">
        <v>36</v>
      </c>
    </row>
    <row r="54" spans="1:8" s="33" customFormat="1" ht="15.75" customHeight="1">
      <c r="A54" s="41" t="s">
        <v>236</v>
      </c>
      <c r="B54" s="41" t="s">
        <v>240</v>
      </c>
      <c r="C54" s="43"/>
      <c r="D54" s="58"/>
      <c r="E54" s="58"/>
      <c r="F54" s="58"/>
      <c r="G54" s="58"/>
      <c r="H54" s="58"/>
    </row>
    <row r="55" spans="1:8" ht="15" customHeight="1">
      <c r="A55" s="38" t="s">
        <v>241</v>
      </c>
      <c r="B55" s="38" t="s">
        <v>243</v>
      </c>
      <c r="C55" s="48" t="s">
        <v>573</v>
      </c>
      <c r="D55" s="49">
        <v>95</v>
      </c>
      <c r="E55" s="49"/>
      <c r="F55" s="49"/>
      <c r="G55" s="49"/>
      <c r="H55" s="49">
        <v>95</v>
      </c>
    </row>
    <row r="56" spans="1:8" s="33" customFormat="1" ht="13.5" customHeight="1">
      <c r="A56" s="41" t="s">
        <v>242</v>
      </c>
      <c r="B56" s="41" t="s">
        <v>574</v>
      </c>
      <c r="C56" s="43"/>
      <c r="D56" s="58"/>
      <c r="E56" s="58"/>
      <c r="F56" s="58"/>
      <c r="G56" s="58"/>
      <c r="H56" s="58"/>
    </row>
    <row r="57" spans="1:8" ht="25.5">
      <c r="A57" s="38" t="s">
        <v>247</v>
      </c>
      <c r="B57" s="38" t="s">
        <v>575</v>
      </c>
      <c r="C57" s="48" t="s">
        <v>576</v>
      </c>
      <c r="D57" s="49">
        <v>433</v>
      </c>
      <c r="E57" s="49">
        <v>324.8</v>
      </c>
      <c r="F57" s="40">
        <v>86.6</v>
      </c>
      <c r="G57" s="40"/>
      <c r="H57" s="40">
        <v>21.6</v>
      </c>
    </row>
    <row r="58" spans="1:8" s="33" customFormat="1" ht="13.5" customHeight="1">
      <c r="A58" s="50" t="s">
        <v>248</v>
      </c>
      <c r="B58" s="50" t="s">
        <v>249</v>
      </c>
      <c r="C58" s="56"/>
      <c r="D58" s="59"/>
      <c r="E58" s="59"/>
      <c r="F58" s="57"/>
      <c r="G58" s="57"/>
      <c r="H58" s="57"/>
    </row>
    <row r="59" spans="1:8" ht="13.5" customHeight="1">
      <c r="A59" s="38" t="s">
        <v>250</v>
      </c>
      <c r="B59" s="38" t="s">
        <v>253</v>
      </c>
      <c r="C59" s="48" t="s">
        <v>573</v>
      </c>
      <c r="D59" s="49">
        <v>635</v>
      </c>
      <c r="E59" s="49">
        <v>476.3</v>
      </c>
      <c r="F59" s="40">
        <v>127</v>
      </c>
      <c r="G59" s="40"/>
      <c r="H59" s="40">
        <v>31.7</v>
      </c>
    </row>
    <row r="60" spans="1:8" s="33" customFormat="1" ht="13.5" customHeight="1">
      <c r="A60" s="41" t="s">
        <v>251</v>
      </c>
      <c r="B60" s="41" t="s">
        <v>254</v>
      </c>
      <c r="C60" s="43"/>
      <c r="D60" s="44"/>
      <c r="E60" s="44"/>
      <c r="F60" s="44"/>
      <c r="G60" s="44"/>
      <c r="H60" s="44"/>
    </row>
    <row r="61" spans="1:8" ht="27.75" customHeight="1">
      <c r="A61" s="38" t="s">
        <v>3</v>
      </c>
      <c r="B61" s="38" t="s">
        <v>577</v>
      </c>
      <c r="C61" s="39" t="s">
        <v>219</v>
      </c>
      <c r="D61" s="40">
        <v>900</v>
      </c>
      <c r="E61" s="40"/>
      <c r="F61" s="40"/>
      <c r="G61" s="40"/>
      <c r="H61" s="40"/>
    </row>
    <row r="62" spans="1:8" s="33" customFormat="1" ht="15.75" customHeight="1">
      <c r="A62" s="50" t="s">
        <v>2</v>
      </c>
      <c r="B62" s="50" t="s">
        <v>578</v>
      </c>
      <c r="C62" s="56"/>
      <c r="D62" s="57"/>
      <c r="E62" s="57"/>
      <c r="F62" s="57"/>
      <c r="G62" s="57"/>
      <c r="H62" s="57"/>
    </row>
    <row r="63" spans="1:8" ht="13.5" customHeight="1">
      <c r="A63" s="38" t="s">
        <v>260</v>
      </c>
      <c r="B63" s="38" t="s">
        <v>579</v>
      </c>
      <c r="C63" s="48" t="s">
        <v>262</v>
      </c>
      <c r="D63" s="49">
        <v>15</v>
      </c>
      <c r="E63" s="49"/>
      <c r="F63" s="49"/>
      <c r="G63" s="49"/>
      <c r="H63" s="49">
        <v>15</v>
      </c>
    </row>
    <row r="64" spans="1:8" s="33" customFormat="1" ht="13.5" customHeight="1">
      <c r="A64" s="41" t="s">
        <v>234</v>
      </c>
      <c r="B64" s="41" t="s">
        <v>261</v>
      </c>
      <c r="C64" s="43"/>
      <c r="D64" s="58"/>
      <c r="E64" s="58"/>
      <c r="F64" s="58"/>
      <c r="G64" s="58"/>
      <c r="H64" s="58"/>
    </row>
    <row r="65" spans="1:8" ht="25.5">
      <c r="A65" s="38" t="s">
        <v>263</v>
      </c>
      <c r="B65" s="38" t="s">
        <v>580</v>
      </c>
      <c r="C65" s="48" t="s">
        <v>262</v>
      </c>
      <c r="D65" s="49">
        <v>40</v>
      </c>
      <c r="E65" s="49"/>
      <c r="F65" s="49"/>
      <c r="G65" s="49"/>
      <c r="H65" s="49">
        <v>40</v>
      </c>
    </row>
    <row r="66" spans="1:8" s="33" customFormat="1" ht="13.5" customHeight="1">
      <c r="A66" s="50" t="s">
        <v>264</v>
      </c>
      <c r="B66" s="50" t="s">
        <v>265</v>
      </c>
      <c r="C66" s="56"/>
      <c r="D66" s="59"/>
      <c r="E66" s="59"/>
      <c r="F66" s="59"/>
      <c r="G66" s="59"/>
      <c r="H66" s="59"/>
    </row>
    <row r="67" spans="1:8" ht="13.5" customHeight="1">
      <c r="A67" s="38" t="s">
        <v>255</v>
      </c>
      <c r="B67" s="38" t="s">
        <v>581</v>
      </c>
      <c r="C67" s="48" t="s">
        <v>256</v>
      </c>
      <c r="D67" s="49">
        <v>30</v>
      </c>
      <c r="E67" s="49"/>
      <c r="F67" s="49"/>
      <c r="G67" s="49"/>
      <c r="H67" s="49">
        <v>30</v>
      </c>
    </row>
    <row r="68" spans="1:8" s="33" customFormat="1" ht="13.5" customHeight="1">
      <c r="A68" s="50" t="s">
        <v>248</v>
      </c>
      <c r="B68" s="50" t="s">
        <v>582</v>
      </c>
      <c r="C68" s="56"/>
      <c r="D68" s="57"/>
      <c r="E68" s="57"/>
      <c r="F68" s="57"/>
      <c r="G68" s="57"/>
      <c r="H68" s="57"/>
    </row>
    <row r="69" spans="1:8" ht="13.5" customHeight="1">
      <c r="A69" s="38" t="s">
        <v>257</v>
      </c>
      <c r="B69" s="38" t="s">
        <v>583</v>
      </c>
      <c r="C69" s="39">
        <v>2010</v>
      </c>
      <c r="D69" s="40">
        <v>10</v>
      </c>
      <c r="E69" s="40"/>
      <c r="F69" s="40"/>
      <c r="G69" s="40"/>
      <c r="H69" s="40">
        <v>10</v>
      </c>
    </row>
    <row r="70" spans="1:8" s="33" customFormat="1" ht="13.5" customHeight="1">
      <c r="A70" s="41" t="s">
        <v>258</v>
      </c>
      <c r="B70" s="41" t="s">
        <v>584</v>
      </c>
      <c r="C70" s="43"/>
      <c r="D70" s="44"/>
      <c r="E70" s="44"/>
      <c r="F70" s="44"/>
      <c r="G70" s="44"/>
      <c r="H70" s="44"/>
    </row>
    <row r="71" spans="1:8" ht="27.75" customHeight="1">
      <c r="A71" s="38" t="s">
        <v>266</v>
      </c>
      <c r="B71" s="38" t="s">
        <v>585</v>
      </c>
      <c r="C71" s="48" t="s">
        <v>268</v>
      </c>
      <c r="D71" s="49">
        <v>25</v>
      </c>
      <c r="E71" s="49"/>
      <c r="F71" s="49"/>
      <c r="G71" s="49"/>
      <c r="H71" s="49">
        <v>25</v>
      </c>
    </row>
    <row r="72" spans="1:8" s="33" customFormat="1" ht="13.5" customHeight="1">
      <c r="A72" s="41" t="s">
        <v>234</v>
      </c>
      <c r="B72" s="41" t="s">
        <v>267</v>
      </c>
      <c r="C72" s="43"/>
      <c r="D72" s="44"/>
      <c r="E72" s="44"/>
      <c r="F72" s="44"/>
      <c r="G72" s="44"/>
      <c r="H72" s="44"/>
    </row>
    <row r="73" spans="1:8" ht="13.5" customHeight="1">
      <c r="A73" s="38" t="s">
        <v>586</v>
      </c>
      <c r="B73" s="38" t="s">
        <v>587</v>
      </c>
      <c r="C73" s="39" t="s">
        <v>588</v>
      </c>
      <c r="D73" s="40">
        <v>500</v>
      </c>
      <c r="E73" s="40"/>
      <c r="F73" s="40"/>
      <c r="G73" s="40"/>
      <c r="H73" s="40"/>
    </row>
    <row r="74" spans="1:8" s="33" customFormat="1" ht="13.5" customHeight="1">
      <c r="A74" s="41" t="s">
        <v>269</v>
      </c>
      <c r="B74" s="41" t="s">
        <v>589</v>
      </c>
      <c r="C74" s="217"/>
      <c r="D74" s="27"/>
      <c r="E74" s="44"/>
      <c r="F74" s="44"/>
      <c r="G74" s="44"/>
      <c r="H74" s="44"/>
    </row>
    <row r="75" spans="1:8" ht="13.5" customHeight="1">
      <c r="A75" s="60" t="s">
        <v>590</v>
      </c>
      <c r="B75" s="60" t="s">
        <v>590</v>
      </c>
      <c r="C75" s="39" t="s">
        <v>588</v>
      </c>
      <c r="D75" s="40">
        <v>9000</v>
      </c>
      <c r="E75" s="40"/>
      <c r="F75" s="40"/>
      <c r="G75" s="40"/>
      <c r="H75" s="40"/>
    </row>
    <row r="76" spans="1:8" s="33" customFormat="1" ht="13.5" customHeight="1">
      <c r="A76" s="61" t="s">
        <v>251</v>
      </c>
      <c r="B76" s="61"/>
      <c r="C76" s="56"/>
      <c r="D76" s="57"/>
      <c r="E76" s="57"/>
      <c r="F76" s="57"/>
      <c r="G76" s="57"/>
      <c r="H76" s="57"/>
    </row>
    <row r="77" spans="1:8" s="33" customFormat="1" ht="13.5" customHeight="1">
      <c r="A77" s="42" t="s">
        <v>252</v>
      </c>
      <c r="B77" s="42"/>
      <c r="D77" s="27"/>
      <c r="E77" s="44"/>
      <c r="F77" s="44"/>
      <c r="G77" s="44"/>
      <c r="H77" s="44"/>
    </row>
    <row r="78" spans="1:8" ht="13.5" customHeight="1">
      <c r="A78" s="60" t="s">
        <v>591</v>
      </c>
      <c r="B78" s="60" t="s">
        <v>591</v>
      </c>
      <c r="C78" s="39" t="s">
        <v>436</v>
      </c>
      <c r="D78" s="40">
        <v>15</v>
      </c>
      <c r="E78" s="40"/>
      <c r="F78" s="40"/>
      <c r="G78" s="40"/>
      <c r="H78" s="40"/>
    </row>
    <row r="79" spans="1:8" s="33" customFormat="1" ht="13.5" customHeight="1">
      <c r="A79" s="42" t="s">
        <v>258</v>
      </c>
      <c r="B79" s="42"/>
      <c r="C79" s="43"/>
      <c r="D79" s="44"/>
      <c r="E79" s="44"/>
      <c r="F79" s="44"/>
      <c r="G79" s="44"/>
      <c r="H79" s="44"/>
    </row>
    <row r="81" spans="1:8" ht="12.75">
      <c r="A81" s="62"/>
      <c r="B81" s="63"/>
      <c r="C81" s="64"/>
      <c r="D81" s="65"/>
      <c r="E81" s="65"/>
      <c r="F81" s="65"/>
      <c r="G81" s="65"/>
      <c r="H81" s="66"/>
    </row>
    <row r="82" spans="1:8" ht="18" customHeight="1">
      <c r="A82" s="295" t="s">
        <v>1</v>
      </c>
      <c r="B82" s="296"/>
      <c r="C82" s="296"/>
      <c r="D82" s="296"/>
      <c r="E82" s="296"/>
      <c r="F82" s="296"/>
      <c r="G82" s="65"/>
      <c r="H82" s="66"/>
    </row>
    <row r="84" spans="1:8" s="230" customFormat="1" ht="18.75" customHeight="1">
      <c r="A84" s="227" t="s">
        <v>190</v>
      </c>
      <c r="B84" s="227"/>
      <c r="C84" s="228"/>
      <c r="D84" s="229">
        <f>SUM(D40:D79,D6:D38)</f>
        <v>13052</v>
      </c>
      <c r="E84" s="229">
        <f>SUM(E40:E79,E6:E38)</f>
        <v>871.7</v>
      </c>
      <c r="F84" s="229">
        <f>SUM(F40:F79,F6:F38)</f>
        <v>232.39999999999998</v>
      </c>
      <c r="G84" s="229">
        <f>SUM(G40:G79,G6:G38)</f>
        <v>0</v>
      </c>
      <c r="H84" s="229">
        <f>SUM(H40:H79,H6:H38)</f>
        <v>1532.9</v>
      </c>
    </row>
    <row r="86" spans="2:9" ht="12.75">
      <c r="B86" s="3" t="s">
        <v>619</v>
      </c>
      <c r="D86" s="304">
        <f>SUM(E86:H86)</f>
        <v>13051.999999999998</v>
      </c>
      <c r="E86" s="33">
        <v>8483.8</v>
      </c>
      <c r="F86" s="3">
        <v>2610.4</v>
      </c>
      <c r="G86" s="3">
        <v>0</v>
      </c>
      <c r="H86" s="3">
        <v>1957.8</v>
      </c>
      <c r="I86" s="304">
        <f>SUM(D86:H86)</f>
        <v>26103.999999999996</v>
      </c>
    </row>
  </sheetData>
  <mergeCells count="8">
    <mergeCell ref="A82:F82"/>
    <mergeCell ref="A5:H5"/>
    <mergeCell ref="A39:H39"/>
    <mergeCell ref="G1:H1"/>
    <mergeCell ref="C2:C4"/>
    <mergeCell ref="E2:H2"/>
    <mergeCell ref="D4:H4"/>
    <mergeCell ref="D2:D3"/>
  </mergeCells>
  <printOptions/>
  <pageMargins left="0.6692913385826772" right="0.6" top="0.95" bottom="0.7874015748031497" header="0.5118110236220472" footer="0.5118110236220472"/>
  <pageSetup horizontalDpi="600" verticalDpi="600" orientation="landscape" paperSize="9" r:id="rId1"/>
  <headerFooter alignWithMargins="0">
    <oddHeader>&amp;L&amp;"Arial Narrow,Tučné"Investičná stratégia zásobovania pitnou vodou a odkanalizovania na roky 2007-2013 
Vodovody - BVS, a. s.</oddHeader>
    <oddFooter>&amp;CStránka &amp;P z &amp;N</oddFooter>
  </headerFooter>
  <rowBreaks count="2" manualBreakCount="2">
    <brk id="30" max="7" man="1"/>
    <brk id="6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H9"/>
  <sheetViews>
    <sheetView view="pageBreakPreview" zoomScale="85" zoomScaleSheetLayoutView="85" workbookViewId="0" topLeftCell="A1">
      <selection activeCell="G12" sqref="G12"/>
    </sheetView>
  </sheetViews>
  <sheetFormatPr defaultColWidth="9.140625" defaultRowHeight="16.5"/>
  <cols>
    <col min="1" max="1" width="32.57421875" style="3" customWidth="1"/>
    <col min="2" max="2" width="42.421875" style="3" customWidth="1"/>
    <col min="3" max="6" width="12.00390625" style="3" customWidth="1"/>
    <col min="7" max="7" width="13.00390625" style="3" customWidth="1"/>
    <col min="8" max="8" width="10.421875" style="3" customWidth="1"/>
    <col min="9" max="16384" width="9.140625" style="3" customWidth="1"/>
  </cols>
  <sheetData>
    <row r="1" spans="1:8" ht="68.25" customHeight="1">
      <c r="A1" s="25" t="s">
        <v>200</v>
      </c>
      <c r="B1" s="25" t="s">
        <v>203</v>
      </c>
      <c r="C1" s="300" t="s">
        <v>537</v>
      </c>
      <c r="D1" s="300" t="s">
        <v>595</v>
      </c>
      <c r="E1" s="300" t="s">
        <v>536</v>
      </c>
      <c r="F1" s="300"/>
      <c r="G1" s="300"/>
      <c r="H1" s="300"/>
    </row>
    <row r="2" spans="1:8" ht="28.5" customHeight="1">
      <c r="A2" s="4" t="s">
        <v>201</v>
      </c>
      <c r="B2" s="4" t="s">
        <v>204</v>
      </c>
      <c r="C2" s="300"/>
      <c r="D2" s="300"/>
      <c r="E2" s="24" t="s">
        <v>533</v>
      </c>
      <c r="F2" s="24" t="s">
        <v>532</v>
      </c>
      <c r="G2" s="24" t="s">
        <v>534</v>
      </c>
      <c r="H2" s="24" t="s">
        <v>535</v>
      </c>
    </row>
    <row r="3" spans="1:8" ht="17.25" customHeight="1">
      <c r="A3" s="26" t="s">
        <v>202</v>
      </c>
      <c r="B3" s="26"/>
      <c r="C3" s="300"/>
      <c r="D3" s="300" t="s">
        <v>205</v>
      </c>
      <c r="E3" s="300"/>
      <c r="F3" s="300"/>
      <c r="G3" s="300"/>
      <c r="H3" s="300"/>
    </row>
    <row r="4" spans="1:8" ht="15.75" customHeight="1">
      <c r="A4" s="77" t="s">
        <v>612</v>
      </c>
      <c r="B4" s="77" t="s">
        <v>4</v>
      </c>
      <c r="C4" s="78" t="s">
        <v>222</v>
      </c>
      <c r="D4" s="77">
        <v>85.2</v>
      </c>
      <c r="E4" s="77">
        <v>55.4</v>
      </c>
      <c r="F4" s="302">
        <v>17</v>
      </c>
      <c r="G4" s="79"/>
      <c r="H4" s="77">
        <v>12.8</v>
      </c>
    </row>
    <row r="5" spans="1:8" s="33" customFormat="1" ht="15.75" customHeight="1">
      <c r="A5" s="80" t="s">
        <v>5</v>
      </c>
      <c r="B5" s="5" t="s">
        <v>6</v>
      </c>
      <c r="C5" s="5"/>
      <c r="D5" s="5"/>
      <c r="E5" s="5"/>
      <c r="F5" s="5"/>
      <c r="G5" s="5"/>
      <c r="H5" s="5"/>
    </row>
    <row r="6" spans="1:8" s="33" customFormat="1" ht="15.75" customHeight="1">
      <c r="A6" s="5" t="s">
        <v>613</v>
      </c>
      <c r="B6" s="5"/>
      <c r="C6" s="5"/>
      <c r="D6" s="5"/>
      <c r="E6" s="5"/>
      <c r="F6" s="5"/>
      <c r="G6" s="5"/>
      <c r="H6" s="5"/>
    </row>
    <row r="7" spans="1:8" ht="15.75" customHeight="1">
      <c r="A7" s="81" t="s">
        <v>614</v>
      </c>
      <c r="B7" s="27"/>
      <c r="C7" s="27"/>
      <c r="D7" s="27"/>
      <c r="E7" s="27"/>
      <c r="F7" s="27"/>
      <c r="G7" s="27"/>
      <c r="H7" s="27"/>
    </row>
    <row r="9" spans="1:8" s="222" customFormat="1" ht="15.75">
      <c r="A9" s="222" t="s">
        <v>192</v>
      </c>
      <c r="D9" s="222">
        <f>SUM(D4:D8)</f>
        <v>85.2</v>
      </c>
      <c r="E9" s="222">
        <f>SUM(E4:E8)</f>
        <v>55.4</v>
      </c>
      <c r="F9" s="303">
        <f>SUM(F4:F8)</f>
        <v>17</v>
      </c>
      <c r="G9" s="222">
        <f>SUM(G4:G8)</f>
        <v>0</v>
      </c>
      <c r="H9" s="222">
        <f>SUM(H4:H8)</f>
        <v>12.8</v>
      </c>
    </row>
  </sheetData>
  <mergeCells count="4">
    <mergeCell ref="C1:C3"/>
    <mergeCell ref="D1:D2"/>
    <mergeCell ref="E1:H1"/>
    <mergeCell ref="D3:H3"/>
  </mergeCells>
  <printOptions/>
  <pageMargins left="0.6692913385826772" right="0.7086614173228347" top="1.220472440944882" bottom="0.7874015748031497" header="0.5118110236220472" footer="0.5118110236220472"/>
  <pageSetup horizontalDpi="600" verticalDpi="600" orientation="landscape" paperSize="9" r:id="rId1"/>
  <headerFooter alignWithMargins="0">
    <oddHeader>&amp;L&amp;"Arial Narrow,Tučné"Investičná stratégia zásobovania pitnou vodou a odkanalizovania na roky 2007-2013 
Vodovody - TAVOS, a. s.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H63"/>
  <sheetViews>
    <sheetView view="pageBreakPreview" zoomScale="85" zoomScaleNormal="97" zoomScaleSheetLayoutView="85" workbookViewId="0" topLeftCell="A1">
      <pane xSplit="1" ySplit="3" topLeftCell="B16" activePane="bottomRight" state="frozen"/>
      <selection pane="topLeft" activeCell="D4" sqref="D4:H4"/>
      <selection pane="topRight" activeCell="D4" sqref="D4:H4"/>
      <selection pane="bottomLeft" activeCell="D4" sqref="D4:H4"/>
      <selection pane="bottomRight" activeCell="G24" sqref="G24"/>
    </sheetView>
  </sheetViews>
  <sheetFormatPr defaultColWidth="9.140625" defaultRowHeight="16.5"/>
  <cols>
    <col min="1" max="1" width="34.8515625" style="9" customWidth="1"/>
    <col min="2" max="2" width="43.8515625" style="9" customWidth="1"/>
    <col min="3" max="3" width="11.7109375" style="13" customWidth="1"/>
    <col min="4" max="4" width="12.00390625" style="17" customWidth="1"/>
    <col min="5" max="6" width="11.7109375" style="17" customWidth="1"/>
    <col min="7" max="7" width="13.57421875" style="17" customWidth="1"/>
    <col min="8" max="8" width="11.7109375" style="10" customWidth="1"/>
    <col min="9" max="16384" width="9.140625" style="10" customWidth="1"/>
  </cols>
  <sheetData>
    <row r="1" spans="1:8" s="3" customFormat="1" ht="51" customHeight="1">
      <c r="A1" s="25" t="s">
        <v>200</v>
      </c>
      <c r="B1" s="25" t="s">
        <v>203</v>
      </c>
      <c r="C1" s="300" t="s">
        <v>537</v>
      </c>
      <c r="D1" s="300" t="s">
        <v>595</v>
      </c>
      <c r="E1" s="300" t="s">
        <v>536</v>
      </c>
      <c r="F1" s="300"/>
      <c r="G1" s="300"/>
      <c r="H1" s="300"/>
    </row>
    <row r="2" spans="1:8" s="3" customFormat="1" ht="38.25" customHeight="1">
      <c r="A2" s="4" t="s">
        <v>201</v>
      </c>
      <c r="B2" s="4" t="s">
        <v>204</v>
      </c>
      <c r="C2" s="300"/>
      <c r="D2" s="300"/>
      <c r="E2" s="24" t="s">
        <v>533</v>
      </c>
      <c r="F2" s="24" t="s">
        <v>532</v>
      </c>
      <c r="G2" s="24" t="s">
        <v>534</v>
      </c>
      <c r="H2" s="24" t="s">
        <v>535</v>
      </c>
    </row>
    <row r="3" spans="1:8" s="3" customFormat="1" ht="20.25" customHeight="1">
      <c r="A3" s="26" t="s">
        <v>202</v>
      </c>
      <c r="B3" s="26"/>
      <c r="C3" s="300"/>
      <c r="D3" s="300" t="s">
        <v>205</v>
      </c>
      <c r="E3" s="300"/>
      <c r="F3" s="300"/>
      <c r="G3" s="300"/>
      <c r="H3" s="300"/>
    </row>
    <row r="4" spans="1:8" s="9" customFormat="1" ht="35.25" customHeight="1">
      <c r="A4" s="2" t="s">
        <v>274</v>
      </c>
      <c r="B4" s="7" t="s">
        <v>155</v>
      </c>
      <c r="C4" s="32" t="s">
        <v>219</v>
      </c>
      <c r="D4" s="216">
        <v>2600</v>
      </c>
      <c r="E4" s="216">
        <v>1950</v>
      </c>
      <c r="F4" s="216">
        <v>390</v>
      </c>
      <c r="H4" s="216">
        <v>260</v>
      </c>
    </row>
    <row r="5" spans="1:8" ht="16.5">
      <c r="A5" s="2" t="s">
        <v>416</v>
      </c>
      <c r="B5" s="2"/>
      <c r="C5" s="14"/>
      <c r="D5" s="18"/>
      <c r="E5" s="18"/>
      <c r="F5" s="18"/>
      <c r="G5" s="10"/>
      <c r="H5" s="18"/>
    </row>
    <row r="6" spans="1:8" ht="35.25" customHeight="1">
      <c r="A6" s="2" t="s">
        <v>417</v>
      </c>
      <c r="B6" s="31"/>
      <c r="C6" s="15"/>
      <c r="D6" s="19"/>
      <c r="E6" s="19"/>
      <c r="F6" s="19"/>
      <c r="G6" s="12"/>
      <c r="H6" s="19"/>
    </row>
    <row r="7" spans="1:8" ht="49.5">
      <c r="A7" s="6" t="s">
        <v>163</v>
      </c>
      <c r="B7" s="6" t="s">
        <v>156</v>
      </c>
      <c r="C7" s="15" t="s">
        <v>219</v>
      </c>
      <c r="D7" s="19">
        <v>20</v>
      </c>
      <c r="E7" s="19"/>
      <c r="F7" s="19"/>
      <c r="G7" s="12"/>
      <c r="H7" s="19">
        <v>20</v>
      </c>
    </row>
    <row r="8" spans="1:8" ht="17.25" customHeight="1">
      <c r="A8" s="2" t="s">
        <v>275</v>
      </c>
      <c r="B8" s="2" t="s">
        <v>420</v>
      </c>
      <c r="C8" s="16" t="s">
        <v>219</v>
      </c>
      <c r="D8" s="20">
        <v>400</v>
      </c>
      <c r="E8" s="20">
        <v>300</v>
      </c>
      <c r="F8" s="18">
        <v>60</v>
      </c>
      <c r="G8" s="10"/>
      <c r="H8" s="18">
        <v>40</v>
      </c>
    </row>
    <row r="9" spans="1:8" ht="16.5">
      <c r="A9" s="2" t="s">
        <v>276</v>
      </c>
      <c r="B9" s="2" t="s">
        <v>421</v>
      </c>
      <c r="C9" s="14"/>
      <c r="D9" s="18"/>
      <c r="E9" s="18"/>
      <c r="F9" s="18"/>
      <c r="G9" s="10"/>
      <c r="H9" s="18"/>
    </row>
    <row r="10" spans="1:8" ht="17.25" customHeight="1">
      <c r="A10" s="2"/>
      <c r="B10" s="2" t="s">
        <v>422</v>
      </c>
      <c r="C10" s="14"/>
      <c r="D10" s="18"/>
      <c r="E10" s="18"/>
      <c r="F10" s="18"/>
      <c r="G10" s="10"/>
      <c r="H10" s="18"/>
    </row>
    <row r="11" spans="1:8" ht="16.5" customHeight="1">
      <c r="A11" s="2"/>
      <c r="B11" s="2" t="s">
        <v>423</v>
      </c>
      <c r="C11" s="14"/>
      <c r="D11" s="18"/>
      <c r="E11" s="18"/>
      <c r="F11" s="18"/>
      <c r="G11" s="10"/>
      <c r="H11" s="18"/>
    </row>
    <row r="12" spans="1:8" ht="17.25" customHeight="1">
      <c r="A12" s="2" t="s">
        <v>418</v>
      </c>
      <c r="B12" s="2" t="s">
        <v>424</v>
      </c>
      <c r="C12" s="14"/>
      <c r="D12" s="18"/>
      <c r="E12" s="18"/>
      <c r="F12" s="18"/>
      <c r="G12" s="10"/>
      <c r="H12" s="18"/>
    </row>
    <row r="13" spans="1:8" ht="17.25" customHeight="1">
      <c r="A13" s="2" t="s">
        <v>419</v>
      </c>
      <c r="B13" s="8" t="s">
        <v>425</v>
      </c>
      <c r="C13" s="15"/>
      <c r="D13" s="19"/>
      <c r="E13" s="19"/>
      <c r="F13" s="19"/>
      <c r="G13" s="12"/>
      <c r="H13" s="19"/>
    </row>
    <row r="14" spans="1:8" ht="16.5" customHeight="1">
      <c r="A14" s="7" t="s">
        <v>270</v>
      </c>
      <c r="B14" s="2" t="s">
        <v>427</v>
      </c>
      <c r="C14" s="14" t="s">
        <v>426</v>
      </c>
      <c r="D14" s="18">
        <v>1000</v>
      </c>
      <c r="E14" s="18">
        <v>750</v>
      </c>
      <c r="F14" s="18">
        <v>150</v>
      </c>
      <c r="G14" s="10"/>
      <c r="H14" s="18">
        <v>100</v>
      </c>
    </row>
    <row r="15" spans="1:8" ht="16.5">
      <c r="A15" s="2"/>
      <c r="B15" s="2" t="s">
        <v>428</v>
      </c>
      <c r="C15" s="14"/>
      <c r="D15" s="18"/>
      <c r="E15" s="18"/>
      <c r="F15" s="18"/>
      <c r="G15" s="10"/>
      <c r="H15" s="18"/>
    </row>
    <row r="16" spans="1:8" ht="18" customHeight="1">
      <c r="A16" s="211" t="s">
        <v>418</v>
      </c>
      <c r="B16" s="2" t="s">
        <v>429</v>
      </c>
      <c r="C16" s="14"/>
      <c r="D16" s="18"/>
      <c r="E16" s="18"/>
      <c r="F16" s="18"/>
      <c r="G16" s="10"/>
      <c r="H16" s="18"/>
    </row>
    <row r="17" spans="1:8" ht="16.5">
      <c r="A17" s="2" t="s">
        <v>419</v>
      </c>
      <c r="B17" s="2" t="s">
        <v>158</v>
      </c>
      <c r="C17" s="14"/>
      <c r="D17" s="18"/>
      <c r="E17" s="18"/>
      <c r="F17" s="18"/>
      <c r="G17" s="12"/>
      <c r="H17" s="18"/>
    </row>
    <row r="18" spans="1:8" ht="16.5">
      <c r="A18" s="7" t="s">
        <v>277</v>
      </c>
      <c r="B18" s="7" t="s">
        <v>157</v>
      </c>
      <c r="C18" s="16" t="s">
        <v>212</v>
      </c>
      <c r="D18" s="20">
        <v>400</v>
      </c>
      <c r="E18" s="20">
        <v>300</v>
      </c>
      <c r="F18" s="20">
        <v>60</v>
      </c>
      <c r="G18" s="10"/>
      <c r="H18" s="20">
        <v>40</v>
      </c>
    </row>
    <row r="19" spans="1:8" ht="17.25" customHeight="1">
      <c r="A19" s="2" t="s">
        <v>278</v>
      </c>
      <c r="B19" s="2"/>
      <c r="C19" s="14"/>
      <c r="D19" s="18"/>
      <c r="E19" s="18"/>
      <c r="F19" s="18"/>
      <c r="G19" s="10"/>
      <c r="H19" s="18"/>
    </row>
    <row r="20" spans="1:8" ht="17.25" customHeight="1">
      <c r="A20" s="2" t="s">
        <v>430</v>
      </c>
      <c r="B20" s="2"/>
      <c r="C20" s="14"/>
      <c r="D20" s="18"/>
      <c r="E20" s="18"/>
      <c r="F20" s="18"/>
      <c r="G20" s="10"/>
      <c r="H20" s="18"/>
    </row>
    <row r="21" spans="1:8" ht="16.5" customHeight="1">
      <c r="A21" s="8" t="s">
        <v>431</v>
      </c>
      <c r="B21" s="12"/>
      <c r="C21" s="15"/>
      <c r="D21" s="19"/>
      <c r="E21" s="19"/>
      <c r="F21" s="19"/>
      <c r="G21" s="12"/>
      <c r="H21" s="19"/>
    </row>
    <row r="22" spans="1:8" ht="16.5">
      <c r="A22" s="7" t="s">
        <v>279</v>
      </c>
      <c r="B22" s="7" t="s">
        <v>159</v>
      </c>
      <c r="C22" s="16" t="s">
        <v>432</v>
      </c>
      <c r="D22" s="20">
        <v>700</v>
      </c>
      <c r="E22" s="20">
        <v>525</v>
      </c>
      <c r="F22" s="20">
        <v>105</v>
      </c>
      <c r="G22" s="272"/>
      <c r="H22" s="20">
        <v>70</v>
      </c>
    </row>
    <row r="23" spans="1:8" ht="16.5">
      <c r="A23" s="2" t="s">
        <v>280</v>
      </c>
      <c r="B23" s="2"/>
      <c r="C23" s="14"/>
      <c r="D23" s="18"/>
      <c r="E23" s="18"/>
      <c r="F23" s="18"/>
      <c r="G23" s="10"/>
      <c r="H23" s="18"/>
    </row>
    <row r="24" spans="1:8" ht="16.5">
      <c r="A24" s="2" t="s">
        <v>418</v>
      </c>
      <c r="B24" s="2"/>
      <c r="C24" s="14"/>
      <c r="D24" s="18"/>
      <c r="E24" s="18"/>
      <c r="F24" s="18"/>
      <c r="G24" s="10"/>
      <c r="H24" s="18"/>
    </row>
    <row r="25" spans="1:8" ht="17.25" customHeight="1">
      <c r="A25" s="11" t="s">
        <v>433</v>
      </c>
      <c r="B25" s="11"/>
      <c r="C25" s="15"/>
      <c r="D25" s="19"/>
      <c r="E25" s="19"/>
      <c r="F25" s="19"/>
      <c r="G25" s="12"/>
      <c r="H25" s="19"/>
    </row>
    <row r="26" spans="1:8" ht="16.5" customHeight="1">
      <c r="A26" s="7" t="s">
        <v>271</v>
      </c>
      <c r="B26" s="7" t="s">
        <v>160</v>
      </c>
      <c r="C26" s="14" t="s">
        <v>434</v>
      </c>
      <c r="D26" s="18">
        <v>400</v>
      </c>
      <c r="E26" s="18">
        <v>300</v>
      </c>
      <c r="F26" s="18">
        <v>60</v>
      </c>
      <c r="G26" s="10"/>
      <c r="H26" s="18">
        <v>40</v>
      </c>
    </row>
    <row r="27" spans="1:8" ht="16.5" customHeight="1">
      <c r="A27" s="2" t="s">
        <v>418</v>
      </c>
      <c r="B27" s="2"/>
      <c r="C27" s="14"/>
      <c r="D27" s="18"/>
      <c r="E27" s="18"/>
      <c r="F27" s="18"/>
      <c r="G27" s="10"/>
      <c r="H27" s="18"/>
    </row>
    <row r="28" spans="1:8" ht="16.5" customHeight="1">
      <c r="A28" s="2" t="s">
        <v>435</v>
      </c>
      <c r="B28" s="12"/>
      <c r="C28" s="14"/>
      <c r="D28" s="18"/>
      <c r="E28" s="18"/>
      <c r="F28" s="18"/>
      <c r="G28" s="12"/>
      <c r="H28" s="18"/>
    </row>
    <row r="29" spans="1:8" ht="16.5" customHeight="1">
      <c r="A29" s="7" t="s">
        <v>272</v>
      </c>
      <c r="B29" s="21" t="s">
        <v>161</v>
      </c>
      <c r="C29" s="16" t="s">
        <v>436</v>
      </c>
      <c r="D29" s="20">
        <v>60</v>
      </c>
      <c r="E29" s="20">
        <v>39</v>
      </c>
      <c r="F29" s="20">
        <v>12</v>
      </c>
      <c r="G29" s="10"/>
      <c r="H29" s="20">
        <v>9</v>
      </c>
    </row>
    <row r="30" spans="1:8" ht="16.5" customHeight="1">
      <c r="A30" s="2" t="s">
        <v>418</v>
      </c>
      <c r="B30" s="22"/>
      <c r="C30" s="14"/>
      <c r="D30" s="18"/>
      <c r="E30" s="18"/>
      <c r="F30" s="18"/>
      <c r="G30" s="10"/>
      <c r="H30" s="18"/>
    </row>
    <row r="31" spans="1:8" ht="16.5" customHeight="1">
      <c r="A31" s="12" t="s">
        <v>437</v>
      </c>
      <c r="B31" s="12"/>
      <c r="C31" s="15"/>
      <c r="D31" s="19"/>
      <c r="E31" s="19"/>
      <c r="F31" s="19"/>
      <c r="G31" s="12"/>
      <c r="H31" s="19"/>
    </row>
    <row r="32" spans="1:8" ht="16.5">
      <c r="A32" s="7" t="s">
        <v>273</v>
      </c>
      <c r="B32" s="21" t="s">
        <v>162</v>
      </c>
      <c r="C32" s="16" t="s">
        <v>438</v>
      </c>
      <c r="D32" s="20">
        <v>20</v>
      </c>
      <c r="E32" s="20">
        <v>13</v>
      </c>
      <c r="F32" s="20">
        <v>4</v>
      </c>
      <c r="G32" s="10"/>
      <c r="H32" s="20">
        <v>3</v>
      </c>
    </row>
    <row r="33" spans="1:8" ht="16.5">
      <c r="A33" s="2" t="s">
        <v>418</v>
      </c>
      <c r="B33" s="2"/>
      <c r="C33" s="14"/>
      <c r="D33" s="18"/>
      <c r="E33" s="18"/>
      <c r="F33" s="18"/>
      <c r="G33" s="10"/>
      <c r="H33" s="18"/>
    </row>
    <row r="34" spans="1:8" ht="16.5">
      <c r="A34" s="8" t="s">
        <v>419</v>
      </c>
      <c r="B34" s="8"/>
      <c r="C34" s="15"/>
      <c r="D34" s="19"/>
      <c r="E34" s="19"/>
      <c r="F34" s="19"/>
      <c r="G34" s="12"/>
      <c r="H34" s="19"/>
    </row>
    <row r="35" spans="1:8" ht="33">
      <c r="A35" s="2" t="s">
        <v>165</v>
      </c>
      <c r="B35" s="2" t="s">
        <v>164</v>
      </c>
      <c r="C35" s="14" t="s">
        <v>207</v>
      </c>
      <c r="D35" s="18">
        <v>260</v>
      </c>
      <c r="E35" s="18">
        <v>195</v>
      </c>
      <c r="F35" s="18">
        <f>SUM(234-E35)</f>
        <v>39</v>
      </c>
      <c r="G35" s="18"/>
      <c r="H35" s="212">
        <f>SUM(D35-E35-F35)</f>
        <v>26</v>
      </c>
    </row>
    <row r="36" spans="1:8" ht="16.5">
      <c r="A36" s="2" t="s">
        <v>430</v>
      </c>
      <c r="B36" s="2"/>
      <c r="C36" s="14"/>
      <c r="D36" s="18"/>
      <c r="E36" s="18"/>
      <c r="F36" s="18"/>
      <c r="G36" s="18"/>
      <c r="H36" s="212"/>
    </row>
    <row r="37" spans="1:8" ht="16.5">
      <c r="A37" s="8" t="s">
        <v>431</v>
      </c>
      <c r="B37" s="8"/>
      <c r="C37" s="15"/>
      <c r="D37" s="19"/>
      <c r="E37" s="19"/>
      <c r="F37" s="19"/>
      <c r="G37" s="19"/>
      <c r="H37" s="213"/>
    </row>
    <row r="38" spans="1:8" ht="33">
      <c r="A38" s="2" t="s">
        <v>166</v>
      </c>
      <c r="B38" s="2" t="s">
        <v>167</v>
      </c>
      <c r="C38" s="14" t="s">
        <v>207</v>
      </c>
      <c r="D38" s="18">
        <v>150</v>
      </c>
      <c r="E38" s="18">
        <v>113</v>
      </c>
      <c r="F38" s="18">
        <f>SUM(135-E38)</f>
        <v>22</v>
      </c>
      <c r="G38" s="18"/>
      <c r="H38" s="212">
        <f>SUM(D38-E38-F38)</f>
        <v>15</v>
      </c>
    </row>
    <row r="39" spans="1:8" ht="16.5">
      <c r="A39" s="2" t="s">
        <v>418</v>
      </c>
      <c r="B39" s="2"/>
      <c r="C39" s="14"/>
      <c r="D39" s="18"/>
      <c r="E39" s="18"/>
      <c r="F39" s="18"/>
      <c r="G39" s="18"/>
      <c r="H39" s="212"/>
    </row>
    <row r="40" spans="1:8" ht="16.5">
      <c r="A40" s="8" t="s">
        <v>419</v>
      </c>
      <c r="B40" s="8"/>
      <c r="C40" s="15"/>
      <c r="D40" s="19"/>
      <c r="E40" s="19"/>
      <c r="F40" s="19"/>
      <c r="G40" s="19"/>
      <c r="H40" s="213"/>
    </row>
    <row r="41" spans="1:8" ht="33" customHeight="1">
      <c r="A41" s="2" t="s">
        <v>168</v>
      </c>
      <c r="B41" s="2" t="s">
        <v>169</v>
      </c>
      <c r="C41" s="14" t="s">
        <v>207</v>
      </c>
      <c r="D41" s="18">
        <v>325</v>
      </c>
      <c r="E41" s="18">
        <v>244</v>
      </c>
      <c r="F41" s="18">
        <f>SUM(293-E41)</f>
        <v>49</v>
      </c>
      <c r="G41" s="18"/>
      <c r="H41" s="212">
        <f>SUM(D41-E41-F41)</f>
        <v>32</v>
      </c>
    </row>
    <row r="42" spans="1:8" ht="16.5" customHeight="1">
      <c r="A42" s="2" t="s">
        <v>418</v>
      </c>
      <c r="B42" s="2" t="s">
        <v>170</v>
      </c>
      <c r="C42" s="14"/>
      <c r="D42" s="18"/>
      <c r="E42" s="18"/>
      <c r="F42" s="18"/>
      <c r="G42" s="18"/>
      <c r="H42" s="212"/>
    </row>
    <row r="43" spans="1:8" ht="16.5">
      <c r="A43" s="8" t="s">
        <v>419</v>
      </c>
      <c r="B43" s="8"/>
      <c r="C43" s="15"/>
      <c r="D43" s="19"/>
      <c r="E43" s="19"/>
      <c r="F43" s="19"/>
      <c r="G43" s="19"/>
      <c r="H43" s="213"/>
    </row>
    <row r="44" spans="1:8" ht="36.75" customHeight="1">
      <c r="A44" s="2" t="s">
        <v>171</v>
      </c>
      <c r="B44" s="2" t="s">
        <v>172</v>
      </c>
      <c r="C44" s="14" t="s">
        <v>207</v>
      </c>
      <c r="D44" s="18">
        <v>110</v>
      </c>
      <c r="E44" s="18">
        <v>88</v>
      </c>
      <c r="F44" s="18">
        <v>14</v>
      </c>
      <c r="G44" s="18"/>
      <c r="H44" s="212">
        <f>SUM(D44-E44-F44)</f>
        <v>8</v>
      </c>
    </row>
    <row r="45" spans="1:8" ht="16.5">
      <c r="A45" s="2" t="s">
        <v>430</v>
      </c>
      <c r="B45" s="2"/>
      <c r="C45" s="14"/>
      <c r="D45" s="18"/>
      <c r="E45" s="18"/>
      <c r="F45" s="18"/>
      <c r="G45" s="18"/>
      <c r="H45" s="11"/>
    </row>
    <row r="46" spans="1:8" ht="16.5">
      <c r="A46" s="8" t="s">
        <v>431</v>
      </c>
      <c r="B46" s="8"/>
      <c r="C46" s="15"/>
      <c r="D46" s="19"/>
      <c r="E46" s="19"/>
      <c r="F46" s="19"/>
      <c r="G46" s="19"/>
      <c r="H46" s="12"/>
    </row>
    <row r="47" spans="1:8" ht="49.5">
      <c r="A47" s="2" t="s">
        <v>177</v>
      </c>
      <c r="B47" s="2" t="s">
        <v>179</v>
      </c>
      <c r="C47" s="14" t="s">
        <v>176</v>
      </c>
      <c r="D47" s="18">
        <v>418</v>
      </c>
      <c r="E47" s="18">
        <v>334</v>
      </c>
      <c r="F47" s="18">
        <v>42</v>
      </c>
      <c r="G47" s="18"/>
      <c r="H47" s="212">
        <v>42</v>
      </c>
    </row>
    <row r="48" spans="1:8" ht="16.5">
      <c r="A48" s="2" t="s">
        <v>440</v>
      </c>
      <c r="B48" s="2"/>
      <c r="C48" s="14"/>
      <c r="D48" s="18"/>
      <c r="E48" s="18"/>
      <c r="F48" s="18"/>
      <c r="G48" s="18"/>
      <c r="H48" s="212"/>
    </row>
    <row r="49" spans="1:8" ht="16.5">
      <c r="A49" s="8" t="s">
        <v>178</v>
      </c>
      <c r="B49" s="8"/>
      <c r="C49" s="15"/>
      <c r="D49" s="19"/>
      <c r="E49" s="19"/>
      <c r="F49" s="19"/>
      <c r="G49" s="19"/>
      <c r="H49" s="213"/>
    </row>
    <row r="50" spans="1:8" ht="49.5">
      <c r="A50" s="7" t="s">
        <v>173</v>
      </c>
      <c r="B50" s="7" t="s">
        <v>175</v>
      </c>
      <c r="C50" s="16" t="s">
        <v>176</v>
      </c>
      <c r="D50" s="20">
        <v>1212</v>
      </c>
      <c r="E50" s="20">
        <v>970</v>
      </c>
      <c r="F50" s="20">
        <v>121</v>
      </c>
      <c r="G50" s="20"/>
      <c r="H50" s="271">
        <v>121</v>
      </c>
    </row>
    <row r="51" spans="1:8" ht="16.5">
      <c r="A51" s="2" t="s">
        <v>440</v>
      </c>
      <c r="B51" s="2"/>
      <c r="C51" s="14"/>
      <c r="D51" s="18"/>
      <c r="E51" s="18"/>
      <c r="F51" s="18"/>
      <c r="G51" s="18"/>
      <c r="H51" s="212"/>
    </row>
    <row r="52" spans="1:8" ht="16.5">
      <c r="A52" s="8" t="s">
        <v>174</v>
      </c>
      <c r="B52" s="8"/>
      <c r="C52" s="15"/>
      <c r="D52" s="19"/>
      <c r="E52" s="19"/>
      <c r="F52" s="19"/>
      <c r="G52" s="19"/>
      <c r="H52" s="213"/>
    </row>
    <row r="53" spans="1:8" ht="115.5">
      <c r="A53" s="6" t="s">
        <v>181</v>
      </c>
      <c r="B53" s="6" t="s">
        <v>180</v>
      </c>
      <c r="C53" s="28" t="s">
        <v>176</v>
      </c>
      <c r="D53" s="29">
        <v>860</v>
      </c>
      <c r="E53" s="29">
        <v>688</v>
      </c>
      <c r="F53" s="29">
        <v>86</v>
      </c>
      <c r="G53" s="29"/>
      <c r="H53" s="270">
        <v>86</v>
      </c>
    </row>
    <row r="54" spans="1:8" ht="49.5">
      <c r="A54" s="2" t="s">
        <v>183</v>
      </c>
      <c r="B54" s="2" t="s">
        <v>182</v>
      </c>
      <c r="C54" s="14" t="s">
        <v>176</v>
      </c>
      <c r="D54" s="18">
        <v>252</v>
      </c>
      <c r="E54" s="18">
        <v>202</v>
      </c>
      <c r="F54" s="18">
        <v>25</v>
      </c>
      <c r="G54" s="18"/>
      <c r="H54" s="214">
        <v>25</v>
      </c>
    </row>
    <row r="55" spans="1:8" ht="16.5">
      <c r="A55" s="2" t="s">
        <v>418</v>
      </c>
      <c r="B55" s="2"/>
      <c r="C55" s="14"/>
      <c r="D55" s="18"/>
      <c r="E55" s="18"/>
      <c r="F55" s="18"/>
      <c r="G55" s="18"/>
      <c r="H55" s="214"/>
    </row>
    <row r="56" spans="1:8" ht="16.5">
      <c r="A56" s="2" t="s">
        <v>199</v>
      </c>
      <c r="B56" s="8"/>
      <c r="C56" s="15"/>
      <c r="D56" s="19"/>
      <c r="E56" s="19"/>
      <c r="F56" s="19"/>
      <c r="G56" s="19"/>
      <c r="H56" s="215"/>
    </row>
    <row r="57" spans="1:8" ht="82.5">
      <c r="A57" s="6" t="s">
        <v>185</v>
      </c>
      <c r="B57" s="8" t="s">
        <v>184</v>
      </c>
      <c r="C57" s="15" t="s">
        <v>176</v>
      </c>
      <c r="D57" s="19">
        <v>406</v>
      </c>
      <c r="E57" s="19">
        <v>325</v>
      </c>
      <c r="F57" s="19">
        <v>40.5</v>
      </c>
      <c r="H57" s="19">
        <v>40.5</v>
      </c>
    </row>
    <row r="58" spans="1:8" ht="49.5">
      <c r="A58" s="2" t="s">
        <v>186</v>
      </c>
      <c r="B58" s="2" t="s">
        <v>187</v>
      </c>
      <c r="C58" s="14" t="s">
        <v>176</v>
      </c>
      <c r="D58" s="18">
        <v>203</v>
      </c>
      <c r="E58" s="18">
        <v>162</v>
      </c>
      <c r="F58" s="18">
        <v>20.5</v>
      </c>
      <c r="G58" s="20"/>
      <c r="H58" s="214">
        <v>20.5</v>
      </c>
    </row>
    <row r="59" spans="1:8" ht="16.5">
      <c r="A59" s="2" t="s">
        <v>418</v>
      </c>
      <c r="B59" s="2"/>
      <c r="C59" s="14"/>
      <c r="D59" s="18"/>
      <c r="E59" s="18"/>
      <c r="F59" s="18"/>
      <c r="G59" s="18"/>
      <c r="H59" s="11"/>
    </row>
    <row r="60" spans="1:8" ht="16.5">
      <c r="A60" s="8" t="s">
        <v>437</v>
      </c>
      <c r="B60" s="8"/>
      <c r="C60" s="15"/>
      <c r="D60" s="19"/>
      <c r="E60" s="19"/>
      <c r="F60" s="19"/>
      <c r="G60" s="19"/>
      <c r="H60" s="12"/>
    </row>
    <row r="61" spans="1:8" ht="82.5">
      <c r="A61" s="6" t="s">
        <v>189</v>
      </c>
      <c r="B61" s="6" t="s">
        <v>188</v>
      </c>
      <c r="C61" s="28" t="s">
        <v>176</v>
      </c>
      <c r="D61" s="29">
        <v>840</v>
      </c>
      <c r="E61" s="29">
        <v>672</v>
      </c>
      <c r="F61" s="29">
        <v>84</v>
      </c>
      <c r="G61" s="29"/>
      <c r="H61" s="30">
        <v>84</v>
      </c>
    </row>
    <row r="63" spans="1:8" s="226" customFormat="1" ht="15.75">
      <c r="A63" s="223" t="s">
        <v>193</v>
      </c>
      <c r="B63" s="223"/>
      <c r="C63" s="219"/>
      <c r="D63" s="225">
        <f>SUM(D4:D61)</f>
        <v>10636</v>
      </c>
      <c r="E63" s="225">
        <f>SUM(E4:E61)</f>
        <v>8170</v>
      </c>
      <c r="F63" s="225">
        <f>SUM(F4:F61)</f>
        <v>1384</v>
      </c>
      <c r="G63" s="225">
        <f>SUM(G4:G61)</f>
        <v>0</v>
      </c>
      <c r="H63" s="225">
        <f>SUM(H4:H61)</f>
        <v>1082</v>
      </c>
    </row>
  </sheetData>
  <mergeCells count="4">
    <mergeCell ref="C1:C3"/>
    <mergeCell ref="D1:D2"/>
    <mergeCell ref="E1:H1"/>
    <mergeCell ref="D3:H3"/>
  </mergeCells>
  <printOptions/>
  <pageMargins left="0.6692913385826772" right="0.7086614173228347" top="1.07" bottom="0.7874015748031497" header="0.5118110236220472" footer="0.5118110236220472"/>
  <pageSetup horizontalDpi="600" verticalDpi="600" orientation="landscape" paperSize="9" scale="96" r:id="rId1"/>
  <headerFooter alignWithMargins="0">
    <oddHeader>&amp;L&amp;"Arial Narrow,Tučné"Investičná stratégia zásobovania pitnou vodou a odkanalizovania na roky 2007-2013 
Vodovody - ZsVS, a. s.</oddHeader>
    <oddFooter>&amp;CStránka &amp;P z &amp;N</oddFooter>
  </headerFooter>
  <rowBreaks count="2" manualBreakCount="2">
    <brk id="21" max="7" man="1"/>
    <brk id="4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H150"/>
  <sheetViews>
    <sheetView view="pageBreakPreview" zoomScale="85" zoomScaleSheetLayoutView="85" workbookViewId="0" topLeftCell="A1">
      <selection activeCell="F13" sqref="E13:F13"/>
    </sheetView>
  </sheetViews>
  <sheetFormatPr defaultColWidth="9.140625" defaultRowHeight="16.5"/>
  <cols>
    <col min="1" max="1" width="32.57421875" style="75" customWidth="1"/>
    <col min="2" max="2" width="42.421875" style="75" customWidth="1"/>
    <col min="3" max="3" width="12.00390625" style="76" customWidth="1"/>
    <col min="4" max="6" width="12.00390625" style="3" customWidth="1"/>
    <col min="7" max="7" width="13.7109375" style="3" customWidth="1"/>
    <col min="8" max="8" width="10.140625" style="3" customWidth="1"/>
    <col min="9" max="16384" width="9.140625" style="3" customWidth="1"/>
  </cols>
  <sheetData>
    <row r="1" spans="1:8" ht="51" customHeight="1">
      <c r="A1" s="25" t="s">
        <v>200</v>
      </c>
      <c r="B1" s="25" t="s">
        <v>203</v>
      </c>
      <c r="C1" s="300" t="s">
        <v>537</v>
      </c>
      <c r="D1" s="300" t="s">
        <v>595</v>
      </c>
      <c r="E1" s="300" t="s">
        <v>536</v>
      </c>
      <c r="F1" s="300"/>
      <c r="G1" s="300"/>
      <c r="H1" s="300"/>
    </row>
    <row r="2" spans="1:8" ht="39" customHeight="1">
      <c r="A2" s="4" t="s">
        <v>201</v>
      </c>
      <c r="B2" s="4" t="s">
        <v>204</v>
      </c>
      <c r="C2" s="300"/>
      <c r="D2" s="300"/>
      <c r="E2" s="24" t="s">
        <v>533</v>
      </c>
      <c r="F2" s="24" t="s">
        <v>532</v>
      </c>
      <c r="G2" s="24" t="s">
        <v>534</v>
      </c>
      <c r="H2" s="24" t="s">
        <v>535</v>
      </c>
    </row>
    <row r="3" spans="1:8" ht="19.5" customHeight="1">
      <c r="A3" s="26" t="s">
        <v>202</v>
      </c>
      <c r="B3" s="26"/>
      <c r="C3" s="300"/>
      <c r="D3" s="300" t="s">
        <v>205</v>
      </c>
      <c r="E3" s="300"/>
      <c r="F3" s="300"/>
      <c r="G3" s="300"/>
      <c r="H3" s="300"/>
    </row>
    <row r="4" spans="1:8" s="70" customFormat="1" ht="30" customHeight="1">
      <c r="A4" s="97" t="s">
        <v>7</v>
      </c>
      <c r="B4" s="83" t="s">
        <v>8</v>
      </c>
      <c r="C4" s="39" t="s">
        <v>9</v>
      </c>
      <c r="D4" s="88">
        <v>60</v>
      </c>
      <c r="E4" s="89">
        <f>0.75*D4</f>
        <v>45</v>
      </c>
      <c r="F4" s="90">
        <f>0.2*D4</f>
        <v>12</v>
      </c>
      <c r="G4" s="90"/>
      <c r="H4" s="90">
        <f>0.05*D4</f>
        <v>3</v>
      </c>
    </row>
    <row r="5" spans="1:8" s="71" customFormat="1" ht="20.25" customHeight="1">
      <c r="A5" s="98" t="s">
        <v>418</v>
      </c>
      <c r="B5" s="86"/>
      <c r="C5" s="56"/>
      <c r="D5" s="91"/>
      <c r="E5" s="92"/>
      <c r="F5" s="93"/>
      <c r="G5" s="93"/>
      <c r="H5" s="93"/>
    </row>
    <row r="6" spans="1:8" s="71" customFormat="1" ht="20.25" customHeight="1">
      <c r="A6" s="99" t="s">
        <v>199</v>
      </c>
      <c r="B6" s="84"/>
      <c r="C6" s="43"/>
      <c r="D6" s="94"/>
      <c r="E6" s="95"/>
      <c r="F6" s="96"/>
      <c r="G6" s="96"/>
      <c r="H6" s="96"/>
    </row>
    <row r="7" spans="1:8" s="70" customFormat="1" ht="20.25" customHeight="1">
      <c r="A7" s="97" t="s">
        <v>10</v>
      </c>
      <c r="B7" s="82" t="s">
        <v>11</v>
      </c>
      <c r="C7" s="39">
        <v>2008</v>
      </c>
      <c r="D7" s="88">
        <v>10</v>
      </c>
      <c r="E7" s="89">
        <f>0.75*D7</f>
        <v>7.5</v>
      </c>
      <c r="F7" s="90">
        <f>0.2*D7</f>
        <v>2</v>
      </c>
      <c r="G7" s="89"/>
      <c r="H7" s="90">
        <f>0.05*D7</f>
        <v>0.5</v>
      </c>
    </row>
    <row r="8" spans="1:8" s="71" customFormat="1" ht="20.25" customHeight="1">
      <c r="A8" s="98" t="s">
        <v>418</v>
      </c>
      <c r="B8" s="86"/>
      <c r="C8" s="56"/>
      <c r="D8" s="91"/>
      <c r="E8" s="92"/>
      <c r="F8" s="93"/>
      <c r="G8" s="92"/>
      <c r="H8" s="93"/>
    </row>
    <row r="9" spans="1:8" s="71" customFormat="1" ht="20.25" customHeight="1">
      <c r="A9" s="99" t="s">
        <v>199</v>
      </c>
      <c r="B9" s="84"/>
      <c r="C9" s="85"/>
      <c r="D9" s="94"/>
      <c r="E9" s="95"/>
      <c r="F9" s="96"/>
      <c r="G9" s="95"/>
      <c r="H9" s="96"/>
    </row>
    <row r="10" spans="1:7" ht="12.75">
      <c r="A10" s="72"/>
      <c r="B10" s="72"/>
      <c r="C10" s="73"/>
      <c r="D10" s="74"/>
      <c r="E10" s="74"/>
      <c r="F10" s="74"/>
      <c r="G10" s="74"/>
    </row>
    <row r="11" spans="1:8" s="222" customFormat="1" ht="15.75">
      <c r="A11" s="223" t="s">
        <v>194</v>
      </c>
      <c r="B11" s="223"/>
      <c r="C11" s="219"/>
      <c r="D11" s="224">
        <f>SUM(D4:D8)</f>
        <v>70</v>
      </c>
      <c r="E11" s="224">
        <f>SUM(E4:E8)</f>
        <v>52.5</v>
      </c>
      <c r="F11" s="224">
        <f>SUM(F4:F8)</f>
        <v>14</v>
      </c>
      <c r="G11" s="224">
        <f>SUM(G4:G8)</f>
        <v>0</v>
      </c>
      <c r="H11" s="224">
        <f>SUM(H4:H8)</f>
        <v>3.5</v>
      </c>
    </row>
    <row r="12" spans="1:7" ht="12.75">
      <c r="A12" s="72"/>
      <c r="B12" s="72"/>
      <c r="C12" s="73"/>
      <c r="D12" s="70"/>
      <c r="E12" s="70"/>
      <c r="F12" s="70"/>
      <c r="G12" s="70"/>
    </row>
    <row r="13" spans="1:7" ht="12.75">
      <c r="A13" s="72"/>
      <c r="B13" s="72"/>
      <c r="C13" s="73"/>
      <c r="D13" s="70"/>
      <c r="E13" s="70"/>
      <c r="F13" s="70"/>
      <c r="G13" s="70"/>
    </row>
    <row r="14" spans="1:7" ht="12.75">
      <c r="A14" s="72"/>
      <c r="B14" s="72"/>
      <c r="C14" s="73"/>
      <c r="D14" s="70"/>
      <c r="E14" s="70"/>
      <c r="F14" s="70"/>
      <c r="G14" s="70"/>
    </row>
    <row r="15" spans="1:7" ht="12.75">
      <c r="A15" s="72"/>
      <c r="B15" s="72"/>
      <c r="C15" s="73"/>
      <c r="D15" s="70"/>
      <c r="E15" s="70"/>
      <c r="F15" s="70"/>
      <c r="G15" s="70"/>
    </row>
    <row r="16" spans="1:7" ht="12.75">
      <c r="A16" s="72"/>
      <c r="B16" s="72"/>
      <c r="C16" s="73"/>
      <c r="D16" s="70"/>
      <c r="E16" s="70"/>
      <c r="F16" s="70"/>
      <c r="G16" s="70"/>
    </row>
    <row r="17" spans="1:7" ht="12.75">
      <c r="A17" s="72"/>
      <c r="B17" s="72"/>
      <c r="C17" s="73"/>
      <c r="D17" s="70"/>
      <c r="E17" s="70"/>
      <c r="F17" s="70"/>
      <c r="G17" s="70"/>
    </row>
    <row r="18" spans="1:7" ht="12.75">
      <c r="A18" s="72"/>
      <c r="B18" s="72"/>
      <c r="C18" s="73"/>
      <c r="D18" s="70"/>
      <c r="E18" s="70"/>
      <c r="F18" s="70"/>
      <c r="G18" s="70"/>
    </row>
    <row r="19" spans="1:7" ht="12.75">
      <c r="A19" s="72"/>
      <c r="B19" s="72"/>
      <c r="C19" s="73"/>
      <c r="D19" s="70"/>
      <c r="E19" s="70"/>
      <c r="F19" s="70"/>
      <c r="G19" s="70"/>
    </row>
    <row r="20" spans="1:7" ht="12.75">
      <c r="A20" s="72"/>
      <c r="B20" s="72"/>
      <c r="C20" s="73"/>
      <c r="D20" s="70"/>
      <c r="E20" s="70"/>
      <c r="F20" s="70"/>
      <c r="G20" s="70"/>
    </row>
    <row r="21" spans="1:7" ht="12.75">
      <c r="A21" s="72"/>
      <c r="B21" s="72"/>
      <c r="C21" s="73"/>
      <c r="D21" s="70"/>
      <c r="E21" s="70"/>
      <c r="F21" s="70"/>
      <c r="G21" s="70"/>
    </row>
    <row r="22" spans="1:7" ht="12.75">
      <c r="A22" s="72"/>
      <c r="B22" s="72"/>
      <c r="C22" s="73"/>
      <c r="D22" s="70"/>
      <c r="E22" s="70"/>
      <c r="F22" s="70"/>
      <c r="G22" s="70"/>
    </row>
    <row r="23" spans="1:7" ht="12.75">
      <c r="A23" s="72"/>
      <c r="B23" s="72"/>
      <c r="C23" s="73"/>
      <c r="D23" s="70"/>
      <c r="E23" s="70"/>
      <c r="F23" s="70"/>
      <c r="G23" s="70"/>
    </row>
    <row r="24" spans="1:7" ht="12.75">
      <c r="A24" s="72"/>
      <c r="B24" s="72"/>
      <c r="C24" s="73"/>
      <c r="D24" s="70"/>
      <c r="E24" s="70"/>
      <c r="F24" s="70"/>
      <c r="G24" s="70"/>
    </row>
    <row r="25" spans="1:7" ht="12.75">
      <c r="A25" s="72"/>
      <c r="B25" s="72"/>
      <c r="C25" s="73"/>
      <c r="D25" s="70"/>
      <c r="E25" s="70"/>
      <c r="F25" s="70"/>
      <c r="G25" s="70"/>
    </row>
    <row r="26" spans="1:7" ht="12.75">
      <c r="A26" s="72"/>
      <c r="B26" s="72"/>
      <c r="C26" s="73"/>
      <c r="D26" s="70"/>
      <c r="E26" s="70"/>
      <c r="F26" s="70"/>
      <c r="G26" s="70"/>
    </row>
    <row r="27" spans="1:7" ht="12.75">
      <c r="A27" s="72"/>
      <c r="B27" s="72"/>
      <c r="C27" s="73"/>
      <c r="D27" s="70"/>
      <c r="E27" s="70"/>
      <c r="F27" s="70"/>
      <c r="G27" s="70"/>
    </row>
    <row r="28" spans="1:7" ht="12.75">
      <c r="A28" s="72"/>
      <c r="B28" s="72"/>
      <c r="C28" s="73"/>
      <c r="D28" s="70"/>
      <c r="E28" s="70"/>
      <c r="F28" s="70"/>
      <c r="G28" s="70"/>
    </row>
    <row r="29" spans="1:7" ht="12.75">
      <c r="A29" s="72"/>
      <c r="B29" s="72"/>
      <c r="C29" s="73"/>
      <c r="D29" s="70"/>
      <c r="E29" s="70"/>
      <c r="F29" s="70"/>
      <c r="G29" s="70"/>
    </row>
    <row r="30" spans="1:7" ht="12.75">
      <c r="A30" s="72"/>
      <c r="B30" s="72"/>
      <c r="C30" s="73"/>
      <c r="D30" s="70"/>
      <c r="E30" s="70"/>
      <c r="F30" s="70"/>
      <c r="G30" s="70"/>
    </row>
    <row r="31" spans="1:7" ht="12.75">
      <c r="A31" s="72"/>
      <c r="B31" s="72"/>
      <c r="C31" s="73"/>
      <c r="D31" s="70"/>
      <c r="E31" s="70"/>
      <c r="F31" s="70"/>
      <c r="G31" s="70"/>
    </row>
    <row r="32" spans="1:7" ht="12.75">
      <c r="A32" s="72"/>
      <c r="B32" s="72"/>
      <c r="C32" s="73"/>
      <c r="D32" s="70"/>
      <c r="E32" s="70"/>
      <c r="F32" s="70"/>
      <c r="G32" s="70"/>
    </row>
    <row r="33" spans="1:7" ht="12.75">
      <c r="A33" s="72"/>
      <c r="B33" s="72"/>
      <c r="C33" s="73"/>
      <c r="D33" s="70"/>
      <c r="E33" s="70"/>
      <c r="F33" s="70"/>
      <c r="G33" s="70"/>
    </row>
    <row r="34" spans="1:7" ht="12.75">
      <c r="A34" s="72"/>
      <c r="B34" s="72"/>
      <c r="C34" s="73"/>
      <c r="D34" s="70"/>
      <c r="E34" s="70"/>
      <c r="F34" s="70"/>
      <c r="G34" s="70"/>
    </row>
    <row r="35" spans="1:7" ht="12.75">
      <c r="A35" s="72"/>
      <c r="B35" s="72"/>
      <c r="C35" s="73"/>
      <c r="D35" s="70"/>
      <c r="E35" s="70"/>
      <c r="F35" s="70"/>
      <c r="G35" s="70"/>
    </row>
    <row r="36" spans="1:7" ht="12.75">
      <c r="A36" s="72"/>
      <c r="B36" s="72"/>
      <c r="C36" s="73"/>
      <c r="D36" s="70"/>
      <c r="E36" s="70"/>
      <c r="F36" s="70"/>
      <c r="G36" s="70"/>
    </row>
    <row r="37" spans="1:7" ht="12.75">
      <c r="A37" s="72"/>
      <c r="B37" s="72"/>
      <c r="C37" s="73"/>
      <c r="D37" s="70"/>
      <c r="E37" s="70"/>
      <c r="F37" s="70"/>
      <c r="G37" s="70"/>
    </row>
    <row r="38" spans="1:7" ht="12.75">
      <c r="A38" s="72"/>
      <c r="B38" s="72"/>
      <c r="C38" s="73"/>
      <c r="D38" s="70"/>
      <c r="E38" s="70"/>
      <c r="F38" s="70"/>
      <c r="G38" s="70"/>
    </row>
    <row r="39" spans="1:7" ht="12.75">
      <c r="A39" s="72"/>
      <c r="B39" s="72"/>
      <c r="C39" s="73"/>
      <c r="D39" s="70"/>
      <c r="E39" s="70"/>
      <c r="F39" s="70"/>
      <c r="G39" s="70"/>
    </row>
    <row r="40" spans="1:7" ht="12.75">
      <c r="A40" s="72"/>
      <c r="B40" s="72"/>
      <c r="C40" s="73"/>
      <c r="D40" s="70"/>
      <c r="E40" s="70"/>
      <c r="F40" s="70"/>
      <c r="G40" s="70"/>
    </row>
    <row r="41" spans="1:7" ht="12.75">
      <c r="A41" s="72"/>
      <c r="B41" s="72"/>
      <c r="C41" s="73"/>
      <c r="D41" s="70"/>
      <c r="E41" s="70"/>
      <c r="F41" s="70"/>
      <c r="G41" s="70"/>
    </row>
    <row r="42" spans="1:7" ht="12.75">
      <c r="A42" s="72"/>
      <c r="B42" s="72"/>
      <c r="C42" s="73"/>
      <c r="D42" s="70"/>
      <c r="E42" s="70"/>
      <c r="F42" s="70"/>
      <c r="G42" s="70"/>
    </row>
    <row r="43" spans="1:7" ht="12.75">
      <c r="A43" s="72"/>
      <c r="B43" s="72"/>
      <c r="C43" s="73"/>
      <c r="D43" s="70"/>
      <c r="E43" s="70"/>
      <c r="F43" s="70"/>
      <c r="G43" s="70"/>
    </row>
    <row r="44" spans="1:7" ht="12.75">
      <c r="A44" s="72"/>
      <c r="B44" s="72"/>
      <c r="C44" s="73"/>
      <c r="D44" s="70"/>
      <c r="E44" s="70"/>
      <c r="F44" s="70"/>
      <c r="G44" s="70"/>
    </row>
    <row r="45" spans="1:7" ht="12.75">
      <c r="A45" s="72"/>
      <c r="B45" s="72"/>
      <c r="C45" s="73"/>
      <c r="D45" s="70"/>
      <c r="E45" s="70"/>
      <c r="F45" s="70"/>
      <c r="G45" s="70"/>
    </row>
    <row r="46" spans="1:7" ht="12.75">
      <c r="A46" s="72"/>
      <c r="B46" s="72"/>
      <c r="C46" s="73"/>
      <c r="D46" s="70"/>
      <c r="E46" s="70"/>
      <c r="F46" s="70"/>
      <c r="G46" s="70"/>
    </row>
    <row r="47" spans="1:7" ht="12.75">
      <c r="A47" s="72"/>
      <c r="B47" s="72"/>
      <c r="C47" s="73"/>
      <c r="D47" s="70"/>
      <c r="E47" s="70"/>
      <c r="F47" s="70"/>
      <c r="G47" s="70"/>
    </row>
    <row r="48" spans="1:7" ht="12.75">
      <c r="A48" s="72"/>
      <c r="B48" s="72"/>
      <c r="C48" s="73"/>
      <c r="D48" s="70"/>
      <c r="E48" s="70"/>
      <c r="F48" s="70"/>
      <c r="G48" s="70"/>
    </row>
    <row r="49" spans="1:7" ht="12.75">
      <c r="A49" s="72"/>
      <c r="B49" s="72"/>
      <c r="C49" s="73"/>
      <c r="D49" s="70"/>
      <c r="E49" s="70"/>
      <c r="F49" s="70"/>
      <c r="G49" s="70"/>
    </row>
    <row r="50" spans="1:7" ht="12.75">
      <c r="A50" s="72"/>
      <c r="B50" s="72"/>
      <c r="C50" s="73"/>
      <c r="D50" s="70"/>
      <c r="E50" s="70"/>
      <c r="F50" s="70"/>
      <c r="G50" s="70"/>
    </row>
    <row r="51" spans="1:7" ht="12.75">
      <c r="A51" s="72"/>
      <c r="B51" s="72"/>
      <c r="C51" s="73"/>
      <c r="D51" s="70"/>
      <c r="E51" s="70"/>
      <c r="F51" s="70"/>
      <c r="G51" s="70"/>
    </row>
    <row r="52" spans="1:7" ht="12.75">
      <c r="A52" s="72"/>
      <c r="B52" s="72"/>
      <c r="C52" s="73"/>
      <c r="D52" s="70"/>
      <c r="E52" s="70"/>
      <c r="F52" s="70"/>
      <c r="G52" s="70"/>
    </row>
    <row r="53" spans="1:7" ht="12.75">
      <c r="A53" s="72"/>
      <c r="B53" s="72"/>
      <c r="C53" s="73"/>
      <c r="D53" s="70"/>
      <c r="E53" s="70"/>
      <c r="F53" s="70"/>
      <c r="G53" s="70"/>
    </row>
    <row r="54" spans="1:7" ht="12.75">
      <c r="A54" s="72"/>
      <c r="B54" s="72"/>
      <c r="C54" s="73"/>
      <c r="D54" s="70"/>
      <c r="E54" s="70"/>
      <c r="F54" s="70"/>
      <c r="G54" s="70"/>
    </row>
    <row r="55" spans="1:7" ht="12.75">
      <c r="A55" s="72"/>
      <c r="B55" s="72"/>
      <c r="C55" s="73"/>
      <c r="D55" s="70"/>
      <c r="E55" s="70"/>
      <c r="F55" s="70"/>
      <c r="G55" s="70"/>
    </row>
    <row r="56" spans="1:7" ht="12.75">
      <c r="A56" s="72"/>
      <c r="B56" s="72"/>
      <c r="C56" s="73"/>
      <c r="D56" s="70"/>
      <c r="E56" s="70"/>
      <c r="F56" s="70"/>
      <c r="G56" s="70"/>
    </row>
    <row r="57" spans="1:7" ht="12.75">
      <c r="A57" s="72"/>
      <c r="B57" s="72"/>
      <c r="C57" s="73"/>
      <c r="D57" s="70"/>
      <c r="E57" s="70"/>
      <c r="F57" s="70"/>
      <c r="G57" s="70"/>
    </row>
    <row r="58" spans="1:7" ht="12.75">
      <c r="A58" s="72"/>
      <c r="B58" s="72"/>
      <c r="C58" s="73"/>
      <c r="D58" s="70"/>
      <c r="E58" s="70"/>
      <c r="F58" s="70"/>
      <c r="G58" s="70"/>
    </row>
    <row r="59" spans="1:7" ht="12.75">
      <c r="A59" s="72"/>
      <c r="B59" s="72"/>
      <c r="C59" s="73"/>
      <c r="D59" s="70"/>
      <c r="E59" s="70"/>
      <c r="F59" s="70"/>
      <c r="G59" s="70"/>
    </row>
    <row r="60" spans="1:7" ht="12.75">
      <c r="A60" s="72"/>
      <c r="B60" s="72"/>
      <c r="C60" s="73"/>
      <c r="D60" s="70"/>
      <c r="E60" s="70"/>
      <c r="F60" s="70"/>
      <c r="G60" s="70"/>
    </row>
    <row r="61" spans="1:7" ht="12.75">
      <c r="A61" s="72"/>
      <c r="B61" s="72"/>
      <c r="C61" s="73"/>
      <c r="D61" s="70"/>
      <c r="E61" s="70"/>
      <c r="F61" s="70"/>
      <c r="G61" s="70"/>
    </row>
    <row r="62" spans="1:7" ht="12.75">
      <c r="A62" s="72"/>
      <c r="B62" s="72"/>
      <c r="C62" s="73"/>
      <c r="D62" s="70"/>
      <c r="E62" s="70"/>
      <c r="F62" s="70"/>
      <c r="G62" s="70"/>
    </row>
    <row r="63" spans="1:7" ht="12.75">
      <c r="A63" s="72"/>
      <c r="B63" s="72"/>
      <c r="C63" s="73"/>
      <c r="D63" s="70"/>
      <c r="E63" s="70"/>
      <c r="F63" s="70"/>
      <c r="G63" s="70"/>
    </row>
    <row r="64" spans="1:7" ht="12.75">
      <c r="A64" s="72"/>
      <c r="B64" s="72"/>
      <c r="C64" s="73"/>
      <c r="D64" s="70"/>
      <c r="E64" s="70"/>
      <c r="F64" s="70"/>
      <c r="G64" s="70"/>
    </row>
    <row r="65" spans="1:7" ht="12.75">
      <c r="A65" s="72"/>
      <c r="B65" s="72"/>
      <c r="C65" s="73"/>
      <c r="D65" s="70"/>
      <c r="E65" s="70"/>
      <c r="F65" s="70"/>
      <c r="G65" s="70"/>
    </row>
    <row r="66" spans="1:7" ht="12.75">
      <c r="A66" s="72"/>
      <c r="B66" s="72"/>
      <c r="C66" s="73"/>
      <c r="D66" s="70"/>
      <c r="E66" s="70"/>
      <c r="F66" s="70"/>
      <c r="G66" s="70"/>
    </row>
    <row r="67" spans="1:7" ht="12.75">
      <c r="A67" s="72"/>
      <c r="B67" s="72"/>
      <c r="C67" s="73"/>
      <c r="D67" s="70"/>
      <c r="E67" s="70"/>
      <c r="F67" s="70"/>
      <c r="G67" s="70"/>
    </row>
    <row r="68" spans="1:7" ht="12.75">
      <c r="A68" s="72"/>
      <c r="B68" s="72"/>
      <c r="C68" s="73"/>
      <c r="D68" s="70"/>
      <c r="E68" s="70"/>
      <c r="F68" s="70"/>
      <c r="G68" s="70"/>
    </row>
    <row r="69" spans="1:7" ht="12.75">
      <c r="A69" s="72"/>
      <c r="B69" s="72"/>
      <c r="C69" s="73"/>
      <c r="D69" s="70"/>
      <c r="E69" s="70"/>
      <c r="F69" s="70"/>
      <c r="G69" s="70"/>
    </row>
    <row r="70" spans="1:7" ht="12.75">
      <c r="A70" s="72"/>
      <c r="B70" s="72"/>
      <c r="C70" s="73"/>
      <c r="D70" s="70"/>
      <c r="E70" s="70"/>
      <c r="F70" s="70"/>
      <c r="G70" s="70"/>
    </row>
    <row r="71" spans="1:7" ht="12.75">
      <c r="A71" s="72"/>
      <c r="B71" s="72"/>
      <c r="C71" s="73"/>
      <c r="D71" s="70"/>
      <c r="E71" s="70"/>
      <c r="F71" s="70"/>
      <c r="G71" s="70"/>
    </row>
    <row r="72" spans="1:7" ht="12.75">
      <c r="A72" s="72"/>
      <c r="B72" s="72"/>
      <c r="C72" s="73"/>
      <c r="D72" s="70"/>
      <c r="E72" s="70"/>
      <c r="F72" s="70"/>
      <c r="G72" s="70"/>
    </row>
    <row r="73" spans="1:7" ht="12.75">
      <c r="A73" s="72"/>
      <c r="B73" s="72"/>
      <c r="C73" s="73"/>
      <c r="D73" s="70"/>
      <c r="E73" s="70"/>
      <c r="F73" s="70"/>
      <c r="G73" s="70"/>
    </row>
    <row r="74" spans="1:7" ht="12.75">
      <c r="A74" s="72"/>
      <c r="B74" s="72"/>
      <c r="C74" s="73"/>
      <c r="D74" s="70"/>
      <c r="E74" s="70"/>
      <c r="F74" s="70"/>
      <c r="G74" s="70"/>
    </row>
    <row r="75" spans="1:7" ht="12.75">
      <c r="A75" s="72"/>
      <c r="B75" s="72"/>
      <c r="C75" s="73"/>
      <c r="D75" s="70"/>
      <c r="E75" s="70"/>
      <c r="F75" s="70"/>
      <c r="G75" s="70"/>
    </row>
    <row r="76" spans="1:7" ht="12.75">
      <c r="A76" s="72"/>
      <c r="B76" s="72"/>
      <c r="C76" s="73"/>
      <c r="D76" s="70"/>
      <c r="E76" s="70"/>
      <c r="F76" s="70"/>
      <c r="G76" s="70"/>
    </row>
    <row r="77" spans="1:7" ht="12.75">
      <c r="A77" s="72"/>
      <c r="B77" s="72"/>
      <c r="C77" s="73"/>
      <c r="D77" s="70"/>
      <c r="E77" s="70"/>
      <c r="F77" s="70"/>
      <c r="G77" s="70"/>
    </row>
    <row r="78" spans="1:7" ht="12.75">
      <c r="A78" s="72"/>
      <c r="B78" s="72"/>
      <c r="C78" s="73"/>
      <c r="D78" s="70"/>
      <c r="E78" s="70"/>
      <c r="F78" s="70"/>
      <c r="G78" s="70"/>
    </row>
    <row r="79" spans="1:7" ht="12.75">
      <c r="A79" s="72"/>
      <c r="B79" s="72"/>
      <c r="C79" s="73"/>
      <c r="D79" s="70"/>
      <c r="E79" s="70"/>
      <c r="F79" s="70"/>
      <c r="G79" s="70"/>
    </row>
    <row r="80" spans="1:7" ht="12.75">
      <c r="A80" s="72"/>
      <c r="B80" s="72"/>
      <c r="C80" s="73"/>
      <c r="D80" s="70"/>
      <c r="E80" s="70"/>
      <c r="F80" s="70"/>
      <c r="G80" s="70"/>
    </row>
    <row r="81" spans="1:7" ht="12.75">
      <c r="A81" s="72"/>
      <c r="B81" s="72"/>
      <c r="C81" s="73"/>
      <c r="D81" s="70"/>
      <c r="E81" s="70"/>
      <c r="F81" s="70"/>
      <c r="G81" s="70"/>
    </row>
    <row r="82" spans="1:7" ht="12.75">
      <c r="A82" s="72"/>
      <c r="B82" s="72"/>
      <c r="C82" s="73"/>
      <c r="D82" s="70"/>
      <c r="E82" s="70"/>
      <c r="F82" s="70"/>
      <c r="G82" s="70"/>
    </row>
    <row r="83" spans="1:7" ht="12.75">
      <c r="A83" s="72"/>
      <c r="B83" s="72"/>
      <c r="C83" s="73"/>
      <c r="D83" s="70"/>
      <c r="E83" s="70"/>
      <c r="F83" s="70"/>
      <c r="G83" s="70"/>
    </row>
    <row r="84" spans="1:7" ht="12.75">
      <c r="A84" s="72"/>
      <c r="B84" s="72"/>
      <c r="C84" s="73"/>
      <c r="D84" s="70"/>
      <c r="E84" s="70"/>
      <c r="F84" s="70"/>
      <c r="G84" s="70"/>
    </row>
    <row r="85" spans="1:7" ht="12.75">
      <c r="A85" s="72"/>
      <c r="B85" s="72"/>
      <c r="C85" s="73"/>
      <c r="D85" s="70"/>
      <c r="E85" s="70"/>
      <c r="F85" s="70"/>
      <c r="G85" s="70"/>
    </row>
    <row r="86" spans="1:7" ht="12.75">
      <c r="A86" s="72"/>
      <c r="B86" s="72"/>
      <c r="C86" s="73"/>
      <c r="D86" s="70"/>
      <c r="E86" s="70"/>
      <c r="F86" s="70"/>
      <c r="G86" s="70"/>
    </row>
    <row r="87" spans="1:7" ht="12.75">
      <c r="A87" s="72"/>
      <c r="B87" s="72"/>
      <c r="C87" s="73"/>
      <c r="D87" s="70"/>
      <c r="E87" s="70"/>
      <c r="F87" s="70"/>
      <c r="G87" s="70"/>
    </row>
    <row r="88" spans="1:7" ht="12.75">
      <c r="A88" s="72"/>
      <c r="B88" s="72"/>
      <c r="C88" s="73"/>
      <c r="D88" s="70"/>
      <c r="E88" s="70"/>
      <c r="F88" s="70"/>
      <c r="G88" s="70"/>
    </row>
    <row r="89" spans="1:7" ht="12.75">
      <c r="A89" s="72"/>
      <c r="B89" s="72"/>
      <c r="C89" s="73"/>
      <c r="D89" s="70"/>
      <c r="E89" s="70"/>
      <c r="F89" s="70"/>
      <c r="G89" s="70"/>
    </row>
    <row r="90" spans="1:7" ht="12.75">
      <c r="A90" s="72"/>
      <c r="B90" s="72"/>
      <c r="C90" s="73"/>
      <c r="D90" s="70"/>
      <c r="E90" s="70"/>
      <c r="F90" s="70"/>
      <c r="G90" s="70"/>
    </row>
    <row r="91" spans="1:7" ht="12.75">
      <c r="A91" s="72"/>
      <c r="B91" s="72"/>
      <c r="C91" s="73"/>
      <c r="D91" s="70"/>
      <c r="E91" s="70"/>
      <c r="F91" s="70"/>
      <c r="G91" s="70"/>
    </row>
    <row r="92" spans="1:7" ht="12.75">
      <c r="A92" s="72"/>
      <c r="B92" s="72"/>
      <c r="C92" s="73"/>
      <c r="D92" s="70"/>
      <c r="E92" s="70"/>
      <c r="F92" s="70"/>
      <c r="G92" s="70"/>
    </row>
    <row r="93" spans="1:7" ht="12.75">
      <c r="A93" s="72"/>
      <c r="B93" s="72"/>
      <c r="C93" s="73"/>
      <c r="D93" s="70"/>
      <c r="E93" s="70"/>
      <c r="F93" s="70"/>
      <c r="G93" s="70"/>
    </row>
    <row r="94" spans="1:7" ht="12.75">
      <c r="A94" s="72"/>
      <c r="B94" s="72"/>
      <c r="C94" s="73"/>
      <c r="D94" s="70"/>
      <c r="E94" s="70"/>
      <c r="F94" s="70"/>
      <c r="G94" s="70"/>
    </row>
    <row r="95" spans="1:7" ht="12.75">
      <c r="A95" s="72"/>
      <c r="B95" s="72"/>
      <c r="C95" s="73"/>
      <c r="D95" s="70"/>
      <c r="E95" s="70"/>
      <c r="F95" s="70"/>
      <c r="G95" s="70"/>
    </row>
    <row r="96" spans="1:7" ht="12.75">
      <c r="A96" s="72"/>
      <c r="B96" s="72"/>
      <c r="C96" s="73"/>
      <c r="D96" s="70"/>
      <c r="E96" s="70"/>
      <c r="F96" s="70"/>
      <c r="G96" s="70"/>
    </row>
    <row r="97" spans="1:7" ht="12.75">
      <c r="A97" s="72"/>
      <c r="B97" s="72"/>
      <c r="C97" s="73"/>
      <c r="D97" s="70"/>
      <c r="E97" s="70"/>
      <c r="F97" s="70"/>
      <c r="G97" s="70"/>
    </row>
    <row r="98" spans="1:7" ht="12.75">
      <c r="A98" s="72"/>
      <c r="B98" s="72"/>
      <c r="C98" s="73"/>
      <c r="D98" s="70"/>
      <c r="E98" s="70"/>
      <c r="F98" s="70"/>
      <c r="G98" s="70"/>
    </row>
    <row r="99" spans="1:7" ht="12.75">
      <c r="A99" s="72"/>
      <c r="B99" s="72"/>
      <c r="C99" s="73"/>
      <c r="D99" s="70"/>
      <c r="E99" s="70"/>
      <c r="F99" s="70"/>
      <c r="G99" s="70"/>
    </row>
    <row r="100" spans="1:7" ht="12.75">
      <c r="A100" s="72"/>
      <c r="B100" s="72"/>
      <c r="C100" s="73"/>
      <c r="D100" s="70"/>
      <c r="E100" s="70"/>
      <c r="F100" s="70"/>
      <c r="G100" s="70"/>
    </row>
    <row r="101" spans="1:7" ht="12.75">
      <c r="A101" s="72"/>
      <c r="B101" s="72"/>
      <c r="C101" s="73"/>
      <c r="D101" s="70"/>
      <c r="E101" s="70"/>
      <c r="F101" s="70"/>
      <c r="G101" s="70"/>
    </row>
    <row r="102" spans="1:7" ht="12.75">
      <c r="A102" s="72"/>
      <c r="B102" s="72"/>
      <c r="C102" s="73"/>
      <c r="D102" s="70"/>
      <c r="E102" s="70"/>
      <c r="F102" s="70"/>
      <c r="G102" s="70"/>
    </row>
    <row r="103" spans="1:7" ht="12.75">
      <c r="A103" s="72"/>
      <c r="B103" s="72"/>
      <c r="C103" s="73"/>
      <c r="D103" s="70"/>
      <c r="E103" s="70"/>
      <c r="F103" s="70"/>
      <c r="G103" s="70"/>
    </row>
    <row r="104" spans="1:7" ht="12.75">
      <c r="A104" s="72"/>
      <c r="B104" s="72"/>
      <c r="C104" s="73"/>
      <c r="D104" s="70"/>
      <c r="E104" s="70"/>
      <c r="F104" s="70"/>
      <c r="G104" s="70"/>
    </row>
    <row r="105" spans="1:7" ht="12.75">
      <c r="A105" s="72"/>
      <c r="B105" s="72"/>
      <c r="C105" s="73"/>
      <c r="D105" s="70"/>
      <c r="E105" s="70"/>
      <c r="F105" s="70"/>
      <c r="G105" s="70"/>
    </row>
    <row r="106" spans="1:7" ht="12.75">
      <c r="A106" s="72"/>
      <c r="B106" s="72"/>
      <c r="C106" s="73"/>
      <c r="D106" s="70"/>
      <c r="E106" s="70"/>
      <c r="F106" s="70"/>
      <c r="G106" s="70"/>
    </row>
    <row r="107" spans="1:7" ht="12.75">
      <c r="A107" s="72"/>
      <c r="B107" s="72"/>
      <c r="C107" s="73"/>
      <c r="D107" s="70"/>
      <c r="E107" s="70"/>
      <c r="F107" s="70"/>
      <c r="G107" s="70"/>
    </row>
    <row r="108" spans="1:7" ht="12.75">
      <c r="A108" s="72"/>
      <c r="B108" s="72"/>
      <c r="C108" s="73"/>
      <c r="D108" s="70"/>
      <c r="E108" s="70"/>
      <c r="F108" s="70"/>
      <c r="G108" s="70"/>
    </row>
    <row r="109" spans="1:7" ht="12.75">
      <c r="A109" s="72"/>
      <c r="B109" s="72"/>
      <c r="C109" s="73"/>
      <c r="D109" s="70"/>
      <c r="E109" s="70"/>
      <c r="F109" s="70"/>
      <c r="G109" s="70"/>
    </row>
    <row r="110" spans="1:7" ht="12.75">
      <c r="A110" s="72"/>
      <c r="B110" s="72"/>
      <c r="C110" s="73"/>
      <c r="D110" s="70"/>
      <c r="E110" s="70"/>
      <c r="F110" s="70"/>
      <c r="G110" s="70"/>
    </row>
    <row r="111" spans="1:7" ht="12.75">
      <c r="A111" s="72"/>
      <c r="B111" s="72"/>
      <c r="C111" s="73"/>
      <c r="D111" s="70"/>
      <c r="E111" s="70"/>
      <c r="F111" s="70"/>
      <c r="G111" s="70"/>
    </row>
    <row r="112" spans="1:7" ht="12.75">
      <c r="A112" s="72"/>
      <c r="B112" s="72"/>
      <c r="C112" s="73"/>
      <c r="D112" s="70"/>
      <c r="E112" s="70"/>
      <c r="F112" s="70"/>
      <c r="G112" s="70"/>
    </row>
    <row r="113" spans="1:7" ht="12.75">
      <c r="A113" s="72"/>
      <c r="B113" s="72"/>
      <c r="C113" s="73"/>
      <c r="D113" s="70"/>
      <c r="E113" s="70"/>
      <c r="F113" s="70"/>
      <c r="G113" s="70"/>
    </row>
    <row r="114" spans="1:7" ht="12.75">
      <c r="A114" s="72"/>
      <c r="B114" s="72"/>
      <c r="C114" s="73"/>
      <c r="D114" s="70"/>
      <c r="E114" s="70"/>
      <c r="F114" s="70"/>
      <c r="G114" s="70"/>
    </row>
    <row r="115" spans="1:7" ht="12.75">
      <c r="A115" s="72"/>
      <c r="B115" s="72"/>
      <c r="C115" s="73"/>
      <c r="D115" s="70"/>
      <c r="E115" s="70"/>
      <c r="F115" s="70"/>
      <c r="G115" s="70"/>
    </row>
    <row r="116" spans="1:7" ht="12.75">
      <c r="A116" s="72"/>
      <c r="B116" s="72"/>
      <c r="C116" s="73"/>
      <c r="D116" s="70"/>
      <c r="E116" s="70"/>
      <c r="F116" s="70"/>
      <c r="G116" s="70"/>
    </row>
    <row r="117" spans="1:7" ht="12.75">
      <c r="A117" s="72"/>
      <c r="B117" s="72"/>
      <c r="C117" s="73"/>
      <c r="D117" s="70"/>
      <c r="E117" s="70"/>
      <c r="F117" s="70"/>
      <c r="G117" s="70"/>
    </row>
    <row r="118" spans="1:7" ht="12.75">
      <c r="A118" s="72"/>
      <c r="B118" s="72"/>
      <c r="C118" s="73"/>
      <c r="D118" s="70"/>
      <c r="E118" s="70"/>
      <c r="F118" s="70"/>
      <c r="G118" s="70"/>
    </row>
    <row r="119" spans="1:7" ht="12.75">
      <c r="A119" s="72"/>
      <c r="B119" s="72"/>
      <c r="C119" s="73"/>
      <c r="D119" s="70"/>
      <c r="E119" s="70"/>
      <c r="F119" s="70"/>
      <c r="G119" s="70"/>
    </row>
    <row r="120" spans="1:7" ht="12.75">
      <c r="A120" s="72"/>
      <c r="B120" s="72"/>
      <c r="C120" s="73"/>
      <c r="D120" s="70"/>
      <c r="E120" s="70"/>
      <c r="F120" s="70"/>
      <c r="G120" s="70"/>
    </row>
    <row r="121" spans="1:7" ht="12.75">
      <c r="A121" s="72"/>
      <c r="B121" s="72"/>
      <c r="C121" s="73"/>
      <c r="D121" s="70"/>
      <c r="E121" s="70"/>
      <c r="F121" s="70"/>
      <c r="G121" s="70"/>
    </row>
    <row r="122" spans="1:7" ht="12.75">
      <c r="A122" s="72"/>
      <c r="B122" s="72"/>
      <c r="C122" s="73"/>
      <c r="D122" s="70"/>
      <c r="E122" s="70"/>
      <c r="F122" s="70"/>
      <c r="G122" s="70"/>
    </row>
    <row r="123" spans="1:7" ht="12.75">
      <c r="A123" s="72"/>
      <c r="B123" s="72"/>
      <c r="C123" s="73"/>
      <c r="D123" s="70"/>
      <c r="E123" s="70"/>
      <c r="F123" s="70"/>
      <c r="G123" s="70"/>
    </row>
    <row r="124" spans="1:7" ht="12.75">
      <c r="A124" s="72"/>
      <c r="B124" s="72"/>
      <c r="C124" s="73"/>
      <c r="D124" s="70"/>
      <c r="E124" s="70"/>
      <c r="F124" s="70"/>
      <c r="G124" s="70"/>
    </row>
    <row r="125" spans="1:7" ht="12.75">
      <c r="A125" s="72"/>
      <c r="B125" s="72"/>
      <c r="C125" s="73"/>
      <c r="D125" s="70"/>
      <c r="E125" s="70"/>
      <c r="F125" s="70"/>
      <c r="G125" s="70"/>
    </row>
    <row r="126" spans="1:7" ht="12.75">
      <c r="A126" s="72"/>
      <c r="B126" s="72"/>
      <c r="C126" s="73"/>
      <c r="D126" s="70"/>
      <c r="E126" s="70"/>
      <c r="F126" s="70"/>
      <c r="G126" s="70"/>
    </row>
    <row r="127" spans="1:7" ht="12.75">
      <c r="A127" s="72"/>
      <c r="B127" s="72"/>
      <c r="C127" s="73"/>
      <c r="D127" s="70"/>
      <c r="E127" s="70"/>
      <c r="F127" s="70"/>
      <c r="G127" s="70"/>
    </row>
    <row r="128" spans="1:7" ht="12.75">
      <c r="A128" s="72"/>
      <c r="B128" s="72"/>
      <c r="C128" s="73"/>
      <c r="D128" s="70"/>
      <c r="E128" s="70"/>
      <c r="F128" s="70"/>
      <c r="G128" s="70"/>
    </row>
    <row r="129" spans="1:7" ht="12.75">
      <c r="A129" s="72"/>
      <c r="B129" s="72"/>
      <c r="C129" s="73"/>
      <c r="D129" s="70"/>
      <c r="E129" s="70"/>
      <c r="F129" s="70"/>
      <c r="G129" s="70"/>
    </row>
    <row r="130" spans="1:7" ht="12.75">
      <c r="A130" s="72"/>
      <c r="B130" s="72"/>
      <c r="C130" s="73"/>
      <c r="D130" s="70"/>
      <c r="E130" s="70"/>
      <c r="F130" s="70"/>
      <c r="G130" s="70"/>
    </row>
    <row r="131" spans="1:7" ht="12.75">
      <c r="A131" s="72"/>
      <c r="B131" s="72"/>
      <c r="C131" s="73"/>
      <c r="D131" s="70"/>
      <c r="E131" s="70"/>
      <c r="F131" s="70"/>
      <c r="G131" s="70"/>
    </row>
    <row r="132" spans="1:7" ht="12.75">
      <c r="A132" s="72"/>
      <c r="B132" s="72"/>
      <c r="C132" s="73"/>
      <c r="D132" s="70"/>
      <c r="E132" s="70"/>
      <c r="F132" s="70"/>
      <c r="G132" s="70"/>
    </row>
    <row r="133" spans="1:7" ht="12.75">
      <c r="A133" s="72"/>
      <c r="B133" s="72"/>
      <c r="C133" s="73"/>
      <c r="D133" s="70"/>
      <c r="E133" s="70"/>
      <c r="F133" s="70"/>
      <c r="G133" s="70"/>
    </row>
    <row r="134" spans="1:7" ht="12.75">
      <c r="A134" s="72"/>
      <c r="B134" s="72"/>
      <c r="C134" s="73"/>
      <c r="D134" s="70"/>
      <c r="E134" s="70"/>
      <c r="F134" s="70"/>
      <c r="G134" s="70"/>
    </row>
    <row r="135" spans="1:7" ht="12.75">
      <c r="A135" s="72"/>
      <c r="B135" s="72"/>
      <c r="C135" s="73"/>
      <c r="D135" s="70"/>
      <c r="E135" s="70"/>
      <c r="F135" s="70"/>
      <c r="G135" s="70"/>
    </row>
    <row r="136" spans="1:7" ht="12.75">
      <c r="A136" s="72"/>
      <c r="B136" s="72"/>
      <c r="C136" s="73"/>
      <c r="D136" s="70"/>
      <c r="E136" s="70"/>
      <c r="F136" s="70"/>
      <c r="G136" s="70"/>
    </row>
    <row r="137" spans="1:7" ht="12.75">
      <c r="A137" s="72"/>
      <c r="B137" s="72"/>
      <c r="C137" s="73"/>
      <c r="D137" s="70"/>
      <c r="E137" s="70"/>
      <c r="F137" s="70"/>
      <c r="G137" s="70"/>
    </row>
    <row r="138" spans="1:7" ht="12.75">
      <c r="A138" s="72"/>
      <c r="B138" s="72"/>
      <c r="C138" s="73"/>
      <c r="D138" s="70"/>
      <c r="E138" s="70"/>
      <c r="F138" s="70"/>
      <c r="G138" s="70"/>
    </row>
    <row r="139" spans="1:7" ht="12.75">
      <c r="A139" s="72"/>
      <c r="B139" s="72"/>
      <c r="C139" s="73"/>
      <c r="D139" s="70"/>
      <c r="E139" s="70"/>
      <c r="F139" s="70"/>
      <c r="G139" s="70"/>
    </row>
    <row r="140" spans="1:7" ht="12.75">
      <c r="A140" s="72"/>
      <c r="B140" s="72"/>
      <c r="C140" s="73"/>
      <c r="D140" s="70"/>
      <c r="E140" s="70"/>
      <c r="F140" s="70"/>
      <c r="G140" s="70"/>
    </row>
    <row r="141" spans="1:7" ht="12.75">
      <c r="A141" s="72"/>
      <c r="B141" s="72"/>
      <c r="C141" s="73"/>
      <c r="D141" s="70"/>
      <c r="E141" s="70"/>
      <c r="F141" s="70"/>
      <c r="G141" s="70"/>
    </row>
    <row r="142" spans="1:7" ht="12.75">
      <c r="A142" s="72"/>
      <c r="B142" s="72"/>
      <c r="C142" s="73"/>
      <c r="D142" s="70"/>
      <c r="E142" s="70"/>
      <c r="F142" s="70"/>
      <c r="G142" s="70"/>
    </row>
    <row r="143" spans="1:7" ht="12.75">
      <c r="A143" s="72"/>
      <c r="B143" s="72"/>
      <c r="C143" s="73"/>
      <c r="D143" s="70"/>
      <c r="E143" s="70"/>
      <c r="F143" s="70"/>
      <c r="G143" s="70"/>
    </row>
    <row r="144" spans="1:7" ht="12.75">
      <c r="A144" s="72"/>
      <c r="B144" s="72"/>
      <c r="C144" s="73"/>
      <c r="D144" s="70"/>
      <c r="E144" s="70"/>
      <c r="F144" s="70"/>
      <c r="G144" s="70"/>
    </row>
    <row r="145" spans="1:7" ht="12.75">
      <c r="A145" s="72"/>
      <c r="B145" s="72"/>
      <c r="C145" s="73"/>
      <c r="D145" s="70"/>
      <c r="E145" s="70"/>
      <c r="F145" s="70"/>
      <c r="G145" s="70"/>
    </row>
    <row r="146" spans="1:7" ht="12.75">
      <c r="A146" s="72"/>
      <c r="B146" s="72"/>
      <c r="C146" s="73"/>
      <c r="D146" s="70"/>
      <c r="E146" s="70"/>
      <c r="F146" s="70"/>
      <c r="G146" s="70"/>
    </row>
    <row r="147" spans="1:7" ht="12.75">
      <c r="A147" s="72"/>
      <c r="B147" s="72"/>
      <c r="C147" s="73"/>
      <c r="D147" s="70"/>
      <c r="E147" s="70"/>
      <c r="F147" s="70"/>
      <c r="G147" s="70"/>
    </row>
    <row r="148" spans="1:7" ht="12.75">
      <c r="A148" s="72"/>
      <c r="B148" s="72"/>
      <c r="C148" s="73"/>
      <c r="D148" s="70"/>
      <c r="E148" s="70"/>
      <c r="F148" s="70"/>
      <c r="G148" s="70"/>
    </row>
    <row r="149" spans="1:7" ht="12.75">
      <c r="A149" s="72"/>
      <c r="B149" s="72"/>
      <c r="C149" s="73"/>
      <c r="D149" s="70"/>
      <c r="E149" s="70"/>
      <c r="F149" s="70"/>
      <c r="G149" s="70"/>
    </row>
    <row r="150" spans="1:7" ht="12.75">
      <c r="A150" s="72"/>
      <c r="B150" s="72"/>
      <c r="C150" s="73"/>
      <c r="D150" s="70"/>
      <c r="E150" s="70"/>
      <c r="F150" s="70"/>
      <c r="G150" s="70"/>
    </row>
  </sheetData>
  <mergeCells count="4">
    <mergeCell ref="C1:C3"/>
    <mergeCell ref="D1:D2"/>
    <mergeCell ref="E1:H1"/>
    <mergeCell ref="D3:H3"/>
  </mergeCells>
  <printOptions/>
  <pageMargins left="0.6692913385826772" right="0.7086614173228347" top="1.22" bottom="0.7874015748031497" header="0.5118110236220472" footer="0.5118110236220472"/>
  <pageSetup horizontalDpi="600" verticalDpi="600" orientation="landscape" paperSize="9" r:id="rId1"/>
  <headerFooter alignWithMargins="0">
    <oddHeader>&amp;L&amp;"Arial Narrow,Tučné"Investičná stratégia zásobovania pitnou vodou a odkanalizovania na roky 2007-2013 
Vodovody - KOMVaK, a. s.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H15"/>
  <sheetViews>
    <sheetView view="pageBreakPreview" zoomScale="85" zoomScaleNormal="70" zoomScaleSheetLayoutView="85" workbookViewId="0" topLeftCell="A1">
      <selection activeCell="A4" sqref="A4"/>
    </sheetView>
  </sheetViews>
  <sheetFormatPr defaultColWidth="9.140625" defaultRowHeight="16.5"/>
  <cols>
    <col min="1" max="1" width="32.57421875" style="3" customWidth="1"/>
    <col min="2" max="2" width="42.421875" style="3" customWidth="1"/>
    <col min="3" max="4" width="12.00390625" style="3" customWidth="1"/>
    <col min="5" max="6" width="9.140625" style="3" customWidth="1"/>
    <col min="7" max="7" width="9.28125" style="3" customWidth="1"/>
    <col min="8" max="16384" width="9.140625" style="3" customWidth="1"/>
  </cols>
  <sheetData>
    <row r="1" spans="1:8" ht="24.75" customHeight="1">
      <c r="A1" s="25" t="s">
        <v>200</v>
      </c>
      <c r="B1" s="25" t="s">
        <v>203</v>
      </c>
      <c r="C1" s="300" t="s">
        <v>537</v>
      </c>
      <c r="D1" s="300" t="s">
        <v>595</v>
      </c>
      <c r="E1" s="300" t="s">
        <v>536</v>
      </c>
      <c r="F1" s="300"/>
      <c r="G1" s="300"/>
      <c r="H1" s="300"/>
    </row>
    <row r="2" spans="1:8" ht="63" customHeight="1">
      <c r="A2" s="4" t="s">
        <v>201</v>
      </c>
      <c r="B2" s="4" t="s">
        <v>204</v>
      </c>
      <c r="C2" s="300"/>
      <c r="D2" s="300"/>
      <c r="E2" s="24" t="s">
        <v>533</v>
      </c>
      <c r="F2" s="24" t="s">
        <v>532</v>
      </c>
      <c r="G2" s="24" t="s">
        <v>123</v>
      </c>
      <c r="H2" s="24" t="s">
        <v>535</v>
      </c>
    </row>
    <row r="3" spans="1:8" ht="20.25" customHeight="1">
      <c r="A3" s="26" t="s">
        <v>202</v>
      </c>
      <c r="B3" s="26"/>
      <c r="C3" s="300"/>
      <c r="D3" s="300" t="s">
        <v>205</v>
      </c>
      <c r="E3" s="300"/>
      <c r="F3" s="300"/>
      <c r="G3" s="300"/>
      <c r="H3" s="300"/>
    </row>
    <row r="4" spans="1:8" ht="89.25">
      <c r="A4" s="239" t="s">
        <v>593</v>
      </c>
      <c r="B4" s="68" t="s">
        <v>594</v>
      </c>
      <c r="C4" s="69" t="s">
        <v>212</v>
      </c>
      <c r="D4" s="240">
        <v>150</v>
      </c>
      <c r="E4" s="240">
        <v>120</v>
      </c>
      <c r="F4" s="240">
        <v>15</v>
      </c>
      <c r="G4" s="240"/>
      <c r="H4" s="240">
        <v>15</v>
      </c>
    </row>
    <row r="5" spans="1:8" ht="16.5" customHeight="1">
      <c r="A5" s="241" t="s">
        <v>592</v>
      </c>
      <c r="B5" s="241"/>
      <c r="C5" s="5"/>
      <c r="D5" s="5"/>
      <c r="E5" s="5"/>
      <c r="F5" s="5"/>
      <c r="G5" s="5"/>
      <c r="H5" s="5"/>
    </row>
    <row r="6" spans="1:8" ht="16.5" customHeight="1">
      <c r="A6" s="242" t="s">
        <v>598</v>
      </c>
      <c r="B6" s="242"/>
      <c r="C6" s="27"/>
      <c r="D6" s="27"/>
      <c r="E6" s="27"/>
      <c r="F6" s="27"/>
      <c r="G6" s="27"/>
      <c r="H6" s="27"/>
    </row>
    <row r="7" spans="1:2" ht="12.75">
      <c r="A7" s="238"/>
      <c r="B7" s="238"/>
    </row>
    <row r="8" spans="1:8" ht="12.75">
      <c r="A8" s="238" t="s">
        <v>596</v>
      </c>
      <c r="B8" s="238"/>
      <c r="D8" s="3">
        <f>SUM(D4:D7)</f>
        <v>150</v>
      </c>
      <c r="E8" s="3">
        <f>SUM(E4:E7)</f>
        <v>120</v>
      </c>
      <c r="F8" s="3">
        <f>SUM(F4:F7)</f>
        <v>15</v>
      </c>
      <c r="G8" s="3">
        <f>SUM(G4:G7)</f>
        <v>0</v>
      </c>
      <c r="H8" s="3">
        <f>SUM(H4:H7)</f>
        <v>15</v>
      </c>
    </row>
    <row r="9" spans="1:2" ht="12.75">
      <c r="A9" s="238"/>
      <c r="B9" s="238"/>
    </row>
    <row r="10" spans="1:2" ht="12.75">
      <c r="A10" s="238"/>
      <c r="B10" s="238"/>
    </row>
    <row r="11" spans="1:2" ht="12.75">
      <c r="A11" s="238"/>
      <c r="B11" s="238"/>
    </row>
    <row r="12" spans="1:2" ht="12.75">
      <c r="A12" s="238"/>
      <c r="B12" s="238"/>
    </row>
    <row r="13" spans="1:2" ht="12.75">
      <c r="A13" s="238"/>
      <c r="B13" s="238"/>
    </row>
    <row r="14" spans="1:2" ht="12.75">
      <c r="A14" s="238"/>
      <c r="B14" s="238"/>
    </row>
    <row r="15" spans="1:2" ht="12.75">
      <c r="A15" s="238"/>
      <c r="B15" s="238"/>
    </row>
  </sheetData>
  <mergeCells count="4">
    <mergeCell ref="C1:C3"/>
    <mergeCell ref="D1:D2"/>
    <mergeCell ref="E1:H1"/>
    <mergeCell ref="D3:H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 Narrow,Tučné"Investičná stratégia zásobovania pitnou vodou a odkanalizovania na roky 2007-2013 
Vodovody - TVK, a. s.</oddHead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K72"/>
  <sheetViews>
    <sheetView view="pageBreakPreview" zoomScale="85" zoomScaleNormal="85" zoomScaleSheetLayoutView="85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2" sqref="F72:I72"/>
    </sheetView>
  </sheetViews>
  <sheetFormatPr defaultColWidth="9.140625" defaultRowHeight="16.5"/>
  <cols>
    <col min="1" max="1" width="32.57421875" style="100" customWidth="1"/>
    <col min="2" max="2" width="35.7109375" style="100" customWidth="1"/>
    <col min="3" max="3" width="12.421875" style="73" customWidth="1"/>
    <col min="4" max="4" width="12.00390625" style="107" customWidth="1"/>
    <col min="5" max="5" width="12.421875" style="107" hidden="1" customWidth="1"/>
    <col min="6" max="7" width="12.421875" style="107" customWidth="1"/>
    <col min="8" max="8" width="12.57421875" style="107" customWidth="1"/>
    <col min="9" max="9" width="10.7109375" style="107" customWidth="1"/>
    <col min="10" max="10" width="9.7109375" style="23" customWidth="1"/>
    <col min="11" max="11" width="6.7109375" style="23" customWidth="1"/>
    <col min="12" max="16384" width="9.140625" style="3" customWidth="1"/>
  </cols>
  <sheetData>
    <row r="1" spans="1:11" ht="51" customHeight="1">
      <c r="A1" s="25" t="s">
        <v>200</v>
      </c>
      <c r="B1" s="25" t="s">
        <v>203</v>
      </c>
      <c r="C1" s="300" t="s">
        <v>537</v>
      </c>
      <c r="D1" s="300" t="s">
        <v>595</v>
      </c>
      <c r="E1" s="24"/>
      <c r="F1" s="300" t="s">
        <v>536</v>
      </c>
      <c r="G1" s="300"/>
      <c r="H1" s="300"/>
      <c r="I1" s="300"/>
      <c r="J1" s="3"/>
      <c r="K1" s="3"/>
    </row>
    <row r="2" spans="1:11" ht="30.75" customHeight="1">
      <c r="A2" s="4" t="s">
        <v>201</v>
      </c>
      <c r="B2" s="4" t="s">
        <v>204</v>
      </c>
      <c r="C2" s="300"/>
      <c r="D2" s="300"/>
      <c r="E2" s="24"/>
      <c r="F2" s="24" t="s">
        <v>533</v>
      </c>
      <c r="G2" s="24" t="s">
        <v>532</v>
      </c>
      <c r="H2" s="24" t="s">
        <v>534</v>
      </c>
      <c r="I2" s="24" t="s">
        <v>535</v>
      </c>
      <c r="J2" s="3"/>
      <c r="K2" s="3"/>
    </row>
    <row r="3" spans="1:11" ht="20.25" customHeight="1">
      <c r="A3" s="26" t="s">
        <v>202</v>
      </c>
      <c r="B3" s="26"/>
      <c r="C3" s="300"/>
      <c r="D3" s="300" t="s">
        <v>205</v>
      </c>
      <c r="E3" s="300"/>
      <c r="F3" s="300"/>
      <c r="G3" s="300"/>
      <c r="H3" s="300"/>
      <c r="I3" s="300"/>
      <c r="J3" s="3"/>
      <c r="K3" s="3"/>
    </row>
    <row r="4" spans="1:11" ht="12.75">
      <c r="A4" s="108" t="s">
        <v>93</v>
      </c>
      <c r="B4" s="61" t="s">
        <v>12</v>
      </c>
      <c r="C4" s="56" t="s">
        <v>95</v>
      </c>
      <c r="D4" s="61">
        <v>52</v>
      </c>
      <c r="E4" s="61">
        <v>3200</v>
      </c>
      <c r="F4" s="61">
        <f>SUM(D4*0.8)</f>
        <v>41.6</v>
      </c>
      <c r="G4" s="61">
        <v>5.2</v>
      </c>
      <c r="H4" s="61">
        <v>0</v>
      </c>
      <c r="I4" s="61">
        <f>D4-F4-G4-H4</f>
        <v>5.199999999999998</v>
      </c>
      <c r="J4" s="3"/>
      <c r="K4" s="3"/>
    </row>
    <row r="5" spans="1:9" s="33" customFormat="1" ht="12.75">
      <c r="A5" s="108" t="s">
        <v>439</v>
      </c>
      <c r="B5" s="61" t="s">
        <v>13</v>
      </c>
      <c r="C5" s="56"/>
      <c r="D5" s="61"/>
      <c r="E5" s="61"/>
      <c r="F5" s="61"/>
      <c r="G5" s="61"/>
      <c r="H5" s="61"/>
      <c r="I5" s="61"/>
    </row>
    <row r="6" spans="1:9" s="33" customFormat="1" ht="12.75">
      <c r="A6" s="108" t="s">
        <v>14</v>
      </c>
      <c r="B6" s="61" t="s">
        <v>15</v>
      </c>
      <c r="C6" s="56"/>
      <c r="D6" s="61"/>
      <c r="E6" s="61"/>
      <c r="F6" s="61"/>
      <c r="G6" s="61"/>
      <c r="H6" s="61"/>
      <c r="I6" s="61"/>
    </row>
    <row r="7" spans="1:9" s="33" customFormat="1" ht="15.75" customHeight="1">
      <c r="A7" s="108" t="s">
        <v>16</v>
      </c>
      <c r="B7" s="61" t="s">
        <v>17</v>
      </c>
      <c r="C7" s="56"/>
      <c r="D7" s="61"/>
      <c r="E7" s="61"/>
      <c r="F7" s="61"/>
      <c r="G7" s="61"/>
      <c r="H7" s="61"/>
      <c r="I7" s="61"/>
    </row>
    <row r="8" spans="1:9" s="33" customFormat="1" ht="12.75">
      <c r="A8" s="108"/>
      <c r="B8" s="61" t="s">
        <v>18</v>
      </c>
      <c r="C8" s="56"/>
      <c r="D8" s="61"/>
      <c r="E8" s="61"/>
      <c r="F8" s="61"/>
      <c r="G8" s="61"/>
      <c r="H8" s="61"/>
      <c r="I8" s="61"/>
    </row>
    <row r="9" spans="1:9" s="33" customFormat="1" ht="12.75">
      <c r="A9" s="108"/>
      <c r="B9" s="61" t="s">
        <v>19</v>
      </c>
      <c r="C9" s="56"/>
      <c r="D9" s="61"/>
      <c r="E9" s="61"/>
      <c r="F9" s="61"/>
      <c r="G9" s="61"/>
      <c r="H9" s="61"/>
      <c r="I9" s="61"/>
    </row>
    <row r="10" spans="1:9" s="33" customFormat="1" ht="12.75">
      <c r="A10" s="108"/>
      <c r="B10" s="61" t="s">
        <v>20</v>
      </c>
      <c r="C10" s="56"/>
      <c r="D10" s="61"/>
      <c r="E10" s="61"/>
      <c r="F10" s="61"/>
      <c r="G10" s="61"/>
      <c r="H10" s="61"/>
      <c r="I10" s="61"/>
    </row>
    <row r="11" spans="1:9" s="33" customFormat="1" ht="12.75">
      <c r="A11" s="102"/>
      <c r="B11" s="42" t="s">
        <v>21</v>
      </c>
      <c r="C11" s="43"/>
      <c r="D11" s="42"/>
      <c r="E11" s="42"/>
      <c r="F11" s="42"/>
      <c r="G11" s="42"/>
      <c r="H11" s="42"/>
      <c r="I11" s="42"/>
    </row>
    <row r="12" spans="1:9" s="33" customFormat="1" ht="13.5" customHeight="1">
      <c r="A12" s="108" t="s">
        <v>22</v>
      </c>
      <c r="B12" s="61" t="s">
        <v>23</v>
      </c>
      <c r="C12" s="56" t="s">
        <v>95</v>
      </c>
      <c r="D12" s="61">
        <v>55</v>
      </c>
      <c r="E12" s="61">
        <v>324.9</v>
      </c>
      <c r="F12" s="61">
        <f>SUM(D12*0.8)</f>
        <v>44</v>
      </c>
      <c r="G12" s="61">
        <v>5.5</v>
      </c>
      <c r="H12" s="61">
        <v>0</v>
      </c>
      <c r="I12" s="61">
        <f>D12-F12-G12-H12</f>
        <v>5.5</v>
      </c>
    </row>
    <row r="13" spans="1:9" s="33" customFormat="1" ht="13.5" customHeight="1">
      <c r="A13" s="108"/>
      <c r="B13" s="61" t="s">
        <v>24</v>
      </c>
      <c r="C13" s="56"/>
      <c r="D13" s="61"/>
      <c r="E13" s="61"/>
      <c r="F13" s="61"/>
      <c r="G13" s="61"/>
      <c r="H13" s="61"/>
      <c r="I13" s="61"/>
    </row>
    <row r="14" spans="1:9" s="33" customFormat="1" ht="13.5" customHeight="1">
      <c r="A14" s="108" t="s">
        <v>14</v>
      </c>
      <c r="B14" s="61" t="s">
        <v>25</v>
      </c>
      <c r="C14" s="56"/>
      <c r="D14" s="61"/>
      <c r="E14" s="61"/>
      <c r="F14" s="61"/>
      <c r="G14" s="61"/>
      <c r="H14" s="61"/>
      <c r="I14" s="61"/>
    </row>
    <row r="15" spans="1:9" s="33" customFormat="1" ht="13.5" customHeight="1">
      <c r="A15" s="102" t="s">
        <v>26</v>
      </c>
      <c r="B15" s="42" t="s">
        <v>27</v>
      </c>
      <c r="C15" s="43"/>
      <c r="D15" s="42"/>
      <c r="E15" s="42"/>
      <c r="F15" s="42"/>
      <c r="G15" s="42"/>
      <c r="H15" s="42"/>
      <c r="I15" s="42"/>
    </row>
    <row r="16" spans="1:11" ht="12.75">
      <c r="A16" s="109" t="s">
        <v>28</v>
      </c>
      <c r="B16" s="60" t="s">
        <v>29</v>
      </c>
      <c r="C16" s="39" t="s">
        <v>96</v>
      </c>
      <c r="D16" s="60">
        <v>200</v>
      </c>
      <c r="E16" s="60">
        <v>950</v>
      </c>
      <c r="F16" s="61">
        <f>SUM(D16*0.8)</f>
        <v>160</v>
      </c>
      <c r="G16" s="60">
        <v>20</v>
      </c>
      <c r="H16" s="60">
        <v>0</v>
      </c>
      <c r="I16" s="61">
        <v>20</v>
      </c>
      <c r="J16" s="3"/>
      <c r="K16" s="3"/>
    </row>
    <row r="17" spans="1:9" s="33" customFormat="1" ht="12.75">
      <c r="A17" s="108" t="s">
        <v>30</v>
      </c>
      <c r="B17" s="61" t="s">
        <v>31</v>
      </c>
      <c r="C17" s="56"/>
      <c r="D17" s="61"/>
      <c r="E17" s="61"/>
      <c r="F17" s="61"/>
      <c r="G17" s="61"/>
      <c r="H17" s="61"/>
      <c r="I17" s="61"/>
    </row>
    <row r="18" spans="1:9" s="33" customFormat="1" ht="12.75">
      <c r="A18" s="108"/>
      <c r="B18" s="61" t="s">
        <v>32</v>
      </c>
      <c r="C18" s="56"/>
      <c r="D18" s="61"/>
      <c r="E18" s="61"/>
      <c r="F18" s="61"/>
      <c r="G18" s="61"/>
      <c r="H18" s="61"/>
      <c r="I18" s="61"/>
    </row>
    <row r="19" spans="1:9" s="33" customFormat="1" ht="12.75">
      <c r="A19" s="108" t="s">
        <v>14</v>
      </c>
      <c r="B19" s="61" t="s">
        <v>33</v>
      </c>
      <c r="C19" s="56"/>
      <c r="D19" s="61"/>
      <c r="E19" s="61"/>
      <c r="F19" s="61"/>
      <c r="G19" s="61"/>
      <c r="H19" s="61"/>
      <c r="I19" s="61"/>
    </row>
    <row r="20" spans="1:9" s="33" customFormat="1" ht="12.75">
      <c r="A20" s="108" t="s">
        <v>34</v>
      </c>
      <c r="B20" s="61" t="s">
        <v>35</v>
      </c>
      <c r="C20" s="56"/>
      <c r="D20" s="61"/>
      <c r="E20" s="61"/>
      <c r="F20" s="61"/>
      <c r="G20" s="61"/>
      <c r="H20" s="61"/>
      <c r="I20" s="61"/>
    </row>
    <row r="21" spans="1:9" s="33" customFormat="1" ht="12.75">
      <c r="A21" s="108"/>
      <c r="B21" s="61" t="s">
        <v>36</v>
      </c>
      <c r="C21" s="56"/>
      <c r="D21" s="61"/>
      <c r="E21" s="61"/>
      <c r="F21" s="61"/>
      <c r="G21" s="61"/>
      <c r="H21" s="61"/>
      <c r="I21" s="61"/>
    </row>
    <row r="22" spans="1:9" s="33" customFormat="1" ht="12.75">
      <c r="A22" s="102"/>
      <c r="B22" s="42" t="s">
        <v>37</v>
      </c>
      <c r="C22" s="43"/>
      <c r="D22" s="42"/>
      <c r="E22" s="42"/>
      <c r="F22" s="42"/>
      <c r="G22" s="42"/>
      <c r="H22" s="42"/>
      <c r="I22" s="42"/>
    </row>
    <row r="23" spans="1:11" ht="12.75">
      <c r="A23" s="109" t="s">
        <v>38</v>
      </c>
      <c r="B23" s="60" t="s">
        <v>39</v>
      </c>
      <c r="C23" s="39" t="s">
        <v>97</v>
      </c>
      <c r="D23" s="60">
        <v>75</v>
      </c>
      <c r="E23" s="60">
        <v>1300</v>
      </c>
      <c r="F23" s="61">
        <f>SUM(D23*0.8)</f>
        <v>60</v>
      </c>
      <c r="G23" s="60">
        <v>7.5</v>
      </c>
      <c r="H23" s="60">
        <v>0</v>
      </c>
      <c r="I23" s="61">
        <f>D23-F23-G23-H23</f>
        <v>7.5</v>
      </c>
      <c r="J23" s="3"/>
      <c r="K23" s="3"/>
    </row>
    <row r="24" spans="1:9" s="33" customFormat="1" ht="12.75">
      <c r="A24" s="108" t="s">
        <v>40</v>
      </c>
      <c r="B24" s="61" t="s">
        <v>597</v>
      </c>
      <c r="C24" s="56"/>
      <c r="D24" s="61"/>
      <c r="E24" s="61"/>
      <c r="F24" s="61"/>
      <c r="G24" s="61"/>
      <c r="H24" s="61"/>
      <c r="I24" s="61"/>
    </row>
    <row r="25" spans="1:9" s="33" customFormat="1" ht="12.75">
      <c r="A25" s="108"/>
      <c r="B25" s="61" t="s">
        <v>41</v>
      </c>
      <c r="C25" s="56"/>
      <c r="D25" s="61"/>
      <c r="E25" s="61"/>
      <c r="F25" s="61"/>
      <c r="G25" s="61"/>
      <c r="H25" s="61"/>
      <c r="I25" s="61"/>
    </row>
    <row r="26" spans="1:9" s="33" customFormat="1" ht="12.75">
      <c r="A26" s="108" t="s">
        <v>42</v>
      </c>
      <c r="B26" s="61" t="s">
        <v>43</v>
      </c>
      <c r="C26" s="56"/>
      <c r="D26" s="61"/>
      <c r="E26" s="61"/>
      <c r="F26" s="61"/>
      <c r="G26" s="61"/>
      <c r="H26" s="61"/>
      <c r="I26" s="61"/>
    </row>
    <row r="27" spans="1:9" s="33" customFormat="1" ht="12.75">
      <c r="A27" s="108" t="s">
        <v>44</v>
      </c>
      <c r="B27" s="61" t="s">
        <v>45</v>
      </c>
      <c r="C27" s="56"/>
      <c r="D27" s="61"/>
      <c r="E27" s="61"/>
      <c r="F27" s="61"/>
      <c r="G27" s="61"/>
      <c r="H27" s="61"/>
      <c r="I27" s="61"/>
    </row>
    <row r="28" spans="1:9" s="33" customFormat="1" ht="12.75">
      <c r="A28" s="108"/>
      <c r="B28" s="61" t="s">
        <v>46</v>
      </c>
      <c r="C28" s="56"/>
      <c r="D28" s="61"/>
      <c r="E28" s="61"/>
      <c r="F28" s="61"/>
      <c r="G28" s="61"/>
      <c r="H28" s="61"/>
      <c r="I28" s="61"/>
    </row>
    <row r="29" spans="1:9" s="33" customFormat="1" ht="12.75">
      <c r="A29" s="108"/>
      <c r="B29" s="61" t="s">
        <v>47</v>
      </c>
      <c r="C29" s="56"/>
      <c r="D29" s="61"/>
      <c r="E29" s="61"/>
      <c r="F29" s="61"/>
      <c r="G29" s="61"/>
      <c r="H29" s="61"/>
      <c r="I29" s="61"/>
    </row>
    <row r="30" spans="1:9" s="33" customFormat="1" ht="12.75">
      <c r="A30" s="108"/>
      <c r="B30" s="61" t="s">
        <v>48</v>
      </c>
      <c r="C30" s="56"/>
      <c r="D30" s="61"/>
      <c r="E30" s="61"/>
      <c r="F30" s="61"/>
      <c r="G30" s="61"/>
      <c r="H30" s="61"/>
      <c r="I30" s="61"/>
    </row>
    <row r="31" spans="1:9" s="33" customFormat="1" ht="12.75">
      <c r="A31" s="108"/>
      <c r="B31" s="61" t="s">
        <v>49</v>
      </c>
      <c r="C31" s="56"/>
      <c r="D31" s="61"/>
      <c r="E31" s="61"/>
      <c r="F31" s="61"/>
      <c r="G31" s="61"/>
      <c r="H31" s="61"/>
      <c r="I31" s="61"/>
    </row>
    <row r="32" spans="1:9" s="33" customFormat="1" ht="12.75">
      <c r="A32" s="102"/>
      <c r="B32" s="42" t="s">
        <v>50</v>
      </c>
      <c r="C32" s="43"/>
      <c r="D32" s="42"/>
      <c r="E32" s="42"/>
      <c r="F32" s="42"/>
      <c r="G32" s="42"/>
      <c r="H32" s="42"/>
      <c r="I32" s="42"/>
    </row>
    <row r="33" spans="1:11" ht="12.75">
      <c r="A33" s="118" t="s">
        <v>28</v>
      </c>
      <c r="B33" s="119" t="s">
        <v>51</v>
      </c>
      <c r="C33" s="46" t="s">
        <v>98</v>
      </c>
      <c r="D33" s="116">
        <v>50</v>
      </c>
      <c r="E33" s="116">
        <v>990</v>
      </c>
      <c r="F33" s="60">
        <f>SUM(D33*0.8)</f>
        <v>40</v>
      </c>
      <c r="G33" s="119">
        <v>5</v>
      </c>
      <c r="H33" s="119">
        <v>0</v>
      </c>
      <c r="I33" s="60">
        <f>D33-F33-G33-H33</f>
        <v>5</v>
      </c>
      <c r="J33" s="3"/>
      <c r="K33" s="3"/>
    </row>
    <row r="34" spans="1:9" s="33" customFormat="1" ht="12.75">
      <c r="A34" s="113" t="s">
        <v>52</v>
      </c>
      <c r="B34" s="114" t="s">
        <v>53</v>
      </c>
      <c r="C34" s="115"/>
      <c r="D34" s="117"/>
      <c r="E34" s="117"/>
      <c r="F34" s="114"/>
      <c r="G34" s="114"/>
      <c r="H34" s="114"/>
      <c r="I34" s="61"/>
    </row>
    <row r="35" spans="1:9" s="33" customFormat="1" ht="12.75">
      <c r="A35" s="113" t="s">
        <v>54</v>
      </c>
      <c r="B35" s="114" t="s">
        <v>55</v>
      </c>
      <c r="C35" s="115"/>
      <c r="D35" s="117"/>
      <c r="E35" s="117"/>
      <c r="F35" s="114"/>
      <c r="G35" s="114"/>
      <c r="H35" s="114"/>
      <c r="I35" s="61"/>
    </row>
    <row r="36" spans="1:9" s="33" customFormat="1" ht="12.75">
      <c r="A36" s="108"/>
      <c r="B36" s="114" t="s">
        <v>56</v>
      </c>
      <c r="C36" s="115"/>
      <c r="D36" s="117"/>
      <c r="E36" s="117"/>
      <c r="F36" s="114"/>
      <c r="G36" s="114"/>
      <c r="H36" s="114"/>
      <c r="I36" s="61"/>
    </row>
    <row r="37" spans="1:9" s="33" customFormat="1" ht="12.75">
      <c r="A37" s="108" t="s">
        <v>14</v>
      </c>
      <c r="B37" s="114" t="s">
        <v>57</v>
      </c>
      <c r="C37" s="115"/>
      <c r="D37" s="117"/>
      <c r="E37" s="117"/>
      <c r="F37" s="114"/>
      <c r="G37" s="114"/>
      <c r="H37" s="114"/>
      <c r="I37" s="61"/>
    </row>
    <row r="38" spans="1:9" s="33" customFormat="1" ht="12.75">
      <c r="A38" s="113" t="s">
        <v>58</v>
      </c>
      <c r="B38" s="114" t="s">
        <v>59</v>
      </c>
      <c r="C38" s="115"/>
      <c r="D38" s="117"/>
      <c r="E38" s="117"/>
      <c r="F38" s="114"/>
      <c r="G38" s="114"/>
      <c r="H38" s="114"/>
      <c r="I38" s="61"/>
    </row>
    <row r="39" spans="1:9" s="33" customFormat="1" ht="12.75">
      <c r="A39" s="103"/>
      <c r="B39" s="105" t="s">
        <v>60</v>
      </c>
      <c r="C39" s="110"/>
      <c r="D39" s="106"/>
      <c r="E39" s="106"/>
      <c r="F39" s="105"/>
      <c r="G39" s="105"/>
      <c r="H39" s="105"/>
      <c r="I39" s="42"/>
    </row>
    <row r="40" spans="1:11" ht="12.75">
      <c r="A40" s="118" t="s">
        <v>28</v>
      </c>
      <c r="B40" s="119" t="s">
        <v>61</v>
      </c>
      <c r="C40" s="46" t="s">
        <v>99</v>
      </c>
      <c r="D40" s="116">
        <v>70</v>
      </c>
      <c r="E40" s="116">
        <f>0.9*D40</f>
        <v>63</v>
      </c>
      <c r="F40" s="61">
        <f>SUM(D40*0.8)</f>
        <v>56</v>
      </c>
      <c r="G40" s="119">
        <v>7</v>
      </c>
      <c r="H40" s="119">
        <v>0</v>
      </c>
      <c r="I40" s="61">
        <f>D40-F40-G40-H40</f>
        <v>7</v>
      </c>
      <c r="J40" s="3"/>
      <c r="K40" s="3"/>
    </row>
    <row r="41" spans="1:9" s="33" customFormat="1" ht="12.75">
      <c r="A41" s="113" t="s">
        <v>94</v>
      </c>
      <c r="B41" s="114" t="s">
        <v>62</v>
      </c>
      <c r="C41" s="115"/>
      <c r="D41" s="117"/>
      <c r="E41" s="117"/>
      <c r="F41" s="114"/>
      <c r="G41" s="114"/>
      <c r="H41" s="114"/>
      <c r="I41" s="61"/>
    </row>
    <row r="42" spans="1:9" s="33" customFormat="1" ht="12.75">
      <c r="A42" s="113" t="s">
        <v>63</v>
      </c>
      <c r="B42" s="114" t="s">
        <v>64</v>
      </c>
      <c r="C42" s="115"/>
      <c r="D42" s="117"/>
      <c r="E42" s="117"/>
      <c r="F42" s="114"/>
      <c r="G42" s="114"/>
      <c r="H42" s="114"/>
      <c r="I42" s="61"/>
    </row>
    <row r="43" spans="1:9" s="33" customFormat="1" ht="12.75">
      <c r="A43" s="108"/>
      <c r="B43" s="114" t="s">
        <v>65</v>
      </c>
      <c r="C43" s="115"/>
      <c r="D43" s="117"/>
      <c r="E43" s="117"/>
      <c r="F43" s="114"/>
      <c r="G43" s="114"/>
      <c r="H43" s="114"/>
      <c r="I43" s="61"/>
    </row>
    <row r="44" spans="1:9" s="33" customFormat="1" ht="12.75">
      <c r="A44" s="108" t="s">
        <v>14</v>
      </c>
      <c r="B44" s="114" t="s">
        <v>66</v>
      </c>
      <c r="C44" s="115"/>
      <c r="D44" s="117"/>
      <c r="E44" s="117"/>
      <c r="F44" s="114"/>
      <c r="G44" s="114"/>
      <c r="H44" s="114"/>
      <c r="I44" s="61"/>
    </row>
    <row r="45" spans="1:9" s="33" customFormat="1" ht="12.75">
      <c r="A45" s="113" t="s">
        <v>67</v>
      </c>
      <c r="B45" s="114" t="s">
        <v>68</v>
      </c>
      <c r="C45" s="115"/>
      <c r="D45" s="117"/>
      <c r="E45" s="117"/>
      <c r="F45" s="114"/>
      <c r="G45" s="114"/>
      <c r="H45" s="114"/>
      <c r="I45" s="61"/>
    </row>
    <row r="46" spans="1:9" s="33" customFormat="1" ht="12.75">
      <c r="A46" s="113"/>
      <c r="B46" s="114" t="s">
        <v>69</v>
      </c>
      <c r="C46" s="115"/>
      <c r="D46" s="117"/>
      <c r="E46" s="117"/>
      <c r="F46" s="114"/>
      <c r="G46" s="114"/>
      <c r="H46" s="114"/>
      <c r="I46" s="61"/>
    </row>
    <row r="47" spans="1:9" s="33" customFormat="1" ht="12.75">
      <c r="A47" s="103"/>
      <c r="B47" s="105" t="s">
        <v>70</v>
      </c>
      <c r="C47" s="110"/>
      <c r="D47" s="106"/>
      <c r="E47" s="106"/>
      <c r="F47" s="105"/>
      <c r="G47" s="105"/>
      <c r="H47" s="105"/>
      <c r="I47" s="42"/>
    </row>
    <row r="48" spans="1:11" ht="12.75">
      <c r="A48" s="113" t="s">
        <v>71</v>
      </c>
      <c r="B48" s="114" t="s">
        <v>72</v>
      </c>
      <c r="C48" s="115" t="s">
        <v>100</v>
      </c>
      <c r="D48" s="117">
        <v>100</v>
      </c>
      <c r="E48" s="117">
        <f>0.9*D48</f>
        <v>90</v>
      </c>
      <c r="F48" s="61">
        <f>SUM(D48*0.8)</f>
        <v>80</v>
      </c>
      <c r="G48" s="114">
        <v>10</v>
      </c>
      <c r="H48" s="114">
        <v>0</v>
      </c>
      <c r="I48" s="61">
        <f>D48-F48-G48-H48</f>
        <v>10</v>
      </c>
      <c r="J48" s="3"/>
      <c r="K48" s="3"/>
    </row>
    <row r="49" spans="1:9" s="33" customFormat="1" ht="12.75">
      <c r="A49" s="113" t="s">
        <v>73</v>
      </c>
      <c r="B49" s="114" t="s">
        <v>74</v>
      </c>
      <c r="C49" s="115"/>
      <c r="D49" s="117"/>
      <c r="E49" s="117"/>
      <c r="F49" s="114"/>
      <c r="G49" s="114"/>
      <c r="H49" s="114"/>
      <c r="I49" s="61"/>
    </row>
    <row r="50" spans="1:9" s="33" customFormat="1" ht="12.75">
      <c r="A50" s="113"/>
      <c r="B50" s="114" t="s">
        <v>75</v>
      </c>
      <c r="C50" s="115"/>
      <c r="D50" s="117"/>
      <c r="E50" s="117"/>
      <c r="F50" s="114"/>
      <c r="G50" s="114"/>
      <c r="H50" s="114"/>
      <c r="I50" s="61"/>
    </row>
    <row r="51" spans="1:9" s="33" customFormat="1" ht="12.75">
      <c r="A51" s="108" t="s">
        <v>42</v>
      </c>
      <c r="B51" s="114" t="s">
        <v>76</v>
      </c>
      <c r="C51" s="115"/>
      <c r="D51" s="117"/>
      <c r="E51" s="117"/>
      <c r="F51" s="114"/>
      <c r="G51" s="114"/>
      <c r="H51" s="114"/>
      <c r="I51" s="61"/>
    </row>
    <row r="52" spans="1:9" s="33" customFormat="1" ht="12.75">
      <c r="A52" s="113" t="s">
        <v>77</v>
      </c>
      <c r="B52" s="114" t="s">
        <v>78</v>
      </c>
      <c r="C52" s="115"/>
      <c r="D52" s="117"/>
      <c r="E52" s="117"/>
      <c r="F52" s="114"/>
      <c r="G52" s="114"/>
      <c r="H52" s="114"/>
      <c r="I52" s="61"/>
    </row>
    <row r="53" spans="1:9" s="33" customFormat="1" ht="12.75">
      <c r="A53" s="113"/>
      <c r="B53" s="114" t="s">
        <v>79</v>
      </c>
      <c r="C53" s="115"/>
      <c r="D53" s="117"/>
      <c r="E53" s="117"/>
      <c r="F53" s="114"/>
      <c r="G53" s="114"/>
      <c r="H53" s="114"/>
      <c r="I53" s="61"/>
    </row>
    <row r="54" spans="1:9" s="33" customFormat="1" ht="12.75">
      <c r="A54" s="113"/>
      <c r="B54" s="114" t="s">
        <v>80</v>
      </c>
      <c r="C54" s="115"/>
      <c r="D54" s="117"/>
      <c r="E54" s="117"/>
      <c r="F54" s="114"/>
      <c r="G54" s="114"/>
      <c r="H54" s="114"/>
      <c r="I54" s="61"/>
    </row>
    <row r="55" spans="1:9" s="33" customFormat="1" ht="12.75">
      <c r="A55" s="113"/>
      <c r="B55" s="114" t="s">
        <v>81</v>
      </c>
      <c r="C55" s="115"/>
      <c r="D55" s="117"/>
      <c r="E55" s="117"/>
      <c r="F55" s="114"/>
      <c r="G55" s="114"/>
      <c r="H55" s="114"/>
      <c r="I55" s="61"/>
    </row>
    <row r="56" spans="1:9" s="33" customFormat="1" ht="12.75">
      <c r="A56" s="103"/>
      <c r="B56" s="105" t="s">
        <v>82</v>
      </c>
      <c r="C56" s="110"/>
      <c r="D56" s="106"/>
      <c r="E56" s="106"/>
      <c r="F56" s="105"/>
      <c r="G56" s="105"/>
      <c r="H56" s="105"/>
      <c r="I56" s="42"/>
    </row>
    <row r="57" spans="1:11" ht="12.75">
      <c r="A57" s="118" t="s">
        <v>71</v>
      </c>
      <c r="B57" s="119" t="s">
        <v>83</v>
      </c>
      <c r="C57" s="46" t="s">
        <v>99</v>
      </c>
      <c r="D57" s="116">
        <v>200</v>
      </c>
      <c r="E57" s="116">
        <f>0.9*D57</f>
        <v>180</v>
      </c>
      <c r="F57" s="61">
        <f>SUM(D57*0.8)</f>
        <v>160</v>
      </c>
      <c r="G57" s="119">
        <v>20</v>
      </c>
      <c r="H57" s="119">
        <v>0</v>
      </c>
      <c r="I57" s="61">
        <v>20</v>
      </c>
      <c r="J57" s="3"/>
      <c r="K57" s="3"/>
    </row>
    <row r="58" spans="1:9" s="33" customFormat="1" ht="12.75">
      <c r="A58" s="113" t="s">
        <v>84</v>
      </c>
      <c r="B58" s="114" t="s">
        <v>85</v>
      </c>
      <c r="C58" s="115"/>
      <c r="D58" s="117"/>
      <c r="E58" s="117"/>
      <c r="F58" s="114"/>
      <c r="G58" s="114"/>
      <c r="H58" s="114"/>
      <c r="I58" s="61"/>
    </row>
    <row r="59" spans="1:9" s="33" customFormat="1" ht="12.75">
      <c r="A59" s="113"/>
      <c r="B59" s="114" t="s">
        <v>86</v>
      </c>
      <c r="C59" s="115"/>
      <c r="D59" s="117"/>
      <c r="E59" s="117"/>
      <c r="F59" s="114"/>
      <c r="G59" s="114"/>
      <c r="H59" s="114"/>
      <c r="I59" s="61"/>
    </row>
    <row r="60" spans="1:9" s="33" customFormat="1" ht="12.75">
      <c r="A60" s="108" t="s">
        <v>42</v>
      </c>
      <c r="B60" s="114" t="s">
        <v>87</v>
      </c>
      <c r="C60" s="115"/>
      <c r="D60" s="117"/>
      <c r="E60" s="117"/>
      <c r="F60" s="114"/>
      <c r="G60" s="114"/>
      <c r="H60" s="114"/>
      <c r="I60" s="61"/>
    </row>
    <row r="61" spans="1:9" s="33" customFormat="1" ht="12.75">
      <c r="A61" s="113" t="s">
        <v>88</v>
      </c>
      <c r="B61" s="114" t="s">
        <v>89</v>
      </c>
      <c r="C61" s="115"/>
      <c r="D61" s="117"/>
      <c r="E61" s="117"/>
      <c r="F61" s="114"/>
      <c r="G61" s="114"/>
      <c r="H61" s="114"/>
      <c r="I61" s="61"/>
    </row>
    <row r="62" spans="1:9" s="33" customFormat="1" ht="12.75">
      <c r="A62" s="113"/>
      <c r="B62" s="114" t="s">
        <v>90</v>
      </c>
      <c r="C62" s="115"/>
      <c r="D62" s="117"/>
      <c r="E62" s="117"/>
      <c r="F62" s="114"/>
      <c r="G62" s="114"/>
      <c r="H62" s="114"/>
      <c r="I62" s="61"/>
    </row>
    <row r="63" spans="1:9" s="33" customFormat="1" ht="12.75">
      <c r="A63" s="113"/>
      <c r="B63" s="114" t="s">
        <v>91</v>
      </c>
      <c r="C63" s="115"/>
      <c r="D63" s="117"/>
      <c r="E63" s="117"/>
      <c r="F63" s="114"/>
      <c r="G63" s="114"/>
      <c r="H63" s="114"/>
      <c r="I63" s="61"/>
    </row>
    <row r="64" spans="1:9" s="33" customFormat="1" ht="12.75">
      <c r="A64" s="103"/>
      <c r="B64" s="105" t="s">
        <v>92</v>
      </c>
      <c r="C64" s="110"/>
      <c r="D64" s="106"/>
      <c r="E64" s="106"/>
      <c r="F64" s="105"/>
      <c r="G64" s="105"/>
      <c r="H64" s="105"/>
      <c r="I64" s="42"/>
    </row>
    <row r="65" spans="1:11" ht="12.75">
      <c r="A65" s="75"/>
      <c r="B65" s="70"/>
      <c r="D65" s="70"/>
      <c r="E65" s="70"/>
      <c r="F65" s="70"/>
      <c r="G65" s="70"/>
      <c r="H65" s="70"/>
      <c r="I65" s="70"/>
      <c r="J65" s="3"/>
      <c r="K65" s="3"/>
    </row>
    <row r="66" spans="1:11" ht="31.5" customHeight="1">
      <c r="A66" s="301" t="s">
        <v>616</v>
      </c>
      <c r="B66" s="301"/>
      <c r="C66" s="301"/>
      <c r="D66" s="301"/>
      <c r="E66" s="301"/>
      <c r="F66" s="301"/>
      <c r="G66" s="301"/>
      <c r="H66" s="301"/>
      <c r="I66" s="301"/>
      <c r="J66" s="3"/>
      <c r="K66" s="3"/>
    </row>
    <row r="67" spans="1:11" ht="12.75">
      <c r="A67" s="75"/>
      <c r="B67" s="70"/>
      <c r="D67" s="70"/>
      <c r="E67" s="70"/>
      <c r="F67" s="70"/>
      <c r="G67" s="70"/>
      <c r="H67" s="70"/>
      <c r="I67" s="70"/>
      <c r="J67" s="3"/>
      <c r="K67" s="3"/>
    </row>
    <row r="68" spans="2:11" ht="12.75">
      <c r="B68" s="70"/>
      <c r="C68" s="112"/>
      <c r="I68" s="23"/>
      <c r="K68" s="3"/>
    </row>
    <row r="72" spans="1:11" s="222" customFormat="1" ht="15.75">
      <c r="A72" s="218" t="s">
        <v>195</v>
      </c>
      <c r="B72" s="218"/>
      <c r="C72" s="219"/>
      <c r="D72" s="220">
        <f aca="true" t="shared" si="0" ref="D72:I72">SUM(D4:D64)</f>
        <v>802</v>
      </c>
      <c r="E72" s="220">
        <f t="shared" si="0"/>
        <v>7097.9</v>
      </c>
      <c r="F72" s="220">
        <f t="shared" si="0"/>
        <v>641.6</v>
      </c>
      <c r="G72" s="220">
        <f t="shared" si="0"/>
        <v>80.2</v>
      </c>
      <c r="H72" s="220">
        <f t="shared" si="0"/>
        <v>0</v>
      </c>
      <c r="I72" s="220">
        <f t="shared" si="0"/>
        <v>80.2</v>
      </c>
      <c r="J72" s="221"/>
      <c r="K72" s="221"/>
    </row>
  </sheetData>
  <mergeCells count="5">
    <mergeCell ref="A66:I66"/>
    <mergeCell ref="D3:I3"/>
    <mergeCell ref="D1:D2"/>
    <mergeCell ref="F1:I1"/>
    <mergeCell ref="C1:C3"/>
  </mergeCells>
  <printOptions/>
  <pageMargins left="0.6692913385826772" right="0.7086614173228347" top="1.06" bottom="0.7874015748031497" header="0.5118110236220472" footer="0.5118110236220472"/>
  <pageSetup horizontalDpi="600" verticalDpi="600" orientation="landscape" paperSize="9" r:id="rId2"/>
  <headerFooter alignWithMargins="0">
    <oddHeader>&amp;L&amp;"Arial Narrow,Tučné"Investičná stratégia zásobovania pitnou vodou a odkanalizovania na roky 2007-2013 
Vodovody - SVS, a. s.</oddHeader>
    <oddFooter>&amp;CStránka &amp;P z &amp;N</oddFooter>
  </headerFooter>
  <rowBreaks count="1" manualBreakCount="1">
    <brk id="3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H591"/>
  <sheetViews>
    <sheetView view="pageBreakPreview" zoomScaleSheetLayoutView="100" workbookViewId="0" topLeftCell="A1">
      <pane xSplit="1" ySplit="3" topLeftCell="E56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55" sqref="E555:H556"/>
    </sheetView>
  </sheetViews>
  <sheetFormatPr defaultColWidth="9.140625" defaultRowHeight="16.5"/>
  <cols>
    <col min="1" max="1" width="18.421875" style="185" customWidth="1"/>
    <col min="2" max="2" width="36.57421875" style="185" customWidth="1"/>
    <col min="3" max="3" width="15.8515625" style="76" customWidth="1"/>
    <col min="4" max="4" width="12.00390625" style="187" customWidth="1"/>
    <col min="5" max="5" width="13.7109375" style="188" customWidth="1"/>
    <col min="6" max="6" width="13.28125" style="188" customWidth="1"/>
    <col min="7" max="7" width="15.28125" style="188" customWidth="1"/>
    <col min="8" max="8" width="13.421875" style="76" customWidth="1"/>
    <col min="9" max="16384" width="9.140625" style="3" customWidth="1"/>
  </cols>
  <sheetData>
    <row r="1" spans="1:8" ht="51" customHeight="1">
      <c r="A1" s="25" t="s">
        <v>200</v>
      </c>
      <c r="B1" s="25" t="s">
        <v>203</v>
      </c>
      <c r="C1" s="300" t="s">
        <v>102</v>
      </c>
      <c r="D1" s="300" t="s">
        <v>595</v>
      </c>
      <c r="E1" s="300" t="s">
        <v>536</v>
      </c>
      <c r="F1" s="300"/>
      <c r="G1" s="300"/>
      <c r="H1" s="300"/>
    </row>
    <row r="2" spans="1:8" ht="30.75" customHeight="1">
      <c r="A2" s="4" t="s">
        <v>201</v>
      </c>
      <c r="B2" s="4" t="s">
        <v>204</v>
      </c>
      <c r="C2" s="300"/>
      <c r="D2" s="300"/>
      <c r="E2" s="24" t="s">
        <v>533</v>
      </c>
      <c r="F2" s="24" t="s">
        <v>532</v>
      </c>
      <c r="G2" s="24" t="s">
        <v>534</v>
      </c>
      <c r="H2" s="24" t="s">
        <v>535</v>
      </c>
    </row>
    <row r="3" spans="1:8" ht="16.5" customHeight="1">
      <c r="A3" s="26" t="s">
        <v>202</v>
      </c>
      <c r="B3" s="26"/>
      <c r="C3" s="300"/>
      <c r="D3" s="300" t="s">
        <v>205</v>
      </c>
      <c r="E3" s="300"/>
      <c r="F3" s="300"/>
      <c r="G3" s="300"/>
      <c r="H3" s="300"/>
    </row>
    <row r="4" spans="1:8" ht="12.75">
      <c r="A4" s="130" t="s">
        <v>281</v>
      </c>
      <c r="B4" s="123"/>
      <c r="C4" s="127"/>
      <c r="D4" s="124"/>
      <c r="E4" s="124"/>
      <c r="F4" s="125"/>
      <c r="G4" s="126"/>
      <c r="H4" s="124"/>
    </row>
    <row r="5" spans="1:8" ht="12.75">
      <c r="A5" s="130" t="s">
        <v>450</v>
      </c>
      <c r="B5" s="123"/>
      <c r="C5" s="127" t="s">
        <v>223</v>
      </c>
      <c r="D5" s="128">
        <v>1097.1</v>
      </c>
      <c r="E5" s="128">
        <v>764.001</v>
      </c>
      <c r="F5" s="129">
        <v>272.858</v>
      </c>
      <c r="G5" s="128"/>
      <c r="H5" s="128">
        <v>60.237</v>
      </c>
    </row>
    <row r="6" spans="1:8" s="33" customFormat="1" ht="12.75">
      <c r="A6" s="130" t="s">
        <v>448</v>
      </c>
      <c r="B6" s="123"/>
      <c r="C6" s="127"/>
      <c r="D6" s="131"/>
      <c r="E6" s="128"/>
      <c r="F6" s="129"/>
      <c r="G6" s="128"/>
      <c r="H6" s="128"/>
    </row>
    <row r="7" spans="1:8" ht="12.75">
      <c r="A7" s="132" t="s">
        <v>449</v>
      </c>
      <c r="B7" s="133"/>
      <c r="C7" s="134"/>
      <c r="D7" s="135"/>
      <c r="E7" s="136"/>
      <c r="F7" s="137"/>
      <c r="G7" s="136"/>
      <c r="H7" s="136"/>
    </row>
    <row r="8" spans="1:8" ht="12.75">
      <c r="A8" s="130" t="s">
        <v>282</v>
      </c>
      <c r="B8" s="138"/>
      <c r="C8" s="139">
        <v>2005</v>
      </c>
      <c r="D8" s="131">
        <v>14.805</v>
      </c>
      <c r="E8" s="128">
        <v>13</v>
      </c>
      <c r="F8" s="128">
        <v>0</v>
      </c>
      <c r="G8" s="128"/>
      <c r="H8" s="128">
        <v>1.805</v>
      </c>
    </row>
    <row r="9" spans="1:8" s="33" customFormat="1" ht="12.75">
      <c r="A9" s="130" t="s">
        <v>448</v>
      </c>
      <c r="B9" s="138"/>
      <c r="C9" s="139"/>
      <c r="D9" s="131"/>
      <c r="E9" s="128"/>
      <c r="F9" s="128"/>
      <c r="G9" s="128"/>
      <c r="H9" s="128"/>
    </row>
    <row r="10" spans="1:8" ht="12.75">
      <c r="A10" s="132" t="s">
        <v>452</v>
      </c>
      <c r="B10" s="140"/>
      <c r="C10" s="141"/>
      <c r="D10" s="135"/>
      <c r="E10" s="136"/>
      <c r="F10" s="136"/>
      <c r="G10" s="136"/>
      <c r="H10" s="136"/>
    </row>
    <row r="11" spans="1:8" ht="12.75">
      <c r="A11" s="130" t="s">
        <v>283</v>
      </c>
      <c r="B11" s="138"/>
      <c r="C11" s="139">
        <v>2005</v>
      </c>
      <c r="D11" s="131">
        <v>55.635</v>
      </c>
      <c r="E11" s="128">
        <v>49</v>
      </c>
      <c r="F11" s="128">
        <v>0</v>
      </c>
      <c r="G11" s="128"/>
      <c r="H11" s="128">
        <v>6.635</v>
      </c>
    </row>
    <row r="12" spans="1:8" s="33" customFormat="1" ht="12.75">
      <c r="A12" s="130" t="s">
        <v>448</v>
      </c>
      <c r="B12" s="138"/>
      <c r="C12" s="139"/>
      <c r="D12" s="131"/>
      <c r="E12" s="128"/>
      <c r="F12" s="128"/>
      <c r="G12" s="128"/>
      <c r="H12" s="128"/>
    </row>
    <row r="13" spans="1:8" ht="12.75">
      <c r="A13" s="132" t="s">
        <v>451</v>
      </c>
      <c r="B13" s="140"/>
      <c r="C13" s="141"/>
      <c r="D13" s="135"/>
      <c r="E13" s="136"/>
      <c r="F13" s="136"/>
      <c r="G13" s="136"/>
      <c r="H13" s="136"/>
    </row>
    <row r="14" spans="1:8" ht="12.75">
      <c r="A14" s="130" t="s">
        <v>284</v>
      </c>
      <c r="B14" s="138"/>
      <c r="C14" s="139" t="s">
        <v>441</v>
      </c>
      <c r="D14" s="131">
        <v>24.575</v>
      </c>
      <c r="E14" s="128">
        <v>0</v>
      </c>
      <c r="F14" s="128">
        <v>0</v>
      </c>
      <c r="G14" s="128"/>
      <c r="H14" s="128">
        <v>24.575</v>
      </c>
    </row>
    <row r="15" spans="1:8" ht="12.75">
      <c r="A15" s="101" t="s">
        <v>448</v>
      </c>
      <c r="B15" s="138"/>
      <c r="C15" s="139"/>
      <c r="D15" s="131"/>
      <c r="E15" s="128"/>
      <c r="F15" s="128"/>
      <c r="G15" s="128"/>
      <c r="H15" s="128"/>
    </row>
    <row r="16" spans="1:8" ht="12.75">
      <c r="A16" s="121" t="s">
        <v>452</v>
      </c>
      <c r="B16" s="140"/>
      <c r="C16" s="141"/>
      <c r="D16" s="135"/>
      <c r="E16" s="136"/>
      <c r="F16" s="136"/>
      <c r="G16" s="136"/>
      <c r="H16" s="136"/>
    </row>
    <row r="17" spans="1:8" ht="12.75">
      <c r="A17" s="189" t="s">
        <v>285</v>
      </c>
      <c r="B17" s="142"/>
      <c r="C17" s="143">
        <v>2005</v>
      </c>
      <c r="D17" s="144">
        <v>8.08</v>
      </c>
      <c r="E17" s="128">
        <v>0</v>
      </c>
      <c r="F17" s="128">
        <v>0</v>
      </c>
      <c r="G17" s="128"/>
      <c r="H17" s="128">
        <v>8.08</v>
      </c>
    </row>
    <row r="18" spans="1:8" ht="12.75">
      <c r="A18" s="101" t="s">
        <v>448</v>
      </c>
      <c r="B18" s="138"/>
      <c r="C18" s="139"/>
      <c r="D18" s="131"/>
      <c r="E18" s="128"/>
      <c r="F18" s="128"/>
      <c r="G18" s="128"/>
      <c r="H18" s="128"/>
    </row>
    <row r="19" spans="1:8" ht="12.75">
      <c r="A19" s="130" t="s">
        <v>453</v>
      </c>
      <c r="B19" s="138"/>
      <c r="C19" s="139"/>
      <c r="D19" s="131"/>
      <c r="E19" s="128"/>
      <c r="F19" s="128"/>
      <c r="G19" s="128"/>
      <c r="H19" s="128"/>
    </row>
    <row r="20" spans="1:8" ht="12.75">
      <c r="A20" s="189" t="s">
        <v>454</v>
      </c>
      <c r="B20" s="142"/>
      <c r="C20" s="145">
        <v>2005</v>
      </c>
      <c r="D20" s="146">
        <v>8.323</v>
      </c>
      <c r="E20" s="144">
        <v>0</v>
      </c>
      <c r="F20" s="166">
        <v>0</v>
      </c>
      <c r="G20" s="144"/>
      <c r="H20" s="144">
        <v>8.323</v>
      </c>
    </row>
    <row r="21" spans="1:8" s="33" customFormat="1" ht="12.75">
      <c r="A21" s="101" t="s">
        <v>448</v>
      </c>
      <c r="B21" s="138"/>
      <c r="C21" s="139"/>
      <c r="D21" s="131"/>
      <c r="E21" s="128"/>
      <c r="F21" s="129"/>
      <c r="G21" s="128"/>
      <c r="H21" s="128"/>
    </row>
    <row r="22" spans="1:8" ht="12.75">
      <c r="A22" s="130" t="s">
        <v>453</v>
      </c>
      <c r="B22" s="138"/>
      <c r="C22" s="139"/>
      <c r="D22" s="131"/>
      <c r="E22" s="128"/>
      <c r="F22" s="129"/>
      <c r="G22" s="128"/>
      <c r="H22" s="128"/>
    </row>
    <row r="23" spans="1:8" ht="12.75">
      <c r="A23" s="189" t="s">
        <v>286</v>
      </c>
      <c r="B23" s="142"/>
      <c r="C23" s="145"/>
      <c r="D23" s="144"/>
      <c r="E23" s="144"/>
      <c r="F23" s="147"/>
      <c r="G23" s="144"/>
      <c r="H23" s="144"/>
    </row>
    <row r="24" spans="1:8" ht="12.75">
      <c r="A24" s="130" t="s">
        <v>287</v>
      </c>
      <c r="B24" s="138"/>
      <c r="C24" s="139">
        <v>2005</v>
      </c>
      <c r="D24" s="128">
        <v>9.045</v>
      </c>
      <c r="E24" s="128">
        <v>0</v>
      </c>
      <c r="F24" s="129">
        <v>0</v>
      </c>
      <c r="G24" s="128"/>
      <c r="H24" s="128">
        <v>9.045</v>
      </c>
    </row>
    <row r="25" spans="1:8" s="33" customFormat="1" ht="12.75">
      <c r="A25" s="101" t="s">
        <v>448</v>
      </c>
      <c r="B25" s="138"/>
      <c r="C25" s="139"/>
      <c r="D25" s="128"/>
      <c r="E25" s="128"/>
      <c r="F25" s="129"/>
      <c r="G25" s="128"/>
      <c r="H25" s="128"/>
    </row>
    <row r="26" spans="1:8" ht="12.75">
      <c r="A26" s="132" t="s">
        <v>452</v>
      </c>
      <c r="B26" s="140"/>
      <c r="C26" s="141"/>
      <c r="D26" s="136"/>
      <c r="E26" s="136"/>
      <c r="F26" s="137"/>
      <c r="G26" s="136"/>
      <c r="H26" s="136"/>
    </row>
    <row r="27" spans="1:8" s="33" customFormat="1" ht="12.75">
      <c r="A27" s="130" t="s">
        <v>286</v>
      </c>
      <c r="B27" s="138"/>
      <c r="C27" s="127"/>
      <c r="D27" s="128"/>
      <c r="E27" s="128"/>
      <c r="F27" s="129"/>
      <c r="G27" s="128"/>
      <c r="H27" s="128"/>
    </row>
    <row r="28" spans="1:8" s="33" customFormat="1" ht="12.75">
      <c r="A28" s="130" t="s">
        <v>288</v>
      </c>
      <c r="B28" s="138"/>
      <c r="C28" s="127">
        <v>2005</v>
      </c>
      <c r="D28" s="128">
        <v>21.525</v>
      </c>
      <c r="E28" s="128">
        <v>0</v>
      </c>
      <c r="F28" s="129">
        <v>0</v>
      </c>
      <c r="G28" s="128"/>
      <c r="H28" s="128">
        <v>21.525</v>
      </c>
    </row>
    <row r="29" spans="1:8" s="33" customFormat="1" ht="12.75">
      <c r="A29" s="101" t="s">
        <v>448</v>
      </c>
      <c r="B29" s="138"/>
      <c r="C29" s="139"/>
      <c r="D29" s="131"/>
      <c r="E29" s="128"/>
      <c r="F29" s="129"/>
      <c r="G29" s="128"/>
      <c r="H29" s="128"/>
    </row>
    <row r="30" spans="1:8" s="33" customFormat="1" ht="12.75">
      <c r="A30" s="132" t="s">
        <v>452</v>
      </c>
      <c r="B30" s="140"/>
      <c r="C30" s="141"/>
      <c r="D30" s="135"/>
      <c r="E30" s="136"/>
      <c r="F30" s="137"/>
      <c r="G30" s="136"/>
      <c r="H30" s="136"/>
    </row>
    <row r="31" spans="1:8" s="33" customFormat="1" ht="12.75">
      <c r="A31" s="130" t="s">
        <v>289</v>
      </c>
      <c r="B31" s="138"/>
      <c r="C31" s="139">
        <v>2005</v>
      </c>
      <c r="D31" s="131">
        <v>2.575</v>
      </c>
      <c r="E31" s="128">
        <v>0</v>
      </c>
      <c r="F31" s="128">
        <v>0</v>
      </c>
      <c r="G31" s="128"/>
      <c r="H31" s="128">
        <v>2.575</v>
      </c>
    </row>
    <row r="32" spans="1:8" s="33" customFormat="1" ht="12.75">
      <c r="A32" s="101" t="s">
        <v>448</v>
      </c>
      <c r="B32" s="138"/>
      <c r="C32" s="139"/>
      <c r="D32" s="131"/>
      <c r="E32" s="128"/>
      <c r="F32" s="128"/>
      <c r="G32" s="128"/>
      <c r="H32" s="128"/>
    </row>
    <row r="33" spans="1:8" s="33" customFormat="1" ht="12.75">
      <c r="A33" s="132" t="s">
        <v>455</v>
      </c>
      <c r="B33" s="140"/>
      <c r="C33" s="141"/>
      <c r="D33" s="135"/>
      <c r="E33" s="136"/>
      <c r="F33" s="136"/>
      <c r="G33" s="136"/>
      <c r="H33" s="136"/>
    </row>
    <row r="34" spans="1:8" s="33" customFormat="1" ht="12.75">
      <c r="A34" s="130" t="s">
        <v>290</v>
      </c>
      <c r="B34" s="138"/>
      <c r="C34" s="139">
        <v>2005</v>
      </c>
      <c r="D34" s="131">
        <v>6.36</v>
      </c>
      <c r="E34" s="128">
        <v>0</v>
      </c>
      <c r="F34" s="128">
        <v>0</v>
      </c>
      <c r="G34" s="128"/>
      <c r="H34" s="128">
        <v>6.36</v>
      </c>
    </row>
    <row r="35" spans="1:8" s="33" customFormat="1" ht="12.75">
      <c r="A35" s="101" t="s">
        <v>448</v>
      </c>
      <c r="B35" s="138"/>
      <c r="C35" s="139"/>
      <c r="D35" s="131"/>
      <c r="E35" s="128"/>
      <c r="F35" s="128"/>
      <c r="G35" s="128"/>
      <c r="H35" s="128"/>
    </row>
    <row r="36" spans="1:8" ht="12.75">
      <c r="A36" s="132" t="s">
        <v>456</v>
      </c>
      <c r="B36" s="140"/>
      <c r="C36" s="141"/>
      <c r="D36" s="135"/>
      <c r="E36" s="136"/>
      <c r="F36" s="136"/>
      <c r="G36" s="136"/>
      <c r="H36" s="136"/>
    </row>
    <row r="37" spans="1:8" ht="12.75">
      <c r="A37" s="130" t="s">
        <v>291</v>
      </c>
      <c r="B37" s="138"/>
      <c r="C37" s="139">
        <v>2005</v>
      </c>
      <c r="D37" s="131">
        <v>3.805</v>
      </c>
      <c r="E37" s="128">
        <v>0</v>
      </c>
      <c r="F37" s="128">
        <v>0</v>
      </c>
      <c r="G37" s="128"/>
      <c r="H37" s="128">
        <v>3.805</v>
      </c>
    </row>
    <row r="38" spans="1:8" s="33" customFormat="1" ht="12.75">
      <c r="A38" s="101" t="s">
        <v>440</v>
      </c>
      <c r="B38" s="138"/>
      <c r="C38" s="139"/>
      <c r="D38" s="131"/>
      <c r="E38" s="128"/>
      <c r="F38" s="128"/>
      <c r="G38" s="128"/>
      <c r="H38" s="128"/>
    </row>
    <row r="39" spans="1:8" ht="12.75">
      <c r="A39" s="132" t="s">
        <v>457</v>
      </c>
      <c r="B39" s="140"/>
      <c r="C39" s="141"/>
      <c r="D39" s="135"/>
      <c r="E39" s="136"/>
      <c r="F39" s="136"/>
      <c r="G39" s="136"/>
      <c r="H39" s="136"/>
    </row>
    <row r="40" spans="1:8" ht="12.75">
      <c r="A40" s="189" t="s">
        <v>292</v>
      </c>
      <c r="B40" s="142"/>
      <c r="C40" s="145">
        <v>2005</v>
      </c>
      <c r="D40" s="146">
        <v>17.61</v>
      </c>
      <c r="E40" s="144">
        <v>13.2075</v>
      </c>
      <c r="F40" s="144">
        <v>3.5220000000000002</v>
      </c>
      <c r="G40" s="144"/>
      <c r="H40" s="144">
        <v>0.8805000000000001</v>
      </c>
    </row>
    <row r="41" spans="1:8" ht="12.75">
      <c r="A41" s="101" t="s">
        <v>448</v>
      </c>
      <c r="B41" s="138"/>
      <c r="C41" s="139"/>
      <c r="D41" s="131"/>
      <c r="E41" s="128"/>
      <c r="F41" s="128"/>
      <c r="G41" s="128"/>
      <c r="H41" s="128"/>
    </row>
    <row r="42" spans="1:8" ht="12.75">
      <c r="A42" s="121" t="s">
        <v>452</v>
      </c>
      <c r="B42" s="140"/>
      <c r="C42" s="141"/>
      <c r="D42" s="135"/>
      <c r="E42" s="136"/>
      <c r="F42" s="136"/>
      <c r="G42" s="136"/>
      <c r="H42" s="136"/>
    </row>
    <row r="43" spans="1:8" ht="12.75">
      <c r="A43" s="189" t="s">
        <v>293</v>
      </c>
      <c r="B43" s="142"/>
      <c r="C43" s="145" t="s">
        <v>441</v>
      </c>
      <c r="D43" s="146">
        <v>12.325</v>
      </c>
      <c r="E43" s="144">
        <v>0</v>
      </c>
      <c r="F43" s="144">
        <v>0</v>
      </c>
      <c r="G43" s="144"/>
      <c r="H43" s="144">
        <v>12.325</v>
      </c>
    </row>
    <row r="44" spans="1:8" ht="12.75">
      <c r="A44" s="101" t="s">
        <v>440</v>
      </c>
      <c r="B44" s="138"/>
      <c r="C44" s="139"/>
      <c r="D44" s="131"/>
      <c r="E44" s="128"/>
      <c r="F44" s="128"/>
      <c r="G44" s="128"/>
      <c r="H44" s="128"/>
    </row>
    <row r="45" spans="1:8" ht="12.75">
      <c r="A45" s="121" t="s">
        <v>457</v>
      </c>
      <c r="B45" s="140"/>
      <c r="C45" s="141"/>
      <c r="D45" s="135"/>
      <c r="E45" s="136"/>
      <c r="F45" s="136"/>
      <c r="G45" s="136"/>
      <c r="H45" s="136"/>
    </row>
    <row r="46" spans="1:8" ht="12.75">
      <c r="A46" s="130" t="s">
        <v>294</v>
      </c>
      <c r="B46" s="138"/>
      <c r="C46" s="139">
        <v>2005</v>
      </c>
      <c r="D46" s="131">
        <v>7.8</v>
      </c>
      <c r="E46" s="128">
        <v>0</v>
      </c>
      <c r="F46" s="128">
        <v>0</v>
      </c>
      <c r="G46" s="128"/>
      <c r="H46" s="128">
        <v>7.8</v>
      </c>
    </row>
    <row r="47" spans="1:8" ht="12.75">
      <c r="A47" s="101" t="s">
        <v>440</v>
      </c>
      <c r="B47" s="138"/>
      <c r="C47" s="139"/>
      <c r="D47" s="131"/>
      <c r="E47" s="128"/>
      <c r="F47" s="128"/>
      <c r="G47" s="128"/>
      <c r="H47" s="128"/>
    </row>
    <row r="48" spans="1:8" ht="12.75">
      <c r="A48" s="121" t="s">
        <v>457</v>
      </c>
      <c r="B48" s="140"/>
      <c r="C48" s="141"/>
      <c r="D48" s="135"/>
      <c r="E48" s="136"/>
      <c r="F48" s="136"/>
      <c r="G48" s="136"/>
      <c r="H48" s="136"/>
    </row>
    <row r="49" spans="1:8" ht="12.75">
      <c r="A49" s="130" t="s">
        <v>295</v>
      </c>
      <c r="B49" s="138"/>
      <c r="C49" s="139">
        <v>2005</v>
      </c>
      <c r="D49" s="131">
        <v>0.455</v>
      </c>
      <c r="E49" s="128">
        <v>0</v>
      </c>
      <c r="F49" s="128">
        <v>0</v>
      </c>
      <c r="G49" s="128"/>
      <c r="H49" s="128">
        <v>0.455</v>
      </c>
    </row>
    <row r="50" spans="1:8" ht="12.75">
      <c r="A50" s="101" t="s">
        <v>448</v>
      </c>
      <c r="B50" s="138"/>
      <c r="C50" s="139"/>
      <c r="D50" s="131"/>
      <c r="E50" s="128"/>
      <c r="F50" s="128"/>
      <c r="G50" s="128"/>
      <c r="H50" s="128"/>
    </row>
    <row r="51" spans="1:8" ht="12.75">
      <c r="A51" s="132" t="s">
        <v>449</v>
      </c>
      <c r="B51" s="140"/>
      <c r="C51" s="141"/>
      <c r="D51" s="135"/>
      <c r="E51" s="136"/>
      <c r="F51" s="136"/>
      <c r="G51" s="136"/>
      <c r="H51" s="136"/>
    </row>
    <row r="52" spans="1:8" ht="15">
      <c r="A52" s="130" t="s">
        <v>101</v>
      </c>
      <c r="B52" s="138"/>
      <c r="C52" s="139">
        <v>2005</v>
      </c>
      <c r="D52" s="131">
        <v>0.555</v>
      </c>
      <c r="E52" s="128">
        <v>0</v>
      </c>
      <c r="F52" s="128">
        <v>0</v>
      </c>
      <c r="G52" s="128"/>
      <c r="H52" s="128">
        <v>0.555</v>
      </c>
    </row>
    <row r="53" spans="1:8" ht="12.75">
      <c r="A53" s="101" t="s">
        <v>448</v>
      </c>
      <c r="B53" s="138"/>
      <c r="C53" s="139"/>
      <c r="D53" s="131"/>
      <c r="E53" s="128"/>
      <c r="F53" s="128"/>
      <c r="G53" s="128"/>
      <c r="H53" s="128"/>
    </row>
    <row r="54" spans="1:8" ht="12.75">
      <c r="A54" s="121" t="s">
        <v>449</v>
      </c>
      <c r="B54" s="140"/>
      <c r="C54" s="141"/>
      <c r="D54" s="135"/>
      <c r="E54" s="136"/>
      <c r="F54" s="136"/>
      <c r="G54" s="136"/>
      <c r="H54" s="136"/>
    </row>
    <row r="55" spans="1:8" ht="12.75">
      <c r="A55" s="130" t="s">
        <v>296</v>
      </c>
      <c r="B55" s="138"/>
      <c r="C55" s="139">
        <v>2005</v>
      </c>
      <c r="D55" s="131">
        <v>0.255</v>
      </c>
      <c r="E55" s="128">
        <v>0</v>
      </c>
      <c r="F55" s="128">
        <v>0</v>
      </c>
      <c r="G55" s="128"/>
      <c r="H55" s="128">
        <v>0.255</v>
      </c>
    </row>
    <row r="56" spans="1:8" ht="12.75">
      <c r="A56" s="101" t="s">
        <v>448</v>
      </c>
      <c r="B56" s="138"/>
      <c r="C56" s="139"/>
      <c r="D56" s="131"/>
      <c r="E56" s="128"/>
      <c r="F56" s="128"/>
      <c r="G56" s="128"/>
      <c r="H56" s="128"/>
    </row>
    <row r="57" spans="1:8" ht="12.75">
      <c r="A57" s="121" t="s">
        <v>449</v>
      </c>
      <c r="B57" s="140"/>
      <c r="C57" s="141"/>
      <c r="D57" s="135"/>
      <c r="E57" s="136"/>
      <c r="F57" s="136"/>
      <c r="G57" s="136"/>
      <c r="H57" s="136"/>
    </row>
    <row r="58" spans="1:8" ht="12.75">
      <c r="A58" s="130" t="s">
        <v>297</v>
      </c>
      <c r="B58" s="138"/>
      <c r="C58" s="139">
        <v>2005</v>
      </c>
      <c r="D58" s="131">
        <v>6.045</v>
      </c>
      <c r="E58" s="128">
        <v>0</v>
      </c>
      <c r="F58" s="128">
        <v>0</v>
      </c>
      <c r="G58" s="128"/>
      <c r="H58" s="128">
        <v>6.045</v>
      </c>
    </row>
    <row r="59" spans="1:8" ht="12.75">
      <c r="A59" s="101" t="s">
        <v>448</v>
      </c>
      <c r="B59" s="138"/>
      <c r="C59" s="139"/>
      <c r="D59" s="131"/>
      <c r="E59" s="128"/>
      <c r="F59" s="128"/>
      <c r="G59" s="128"/>
      <c r="H59" s="128"/>
    </row>
    <row r="60" spans="1:8" ht="12.75">
      <c r="A60" s="132" t="s">
        <v>455</v>
      </c>
      <c r="B60" s="140"/>
      <c r="C60" s="141"/>
      <c r="D60" s="135"/>
      <c r="E60" s="136"/>
      <c r="F60" s="136"/>
      <c r="G60" s="136"/>
      <c r="H60" s="136"/>
    </row>
    <row r="61" spans="1:8" ht="12.75">
      <c r="A61" s="130" t="s">
        <v>298</v>
      </c>
      <c r="B61" s="138"/>
      <c r="C61" s="139">
        <v>2005</v>
      </c>
      <c r="D61" s="131">
        <v>6.615</v>
      </c>
      <c r="E61" s="128">
        <v>0</v>
      </c>
      <c r="F61" s="128">
        <v>0</v>
      </c>
      <c r="G61" s="128"/>
      <c r="H61" s="128">
        <v>6.615</v>
      </c>
    </row>
    <row r="62" spans="1:8" ht="12.75">
      <c r="A62" s="101" t="s">
        <v>448</v>
      </c>
      <c r="B62" s="138"/>
      <c r="C62" s="139"/>
      <c r="D62" s="131"/>
      <c r="E62" s="128"/>
      <c r="F62" s="128"/>
      <c r="G62" s="128"/>
      <c r="H62" s="128"/>
    </row>
    <row r="63" spans="1:8" ht="12.75">
      <c r="A63" s="132" t="s">
        <v>458</v>
      </c>
      <c r="B63" s="140"/>
      <c r="C63" s="141"/>
      <c r="D63" s="135"/>
      <c r="E63" s="136"/>
      <c r="F63" s="136"/>
      <c r="G63" s="136"/>
      <c r="H63" s="136"/>
    </row>
    <row r="64" spans="1:8" ht="12.75">
      <c r="A64" s="130" t="s">
        <v>299</v>
      </c>
      <c r="B64" s="138"/>
      <c r="C64" s="139">
        <v>2005</v>
      </c>
      <c r="D64" s="131">
        <v>3.625</v>
      </c>
      <c r="E64" s="128">
        <v>0</v>
      </c>
      <c r="F64" s="128">
        <v>0</v>
      </c>
      <c r="G64" s="128"/>
      <c r="H64" s="128">
        <v>3.625</v>
      </c>
    </row>
    <row r="65" spans="1:8" ht="12.75">
      <c r="A65" s="101" t="s">
        <v>448</v>
      </c>
      <c r="B65" s="138"/>
      <c r="C65" s="139"/>
      <c r="D65" s="131"/>
      <c r="E65" s="128"/>
      <c r="F65" s="128"/>
      <c r="G65" s="128"/>
      <c r="H65" s="128"/>
    </row>
    <row r="66" spans="1:8" ht="12.75">
      <c r="A66" s="132" t="s">
        <v>455</v>
      </c>
      <c r="B66" s="140"/>
      <c r="C66" s="141"/>
      <c r="D66" s="135"/>
      <c r="E66" s="136"/>
      <c r="F66" s="136"/>
      <c r="G66" s="136"/>
      <c r="H66" s="136"/>
    </row>
    <row r="67" spans="1:8" ht="12.75">
      <c r="A67" s="130" t="s">
        <v>300</v>
      </c>
      <c r="B67" s="138"/>
      <c r="C67" s="139">
        <v>2005</v>
      </c>
      <c r="D67" s="131">
        <v>7.05</v>
      </c>
      <c r="E67" s="128">
        <v>0</v>
      </c>
      <c r="F67" s="128">
        <v>0</v>
      </c>
      <c r="G67" s="128"/>
      <c r="H67" s="128">
        <v>7.05</v>
      </c>
    </row>
    <row r="68" spans="1:8" ht="12.75">
      <c r="A68" s="101" t="s">
        <v>448</v>
      </c>
      <c r="B68" s="138"/>
      <c r="C68" s="139"/>
      <c r="D68" s="131"/>
      <c r="E68" s="128"/>
      <c r="F68" s="128"/>
      <c r="G68" s="128"/>
      <c r="H68" s="128"/>
    </row>
    <row r="69" spans="1:8" ht="12.75">
      <c r="A69" s="132" t="s">
        <v>459</v>
      </c>
      <c r="B69" s="140"/>
      <c r="C69" s="141"/>
      <c r="D69" s="135"/>
      <c r="E69" s="136"/>
      <c r="F69" s="136"/>
      <c r="G69" s="136"/>
      <c r="H69" s="136"/>
    </row>
    <row r="70" spans="1:8" ht="12.75">
      <c r="A70" s="130" t="s">
        <v>301</v>
      </c>
      <c r="B70" s="138"/>
      <c r="C70" s="139">
        <v>2005</v>
      </c>
      <c r="D70" s="131">
        <v>0.855</v>
      </c>
      <c r="E70" s="128">
        <v>0</v>
      </c>
      <c r="F70" s="128">
        <v>0</v>
      </c>
      <c r="G70" s="128"/>
      <c r="H70" s="128">
        <v>0.855</v>
      </c>
    </row>
    <row r="71" spans="1:8" ht="12.75">
      <c r="A71" s="130" t="s">
        <v>302</v>
      </c>
      <c r="B71" s="138"/>
      <c r="C71" s="139" t="s">
        <v>442</v>
      </c>
      <c r="D71" s="131">
        <v>94.51</v>
      </c>
      <c r="E71" s="128">
        <v>70.8825</v>
      </c>
      <c r="F71" s="128">
        <v>18.902</v>
      </c>
      <c r="G71" s="128"/>
      <c r="H71" s="128">
        <v>4.7255</v>
      </c>
    </row>
    <row r="72" spans="1:8" ht="12.75">
      <c r="A72" s="101" t="s">
        <v>448</v>
      </c>
      <c r="B72" s="138"/>
      <c r="C72" s="139"/>
      <c r="D72" s="131"/>
      <c r="E72" s="128"/>
      <c r="F72" s="128"/>
      <c r="G72" s="128"/>
      <c r="H72" s="128"/>
    </row>
    <row r="73" spans="1:8" ht="12.75">
      <c r="A73" s="132" t="s">
        <v>460</v>
      </c>
      <c r="B73" s="140"/>
      <c r="C73" s="141"/>
      <c r="D73" s="135"/>
      <c r="E73" s="136"/>
      <c r="F73" s="136"/>
      <c r="G73" s="136"/>
      <c r="H73" s="136"/>
    </row>
    <row r="74" spans="1:8" ht="12.75">
      <c r="A74" s="189" t="s">
        <v>303</v>
      </c>
      <c r="B74" s="142"/>
      <c r="C74" s="145"/>
      <c r="D74" s="144"/>
      <c r="E74" s="144"/>
      <c r="F74" s="144"/>
      <c r="G74" s="144"/>
      <c r="H74" s="144"/>
    </row>
    <row r="75" spans="1:8" ht="12.75">
      <c r="A75" s="130" t="s">
        <v>304</v>
      </c>
      <c r="B75" s="138"/>
      <c r="C75" s="139" t="s">
        <v>442</v>
      </c>
      <c r="D75" s="128">
        <v>45.75</v>
      </c>
      <c r="E75" s="128">
        <v>34.3125</v>
      </c>
      <c r="F75" s="128">
        <v>9.15</v>
      </c>
      <c r="G75" s="128"/>
      <c r="H75" s="128">
        <v>2.2875</v>
      </c>
    </row>
    <row r="76" spans="1:8" ht="12.75">
      <c r="A76" s="101" t="s">
        <v>448</v>
      </c>
      <c r="B76" s="138"/>
      <c r="C76" s="139"/>
      <c r="D76" s="128"/>
      <c r="E76" s="128"/>
      <c r="F76" s="128"/>
      <c r="G76" s="128"/>
      <c r="H76" s="128"/>
    </row>
    <row r="77" spans="1:8" ht="12.75">
      <c r="A77" s="121" t="s">
        <v>452</v>
      </c>
      <c r="B77" s="140"/>
      <c r="C77" s="141"/>
      <c r="D77" s="136"/>
      <c r="E77" s="136"/>
      <c r="F77" s="136"/>
      <c r="G77" s="136"/>
      <c r="H77" s="136"/>
    </row>
    <row r="78" spans="1:8" ht="12.75">
      <c r="A78" s="189" t="s">
        <v>305</v>
      </c>
      <c r="B78" s="142"/>
      <c r="C78" s="143" t="s">
        <v>442</v>
      </c>
      <c r="D78" s="144">
        <v>73.23462900000001</v>
      </c>
      <c r="E78" s="128">
        <v>54.92597175000001</v>
      </c>
      <c r="F78" s="128">
        <v>14.646925800000004</v>
      </c>
      <c r="G78" s="128"/>
      <c r="H78" s="128">
        <v>3.661731450000001</v>
      </c>
    </row>
    <row r="79" spans="1:8" ht="12.75">
      <c r="A79" s="101" t="s">
        <v>448</v>
      </c>
      <c r="B79" s="138"/>
      <c r="C79" s="127"/>
      <c r="D79" s="128"/>
      <c r="E79" s="128"/>
      <c r="F79" s="128"/>
      <c r="G79" s="128"/>
      <c r="H79" s="128"/>
    </row>
    <row r="80" spans="1:8" ht="12.75">
      <c r="A80" s="132" t="s">
        <v>459</v>
      </c>
      <c r="B80" s="140"/>
      <c r="C80" s="134"/>
      <c r="D80" s="136"/>
      <c r="E80" s="136"/>
      <c r="F80" s="136"/>
      <c r="G80" s="136"/>
      <c r="H80" s="136"/>
    </row>
    <row r="81" spans="1:8" ht="12.75">
      <c r="A81" s="189" t="s">
        <v>306</v>
      </c>
      <c r="B81" s="142"/>
      <c r="C81" s="143">
        <v>2006</v>
      </c>
      <c r="D81" s="144">
        <v>11.4</v>
      </c>
      <c r="E81" s="144">
        <v>0</v>
      </c>
      <c r="F81" s="144">
        <v>0</v>
      </c>
      <c r="G81" s="144"/>
      <c r="H81" s="144">
        <v>11.4</v>
      </c>
    </row>
    <row r="82" spans="1:8" ht="12.75">
      <c r="A82" s="101" t="s">
        <v>448</v>
      </c>
      <c r="B82" s="138"/>
      <c r="C82" s="127"/>
      <c r="D82" s="128"/>
      <c r="E82" s="128"/>
      <c r="F82" s="128"/>
      <c r="G82" s="128"/>
      <c r="H82" s="128"/>
    </row>
    <row r="83" spans="1:8" ht="12.75">
      <c r="A83" s="121" t="s">
        <v>461</v>
      </c>
      <c r="B83" s="140"/>
      <c r="C83" s="134"/>
      <c r="D83" s="136"/>
      <c r="E83" s="136"/>
      <c r="F83" s="136"/>
      <c r="G83" s="136"/>
      <c r="H83" s="136"/>
    </row>
    <row r="84" spans="1:8" ht="12.75">
      <c r="A84" s="189" t="s">
        <v>307</v>
      </c>
      <c r="B84" s="142"/>
      <c r="C84" s="143">
        <v>2006</v>
      </c>
      <c r="D84" s="144">
        <v>10</v>
      </c>
      <c r="E84" s="128">
        <v>7.5</v>
      </c>
      <c r="F84" s="128">
        <v>2</v>
      </c>
      <c r="G84" s="128"/>
      <c r="H84" s="128">
        <v>0.5</v>
      </c>
    </row>
    <row r="85" spans="1:8" ht="12.75">
      <c r="A85" s="101" t="s">
        <v>448</v>
      </c>
      <c r="B85" s="138"/>
      <c r="C85" s="127"/>
      <c r="D85" s="128"/>
      <c r="E85" s="128"/>
      <c r="F85" s="128"/>
      <c r="G85" s="128"/>
      <c r="H85" s="128"/>
    </row>
    <row r="86" spans="1:8" ht="12.75">
      <c r="A86" s="132" t="s">
        <v>461</v>
      </c>
      <c r="B86" s="140"/>
      <c r="C86" s="134"/>
      <c r="D86" s="136"/>
      <c r="E86" s="136"/>
      <c r="F86" s="136"/>
      <c r="G86" s="136"/>
      <c r="H86" s="136"/>
    </row>
    <row r="87" spans="1:8" ht="12.75">
      <c r="A87" s="162" t="s">
        <v>308</v>
      </c>
      <c r="B87" s="148"/>
      <c r="C87" s="143">
        <v>2006</v>
      </c>
      <c r="D87" s="144">
        <v>2.6</v>
      </c>
      <c r="E87" s="144">
        <v>0</v>
      </c>
      <c r="F87" s="144">
        <v>0</v>
      </c>
      <c r="G87" s="128"/>
      <c r="H87" s="128">
        <v>2.6</v>
      </c>
    </row>
    <row r="88" spans="1:8" ht="12.75">
      <c r="A88" s="101" t="s">
        <v>448</v>
      </c>
      <c r="B88" s="149"/>
      <c r="C88" s="127"/>
      <c r="D88" s="128"/>
      <c r="E88" s="128"/>
      <c r="F88" s="128"/>
      <c r="G88" s="128"/>
      <c r="H88" s="128"/>
    </row>
    <row r="89" spans="1:8" ht="12.75">
      <c r="A89" s="121" t="s">
        <v>453</v>
      </c>
      <c r="B89" s="150"/>
      <c r="C89" s="134"/>
      <c r="D89" s="136"/>
      <c r="E89" s="136"/>
      <c r="F89" s="136"/>
      <c r="G89" s="136"/>
      <c r="H89" s="136"/>
    </row>
    <row r="90" spans="1:8" ht="12.75">
      <c r="A90" s="162" t="s">
        <v>309</v>
      </c>
      <c r="B90" s="148"/>
      <c r="C90" s="143">
        <v>2006</v>
      </c>
      <c r="D90" s="144">
        <v>2</v>
      </c>
      <c r="E90" s="144">
        <v>0</v>
      </c>
      <c r="F90" s="144">
        <v>0</v>
      </c>
      <c r="G90" s="144"/>
      <c r="H90" s="144">
        <v>2</v>
      </c>
    </row>
    <row r="91" spans="1:8" ht="12.75">
      <c r="A91" s="101" t="s">
        <v>448</v>
      </c>
      <c r="B91" s="149"/>
      <c r="C91" s="127"/>
      <c r="D91" s="128"/>
      <c r="E91" s="128"/>
      <c r="F91" s="128"/>
      <c r="G91" s="128"/>
      <c r="H91" s="128"/>
    </row>
    <row r="92" spans="1:8" ht="12.75">
      <c r="A92" s="121" t="s">
        <v>453</v>
      </c>
      <c r="B92" s="150"/>
      <c r="C92" s="134"/>
      <c r="D92" s="136"/>
      <c r="E92" s="136"/>
      <c r="F92" s="136"/>
      <c r="G92" s="136"/>
      <c r="H92" s="136"/>
    </row>
    <row r="93" spans="1:8" ht="12.75">
      <c r="A93" s="162" t="s">
        <v>310</v>
      </c>
      <c r="B93" s="148"/>
      <c r="C93" s="143">
        <v>2006</v>
      </c>
      <c r="D93" s="144">
        <v>7.8628536</v>
      </c>
      <c r="E93" s="144">
        <v>0</v>
      </c>
      <c r="F93" s="144">
        <v>0</v>
      </c>
      <c r="G93" s="128"/>
      <c r="H93" s="128">
        <v>7.8628536</v>
      </c>
    </row>
    <row r="94" spans="1:8" ht="12.75">
      <c r="A94" s="101" t="s">
        <v>448</v>
      </c>
      <c r="B94" s="149"/>
      <c r="C94" s="127"/>
      <c r="D94" s="128"/>
      <c r="E94" s="128"/>
      <c r="F94" s="128"/>
      <c r="G94" s="128"/>
      <c r="H94" s="128"/>
    </row>
    <row r="95" spans="1:8" ht="12.75">
      <c r="A95" s="121" t="s">
        <v>453</v>
      </c>
      <c r="B95" s="150"/>
      <c r="C95" s="134"/>
      <c r="D95" s="136"/>
      <c r="E95" s="136"/>
      <c r="F95" s="136"/>
      <c r="G95" s="136"/>
      <c r="H95" s="136"/>
    </row>
    <row r="96" spans="1:8" ht="12.75">
      <c r="A96" s="162" t="s">
        <v>311</v>
      </c>
      <c r="B96" s="148"/>
      <c r="C96" s="143">
        <v>2006</v>
      </c>
      <c r="D96" s="144">
        <v>6</v>
      </c>
      <c r="E96" s="144">
        <v>0</v>
      </c>
      <c r="F96" s="144">
        <v>0</v>
      </c>
      <c r="G96" s="128"/>
      <c r="H96" s="128">
        <v>6</v>
      </c>
    </row>
    <row r="97" spans="1:8" ht="12.75">
      <c r="A97" s="151" t="s">
        <v>440</v>
      </c>
      <c r="B97" s="149"/>
      <c r="C97" s="127"/>
      <c r="D97" s="128"/>
      <c r="E97" s="128"/>
      <c r="F97" s="128"/>
      <c r="G97" s="128"/>
      <c r="H97" s="128"/>
    </row>
    <row r="98" spans="1:8" ht="12.75">
      <c r="A98" s="152" t="s">
        <v>457</v>
      </c>
      <c r="B98" s="150"/>
      <c r="C98" s="134"/>
      <c r="D98" s="136"/>
      <c r="E98" s="136"/>
      <c r="F98" s="136"/>
      <c r="G98" s="136"/>
      <c r="H98" s="136"/>
    </row>
    <row r="99" spans="1:8" ht="12.75">
      <c r="A99" s="162" t="s">
        <v>312</v>
      </c>
      <c r="B99" s="148"/>
      <c r="C99" s="153" t="s">
        <v>442</v>
      </c>
      <c r="D99" s="144">
        <v>40</v>
      </c>
      <c r="E99" s="128">
        <v>30</v>
      </c>
      <c r="F99" s="128">
        <v>8</v>
      </c>
      <c r="G99" s="128"/>
      <c r="H99" s="128">
        <v>2</v>
      </c>
    </row>
    <row r="100" spans="1:8" ht="12.75">
      <c r="A100" s="101" t="s">
        <v>448</v>
      </c>
      <c r="B100" s="149"/>
      <c r="C100" s="154"/>
      <c r="D100" s="128"/>
      <c r="E100" s="128"/>
      <c r="F100" s="128"/>
      <c r="G100" s="128"/>
      <c r="H100" s="128"/>
    </row>
    <row r="101" spans="1:8" ht="12.75">
      <c r="A101" s="121" t="s">
        <v>449</v>
      </c>
      <c r="B101" s="150"/>
      <c r="C101" s="155"/>
      <c r="D101" s="136"/>
      <c r="E101" s="136"/>
      <c r="F101" s="136"/>
      <c r="G101" s="136"/>
      <c r="H101" s="136"/>
    </row>
    <row r="102" spans="1:8" ht="12.75">
      <c r="A102" s="162" t="s">
        <v>313</v>
      </c>
      <c r="B102" s="148"/>
      <c r="C102" s="153" t="s">
        <v>442</v>
      </c>
      <c r="D102" s="144">
        <v>59.6</v>
      </c>
      <c r="E102" s="128">
        <v>44.7</v>
      </c>
      <c r="F102" s="128">
        <v>11.92</v>
      </c>
      <c r="G102" s="128"/>
      <c r="H102" s="128">
        <v>2.98</v>
      </c>
    </row>
    <row r="103" spans="1:8" ht="12.75">
      <c r="A103" s="101" t="s">
        <v>448</v>
      </c>
      <c r="B103" s="149"/>
      <c r="C103" s="154"/>
      <c r="D103" s="128"/>
      <c r="E103" s="128"/>
      <c r="F103" s="128"/>
      <c r="G103" s="128"/>
      <c r="H103" s="128"/>
    </row>
    <row r="104" spans="1:8" ht="12.75">
      <c r="A104" s="152" t="s">
        <v>456</v>
      </c>
      <c r="B104" s="150"/>
      <c r="C104" s="155"/>
      <c r="D104" s="136"/>
      <c r="E104" s="136"/>
      <c r="F104" s="136"/>
      <c r="G104" s="136"/>
      <c r="H104" s="136"/>
    </row>
    <row r="105" spans="1:8" ht="12.75">
      <c r="A105" s="162" t="s">
        <v>314</v>
      </c>
      <c r="B105" s="148"/>
      <c r="C105" s="153">
        <v>2006</v>
      </c>
      <c r="D105" s="144">
        <v>7</v>
      </c>
      <c r="E105" s="144">
        <v>0</v>
      </c>
      <c r="F105" s="144">
        <v>0</v>
      </c>
      <c r="G105" s="128"/>
      <c r="H105" s="128">
        <v>7</v>
      </c>
    </row>
    <row r="106" spans="1:8" ht="12.75">
      <c r="A106" s="101" t="s">
        <v>448</v>
      </c>
      <c r="B106" s="149"/>
      <c r="C106" s="154"/>
      <c r="D106" s="128"/>
      <c r="E106" s="128"/>
      <c r="F106" s="128"/>
      <c r="G106" s="128"/>
      <c r="H106" s="128"/>
    </row>
    <row r="107" spans="1:8" ht="12.75">
      <c r="A107" s="121" t="s">
        <v>461</v>
      </c>
      <c r="B107" s="150"/>
      <c r="C107" s="155"/>
      <c r="D107" s="136"/>
      <c r="E107" s="136"/>
      <c r="F107" s="136"/>
      <c r="G107" s="136"/>
      <c r="H107" s="136"/>
    </row>
    <row r="108" spans="1:8" ht="12.75">
      <c r="A108" s="162" t="s">
        <v>315</v>
      </c>
      <c r="B108" s="148"/>
      <c r="C108" s="153">
        <v>2006</v>
      </c>
      <c r="D108" s="144">
        <v>5.5</v>
      </c>
      <c r="E108" s="128">
        <v>4.125</v>
      </c>
      <c r="F108" s="128">
        <v>1.1</v>
      </c>
      <c r="G108" s="128"/>
      <c r="H108" s="128">
        <v>0.275</v>
      </c>
    </row>
    <row r="109" spans="1:8" ht="12.75">
      <c r="A109" s="101" t="s">
        <v>448</v>
      </c>
      <c r="B109" s="149"/>
      <c r="C109" s="154"/>
      <c r="D109" s="128"/>
      <c r="E109" s="128"/>
      <c r="F109" s="128"/>
      <c r="G109" s="128"/>
      <c r="H109" s="128"/>
    </row>
    <row r="110" spans="1:8" ht="12.75">
      <c r="A110" s="121" t="s">
        <v>461</v>
      </c>
      <c r="B110" s="150"/>
      <c r="C110" s="155"/>
      <c r="D110" s="136"/>
      <c r="E110" s="136"/>
      <c r="F110" s="136"/>
      <c r="G110" s="136"/>
      <c r="H110" s="136"/>
    </row>
    <row r="111" spans="1:8" ht="12.75">
      <c r="A111" s="189" t="s">
        <v>316</v>
      </c>
      <c r="B111" s="142"/>
      <c r="C111" s="143" t="s">
        <v>215</v>
      </c>
      <c r="D111" s="156">
        <v>2353.8</v>
      </c>
      <c r="E111" s="157">
        <v>2000.73</v>
      </c>
      <c r="F111" s="157">
        <v>235.38</v>
      </c>
      <c r="G111" s="157"/>
      <c r="H111" s="157">
        <v>117.69</v>
      </c>
    </row>
    <row r="112" spans="1:8" ht="12.75">
      <c r="A112" s="189" t="s">
        <v>317</v>
      </c>
      <c r="B112" s="142"/>
      <c r="C112" s="143" t="s">
        <v>219</v>
      </c>
      <c r="D112" s="126">
        <v>67.5</v>
      </c>
      <c r="E112" s="144">
        <v>50.625</v>
      </c>
      <c r="F112" s="144">
        <v>13.5</v>
      </c>
      <c r="G112" s="144"/>
      <c r="H112" s="144">
        <v>3.375</v>
      </c>
    </row>
    <row r="113" spans="1:8" s="33" customFormat="1" ht="12.75">
      <c r="A113" s="101" t="s">
        <v>448</v>
      </c>
      <c r="B113" s="138"/>
      <c r="C113" s="127"/>
      <c r="D113" s="124"/>
      <c r="E113" s="128"/>
      <c r="F113" s="128"/>
      <c r="G113" s="128"/>
      <c r="H113" s="128"/>
    </row>
    <row r="114" spans="1:8" ht="12.75">
      <c r="A114" s="132" t="s">
        <v>459</v>
      </c>
      <c r="B114" s="140"/>
      <c r="C114" s="134"/>
      <c r="D114" s="158"/>
      <c r="E114" s="136"/>
      <c r="F114" s="136"/>
      <c r="G114" s="136"/>
      <c r="H114" s="136"/>
    </row>
    <row r="115" spans="1:8" ht="12.75">
      <c r="A115" s="189" t="s">
        <v>318</v>
      </c>
      <c r="B115" s="142"/>
      <c r="C115" s="143" t="s">
        <v>207</v>
      </c>
      <c r="D115" s="144">
        <v>235.2</v>
      </c>
      <c r="E115" s="144">
        <v>176.4</v>
      </c>
      <c r="F115" s="144">
        <v>47.04</v>
      </c>
      <c r="G115" s="144"/>
      <c r="H115" s="144">
        <v>11.76</v>
      </c>
    </row>
    <row r="116" spans="1:8" s="33" customFormat="1" ht="12.75">
      <c r="A116" s="101" t="s">
        <v>448</v>
      </c>
      <c r="B116" s="138"/>
      <c r="C116" s="127"/>
      <c r="D116" s="128"/>
      <c r="E116" s="128"/>
      <c r="F116" s="128"/>
      <c r="G116" s="128"/>
      <c r="H116" s="128"/>
    </row>
    <row r="117" spans="1:8" ht="12.75">
      <c r="A117" s="132" t="s">
        <v>456</v>
      </c>
      <c r="B117" s="140"/>
      <c r="C117" s="134"/>
      <c r="D117" s="136"/>
      <c r="E117" s="136"/>
      <c r="F117" s="136"/>
      <c r="G117" s="136"/>
      <c r="H117" s="136"/>
    </row>
    <row r="118" spans="1:8" ht="12.75">
      <c r="A118" s="162" t="s">
        <v>319</v>
      </c>
      <c r="B118" s="148"/>
      <c r="C118" s="159" t="s">
        <v>426</v>
      </c>
      <c r="D118" s="144">
        <v>686</v>
      </c>
      <c r="E118" s="144">
        <v>583.1</v>
      </c>
      <c r="F118" s="144">
        <v>68.6</v>
      </c>
      <c r="G118" s="144"/>
      <c r="H118" s="144">
        <v>34.3</v>
      </c>
    </row>
    <row r="119" spans="1:8" s="33" customFormat="1" ht="12.75">
      <c r="A119" s="101" t="s">
        <v>448</v>
      </c>
      <c r="B119" s="149"/>
      <c r="C119" s="160"/>
      <c r="D119" s="128"/>
      <c r="E119" s="128"/>
      <c r="F119" s="128"/>
      <c r="G119" s="128"/>
      <c r="H119" s="128"/>
    </row>
    <row r="120" spans="1:8" ht="12.75">
      <c r="A120" s="152" t="s">
        <v>451</v>
      </c>
      <c r="B120" s="150"/>
      <c r="C120" s="161"/>
      <c r="D120" s="136"/>
      <c r="E120" s="136"/>
      <c r="F120" s="136"/>
      <c r="G120" s="136"/>
      <c r="H120" s="136"/>
    </row>
    <row r="121" spans="1:8" ht="12.75">
      <c r="A121" s="189" t="s">
        <v>320</v>
      </c>
      <c r="B121" s="142"/>
      <c r="C121" s="143" t="s">
        <v>215</v>
      </c>
      <c r="D121" s="144">
        <v>200</v>
      </c>
      <c r="E121" s="128">
        <v>150</v>
      </c>
      <c r="F121" s="128">
        <v>40</v>
      </c>
      <c r="G121" s="128"/>
      <c r="H121" s="128">
        <v>10</v>
      </c>
    </row>
    <row r="122" spans="1:8" s="33" customFormat="1" ht="12.75">
      <c r="A122" s="101" t="s">
        <v>448</v>
      </c>
      <c r="B122" s="138"/>
      <c r="C122" s="127"/>
      <c r="D122" s="128"/>
      <c r="E122" s="128"/>
      <c r="F122" s="128"/>
      <c r="G122" s="128"/>
      <c r="H122" s="128"/>
    </row>
    <row r="123" spans="1:8" ht="12.75">
      <c r="A123" s="132" t="s">
        <v>462</v>
      </c>
      <c r="B123" s="140"/>
      <c r="C123" s="134"/>
      <c r="D123" s="136"/>
      <c r="E123" s="136"/>
      <c r="F123" s="136"/>
      <c r="G123" s="136"/>
      <c r="H123" s="136"/>
    </row>
    <row r="124" spans="1:8" ht="12.75">
      <c r="A124" s="189" t="s">
        <v>321</v>
      </c>
      <c r="B124" s="142"/>
      <c r="C124" s="143" t="s">
        <v>215</v>
      </c>
      <c r="D124" s="144">
        <v>100</v>
      </c>
      <c r="E124" s="144">
        <v>75</v>
      </c>
      <c r="F124" s="144">
        <v>20</v>
      </c>
      <c r="G124" s="144"/>
      <c r="H124" s="144">
        <v>5</v>
      </c>
    </row>
    <row r="125" spans="1:8" s="33" customFormat="1" ht="12.75">
      <c r="A125" s="130" t="s">
        <v>448</v>
      </c>
      <c r="B125" s="138"/>
      <c r="C125" s="127"/>
      <c r="D125" s="128"/>
      <c r="E125" s="128"/>
      <c r="F125" s="128"/>
      <c r="G125" s="128"/>
      <c r="H125" s="128"/>
    </row>
    <row r="126" spans="1:8" ht="12.75">
      <c r="A126" s="121" t="s">
        <v>452</v>
      </c>
      <c r="B126" s="140"/>
      <c r="C126" s="134"/>
      <c r="D126" s="136"/>
      <c r="E126" s="136"/>
      <c r="F126" s="136"/>
      <c r="G126" s="136"/>
      <c r="H126" s="136"/>
    </row>
    <row r="127" spans="1:8" ht="12.75">
      <c r="A127" s="162" t="s">
        <v>322</v>
      </c>
      <c r="B127" s="148"/>
      <c r="C127" s="153" t="s">
        <v>219</v>
      </c>
      <c r="D127" s="144">
        <v>25.405359999999998</v>
      </c>
      <c r="E127" s="128">
        <v>19.054019999999998</v>
      </c>
      <c r="F127" s="128">
        <v>5.081072</v>
      </c>
      <c r="G127" s="128"/>
      <c r="H127" s="128">
        <v>1.270268</v>
      </c>
    </row>
    <row r="128" spans="1:8" s="33" customFormat="1" ht="12.75">
      <c r="A128" s="101" t="s">
        <v>448</v>
      </c>
      <c r="B128" s="149"/>
      <c r="C128" s="154"/>
      <c r="D128" s="128"/>
      <c r="E128" s="128"/>
      <c r="F128" s="128"/>
      <c r="G128" s="128"/>
      <c r="H128" s="128"/>
    </row>
    <row r="129" spans="1:8" ht="12.75">
      <c r="A129" s="121" t="s">
        <v>461</v>
      </c>
      <c r="B129" s="150"/>
      <c r="C129" s="155"/>
      <c r="D129" s="136"/>
      <c r="E129" s="136"/>
      <c r="F129" s="136"/>
      <c r="G129" s="136"/>
      <c r="H129" s="136"/>
    </row>
    <row r="130" spans="1:8" ht="12.75">
      <c r="A130" s="162" t="s">
        <v>323</v>
      </c>
      <c r="B130" s="148"/>
      <c r="C130" s="153" t="s">
        <v>219</v>
      </c>
      <c r="D130" s="144">
        <v>32.924286200000004</v>
      </c>
      <c r="E130" s="128">
        <v>24.69321465</v>
      </c>
      <c r="F130" s="128">
        <v>6.584857240000002</v>
      </c>
      <c r="G130" s="128"/>
      <c r="H130" s="128">
        <v>1.6462143100000004</v>
      </c>
    </row>
    <row r="131" spans="1:8" s="33" customFormat="1" ht="12.75">
      <c r="A131" s="101" t="s">
        <v>448</v>
      </c>
      <c r="B131" s="149"/>
      <c r="C131" s="154"/>
      <c r="D131" s="128"/>
      <c r="E131" s="128"/>
      <c r="F131" s="128"/>
      <c r="G131" s="128"/>
      <c r="H131" s="128"/>
    </row>
    <row r="132" spans="1:8" ht="12.75">
      <c r="A132" s="121" t="s">
        <v>461</v>
      </c>
      <c r="B132" s="150"/>
      <c r="C132" s="155"/>
      <c r="D132" s="136"/>
      <c r="E132" s="136"/>
      <c r="F132" s="136"/>
      <c r="G132" s="136"/>
      <c r="H132" s="136"/>
    </row>
    <row r="133" spans="1:8" ht="12.75">
      <c r="A133" s="162" t="s">
        <v>324</v>
      </c>
      <c r="B133" s="148"/>
      <c r="C133" s="153" t="s">
        <v>219</v>
      </c>
      <c r="D133" s="144">
        <v>34.71</v>
      </c>
      <c r="E133" s="128">
        <v>26.0325</v>
      </c>
      <c r="F133" s="128">
        <v>6.942</v>
      </c>
      <c r="G133" s="128"/>
      <c r="H133" s="128">
        <v>1.7355</v>
      </c>
    </row>
    <row r="134" spans="1:8" s="33" customFormat="1" ht="12.75">
      <c r="A134" s="101" t="s">
        <v>440</v>
      </c>
      <c r="B134" s="149"/>
      <c r="C134" s="154"/>
      <c r="D134" s="128"/>
      <c r="E134" s="128"/>
      <c r="F134" s="128"/>
      <c r="G134" s="128"/>
      <c r="H134" s="128"/>
    </row>
    <row r="135" spans="1:8" ht="12.75">
      <c r="A135" s="121" t="s">
        <v>457</v>
      </c>
      <c r="B135" s="150"/>
      <c r="C135" s="155"/>
      <c r="D135" s="136"/>
      <c r="E135" s="136"/>
      <c r="F135" s="136"/>
      <c r="G135" s="136"/>
      <c r="H135" s="136"/>
    </row>
    <row r="136" spans="1:8" ht="12.75">
      <c r="A136" s="162" t="s">
        <v>325</v>
      </c>
      <c r="B136" s="148"/>
      <c r="C136" s="153">
        <v>2007</v>
      </c>
      <c r="D136" s="144">
        <v>2.5037480000000003</v>
      </c>
      <c r="E136" s="128">
        <v>1.8778110000000003</v>
      </c>
      <c r="F136" s="128">
        <v>0.5007496000000001</v>
      </c>
      <c r="G136" s="128"/>
      <c r="H136" s="128">
        <v>0.12518740000000003</v>
      </c>
    </row>
    <row r="137" spans="1:8" s="33" customFormat="1" ht="12.75">
      <c r="A137" s="101" t="s">
        <v>448</v>
      </c>
      <c r="B137" s="149"/>
      <c r="C137" s="154"/>
      <c r="D137" s="128"/>
      <c r="E137" s="128"/>
      <c r="F137" s="128"/>
      <c r="G137" s="128"/>
      <c r="H137" s="128"/>
    </row>
    <row r="138" spans="1:8" ht="12.75">
      <c r="A138" s="121" t="s">
        <v>452</v>
      </c>
      <c r="B138" s="150"/>
      <c r="C138" s="155"/>
      <c r="D138" s="136"/>
      <c r="E138" s="136"/>
      <c r="F138" s="136"/>
      <c r="G138" s="136"/>
      <c r="H138" s="136"/>
    </row>
    <row r="139" spans="1:8" ht="12.75">
      <c r="A139" s="162" t="s">
        <v>326</v>
      </c>
      <c r="B139" s="148"/>
      <c r="C139" s="153">
        <v>2007</v>
      </c>
      <c r="D139" s="144">
        <v>12.518740000000001</v>
      </c>
      <c r="E139" s="144">
        <v>9.389055</v>
      </c>
      <c r="F139" s="144">
        <v>2.5037480000000003</v>
      </c>
      <c r="G139" s="144"/>
      <c r="H139" s="144">
        <v>0.6259370000000001</v>
      </c>
    </row>
    <row r="140" spans="1:8" s="33" customFormat="1" ht="12.75">
      <c r="A140" s="101" t="s">
        <v>448</v>
      </c>
      <c r="B140" s="149"/>
      <c r="C140" s="154"/>
      <c r="D140" s="128"/>
      <c r="E140" s="128"/>
      <c r="F140" s="128"/>
      <c r="G140" s="128"/>
      <c r="H140" s="128"/>
    </row>
    <row r="141" spans="1:8" ht="12.75">
      <c r="A141" s="121" t="s">
        <v>452</v>
      </c>
      <c r="B141" s="150"/>
      <c r="C141" s="155"/>
      <c r="D141" s="136"/>
      <c r="E141" s="136"/>
      <c r="F141" s="136"/>
      <c r="G141" s="136"/>
      <c r="H141" s="136"/>
    </row>
    <row r="142" spans="1:8" ht="12.75">
      <c r="A142" s="162" t="s">
        <v>327</v>
      </c>
      <c r="B142" s="148"/>
      <c r="C142" s="153">
        <v>2007</v>
      </c>
      <c r="D142" s="144">
        <v>5.007496000000001</v>
      </c>
      <c r="E142" s="128">
        <v>3.7556220000000007</v>
      </c>
      <c r="F142" s="128">
        <v>1.0014992000000003</v>
      </c>
      <c r="G142" s="128"/>
      <c r="H142" s="128">
        <v>0.25037480000000006</v>
      </c>
    </row>
    <row r="143" spans="1:8" s="33" customFormat="1" ht="12.75">
      <c r="A143" s="101" t="s">
        <v>448</v>
      </c>
      <c r="B143" s="149"/>
      <c r="C143" s="154"/>
      <c r="D143" s="128"/>
      <c r="E143" s="128"/>
      <c r="F143" s="128"/>
      <c r="G143" s="128"/>
      <c r="H143" s="128"/>
    </row>
    <row r="144" spans="1:8" ht="12.75">
      <c r="A144" s="121" t="s">
        <v>452</v>
      </c>
      <c r="B144" s="150"/>
      <c r="C144" s="155"/>
      <c r="D144" s="136"/>
      <c r="E144" s="136"/>
      <c r="F144" s="136"/>
      <c r="G144" s="136"/>
      <c r="H144" s="136"/>
    </row>
    <row r="145" spans="1:8" ht="12.75">
      <c r="A145" s="162" t="s">
        <v>328</v>
      </c>
      <c r="B145" s="148"/>
      <c r="C145" s="153">
        <v>2007</v>
      </c>
      <c r="D145" s="144">
        <v>3.7556220000000007</v>
      </c>
      <c r="E145" s="128">
        <v>2.8167165000000005</v>
      </c>
      <c r="F145" s="128">
        <v>0.7511244000000001</v>
      </c>
      <c r="G145" s="128"/>
      <c r="H145" s="128">
        <v>0.18778110000000003</v>
      </c>
    </row>
    <row r="146" spans="1:8" s="33" customFormat="1" ht="12.75">
      <c r="A146" s="101" t="s">
        <v>448</v>
      </c>
      <c r="B146" s="149"/>
      <c r="C146" s="154"/>
      <c r="D146" s="128"/>
      <c r="E146" s="128"/>
      <c r="F146" s="128"/>
      <c r="G146" s="128"/>
      <c r="H146" s="128"/>
    </row>
    <row r="147" spans="1:8" ht="12.75">
      <c r="A147" s="121" t="s">
        <v>452</v>
      </c>
      <c r="B147" s="150"/>
      <c r="C147" s="155"/>
      <c r="D147" s="136"/>
      <c r="E147" s="136"/>
      <c r="F147" s="136"/>
      <c r="G147" s="136"/>
      <c r="H147" s="136"/>
    </row>
    <row r="148" spans="1:8" ht="12.75">
      <c r="A148" s="162" t="s">
        <v>329</v>
      </c>
      <c r="B148" s="148"/>
      <c r="C148" s="153">
        <v>2007</v>
      </c>
      <c r="D148" s="144">
        <v>7.511244000000001</v>
      </c>
      <c r="E148" s="128">
        <v>5.633433000000001</v>
      </c>
      <c r="F148" s="128">
        <v>1.5022488000000003</v>
      </c>
      <c r="G148" s="128"/>
      <c r="H148" s="128">
        <v>0.37556220000000007</v>
      </c>
    </row>
    <row r="149" spans="1:8" s="33" customFormat="1" ht="12.75">
      <c r="A149" s="101" t="s">
        <v>448</v>
      </c>
      <c r="B149" s="149"/>
      <c r="C149" s="154"/>
      <c r="D149" s="128"/>
      <c r="E149" s="128"/>
      <c r="F149" s="128"/>
      <c r="G149" s="128"/>
      <c r="H149" s="128"/>
    </row>
    <row r="150" spans="1:8" ht="12.75">
      <c r="A150" s="121" t="s">
        <v>452</v>
      </c>
      <c r="B150" s="150"/>
      <c r="C150" s="155"/>
      <c r="D150" s="136"/>
      <c r="E150" s="136"/>
      <c r="F150" s="136"/>
      <c r="G150" s="136"/>
      <c r="H150" s="136"/>
    </row>
    <row r="151" spans="1:8" ht="12.75">
      <c r="A151" s="162" t="s">
        <v>330</v>
      </c>
      <c r="B151" s="148"/>
      <c r="C151" s="153">
        <v>2007</v>
      </c>
      <c r="D151" s="144">
        <v>5.007496000000001</v>
      </c>
      <c r="E151" s="128">
        <v>3.7556220000000007</v>
      </c>
      <c r="F151" s="128">
        <v>1.0014992000000003</v>
      </c>
      <c r="G151" s="128"/>
      <c r="H151" s="128">
        <v>0.25037480000000006</v>
      </c>
    </row>
    <row r="152" spans="1:8" s="33" customFormat="1" ht="12.75">
      <c r="A152" s="101" t="s">
        <v>448</v>
      </c>
      <c r="B152" s="149"/>
      <c r="C152" s="154"/>
      <c r="D152" s="128"/>
      <c r="E152" s="128"/>
      <c r="F152" s="128"/>
      <c r="G152" s="128"/>
      <c r="H152" s="128"/>
    </row>
    <row r="153" spans="1:8" ht="12.75">
      <c r="A153" s="121" t="s">
        <v>452</v>
      </c>
      <c r="B153" s="150"/>
      <c r="C153" s="155"/>
      <c r="D153" s="136"/>
      <c r="E153" s="136"/>
      <c r="F153" s="136"/>
      <c r="G153" s="136"/>
      <c r="H153" s="136"/>
    </row>
    <row r="154" spans="1:8" ht="12.75">
      <c r="A154" s="162" t="s">
        <v>331</v>
      </c>
      <c r="B154" s="148"/>
      <c r="C154" s="153">
        <v>2007</v>
      </c>
      <c r="D154" s="144">
        <v>6.2593700000000005</v>
      </c>
      <c r="E154" s="128">
        <v>4.6945275</v>
      </c>
      <c r="F154" s="128">
        <v>1.2518740000000002</v>
      </c>
      <c r="G154" s="128"/>
      <c r="H154" s="128">
        <v>0.31296850000000004</v>
      </c>
    </row>
    <row r="155" spans="1:8" s="33" customFormat="1" ht="12.75">
      <c r="A155" s="101" t="s">
        <v>448</v>
      </c>
      <c r="B155" s="149"/>
      <c r="C155" s="154"/>
      <c r="D155" s="128"/>
      <c r="E155" s="128"/>
      <c r="F155" s="128"/>
      <c r="G155" s="128"/>
      <c r="H155" s="128"/>
    </row>
    <row r="156" spans="1:8" ht="12.75">
      <c r="A156" s="121" t="s">
        <v>452</v>
      </c>
      <c r="B156" s="150"/>
      <c r="C156" s="155"/>
      <c r="D156" s="136"/>
      <c r="E156" s="136"/>
      <c r="F156" s="136"/>
      <c r="G156" s="136"/>
      <c r="H156" s="136"/>
    </row>
    <row r="157" spans="1:8" ht="12.75">
      <c r="A157" s="162" t="s">
        <v>332</v>
      </c>
      <c r="B157" s="148"/>
      <c r="C157" s="153">
        <v>2007</v>
      </c>
      <c r="D157" s="144">
        <v>3.7556220000000007</v>
      </c>
      <c r="E157" s="128">
        <v>2.8167165000000005</v>
      </c>
      <c r="F157" s="128">
        <v>0.7511244000000001</v>
      </c>
      <c r="G157" s="128"/>
      <c r="H157" s="128">
        <v>0.18778110000000003</v>
      </c>
    </row>
    <row r="158" spans="1:8" s="33" customFormat="1" ht="12.75">
      <c r="A158" s="101" t="s">
        <v>448</v>
      </c>
      <c r="B158" s="149"/>
      <c r="C158" s="154"/>
      <c r="D158" s="128"/>
      <c r="E158" s="128"/>
      <c r="F158" s="128"/>
      <c r="G158" s="128"/>
      <c r="H158" s="128"/>
    </row>
    <row r="159" spans="1:8" ht="12.75">
      <c r="A159" s="121" t="s">
        <v>452</v>
      </c>
      <c r="B159" s="150"/>
      <c r="C159" s="155"/>
      <c r="D159" s="136"/>
      <c r="E159" s="136"/>
      <c r="F159" s="136"/>
      <c r="G159" s="136"/>
      <c r="H159" s="136"/>
    </row>
    <row r="160" spans="1:8" ht="12.75">
      <c r="A160" s="162" t="s">
        <v>333</v>
      </c>
      <c r="B160" s="148"/>
      <c r="C160" s="153">
        <v>2007</v>
      </c>
      <c r="D160" s="144">
        <v>3.7556220000000007</v>
      </c>
      <c r="E160" s="128">
        <v>2.8167165000000005</v>
      </c>
      <c r="F160" s="128">
        <v>0.7511244000000001</v>
      </c>
      <c r="G160" s="128"/>
      <c r="H160" s="128">
        <v>0.18778110000000003</v>
      </c>
    </row>
    <row r="161" spans="1:8" s="33" customFormat="1" ht="12.75">
      <c r="A161" s="101" t="s">
        <v>448</v>
      </c>
      <c r="B161" s="149"/>
      <c r="C161" s="154"/>
      <c r="D161" s="128"/>
      <c r="E161" s="128"/>
      <c r="F161" s="128"/>
      <c r="G161" s="128"/>
      <c r="H161" s="128"/>
    </row>
    <row r="162" spans="1:8" ht="12.75">
      <c r="A162" s="121" t="s">
        <v>452</v>
      </c>
      <c r="B162" s="150"/>
      <c r="C162" s="155"/>
      <c r="D162" s="136"/>
      <c r="E162" s="136"/>
      <c r="F162" s="136"/>
      <c r="G162" s="136"/>
      <c r="H162" s="136"/>
    </row>
    <row r="163" spans="1:8" ht="12.75">
      <c r="A163" s="162" t="s">
        <v>334</v>
      </c>
      <c r="B163" s="148"/>
      <c r="C163" s="153">
        <v>2007</v>
      </c>
      <c r="D163" s="144">
        <v>12.518740000000001</v>
      </c>
      <c r="E163" s="128">
        <v>9.389055</v>
      </c>
      <c r="F163" s="128">
        <v>2.5037480000000003</v>
      </c>
      <c r="G163" s="128"/>
      <c r="H163" s="128">
        <v>0.6259370000000001</v>
      </c>
    </row>
    <row r="164" spans="1:8" s="33" customFormat="1" ht="12.75">
      <c r="A164" s="101" t="s">
        <v>448</v>
      </c>
      <c r="B164" s="149"/>
      <c r="C164" s="154"/>
      <c r="D164" s="128"/>
      <c r="E164" s="128"/>
      <c r="F164" s="128"/>
      <c r="G164" s="128"/>
      <c r="H164" s="128"/>
    </row>
    <row r="165" spans="1:8" ht="12.75">
      <c r="A165" s="121" t="s">
        <v>452</v>
      </c>
      <c r="B165" s="150"/>
      <c r="C165" s="155"/>
      <c r="D165" s="136"/>
      <c r="E165" s="136"/>
      <c r="F165" s="136"/>
      <c r="G165" s="136"/>
      <c r="H165" s="136"/>
    </row>
    <row r="166" spans="1:8" ht="12.75">
      <c r="A166" s="162" t="s">
        <v>335</v>
      </c>
      <c r="B166" s="148"/>
      <c r="C166" s="153">
        <v>2007</v>
      </c>
      <c r="D166" s="144">
        <v>2.6477135100000004</v>
      </c>
      <c r="E166" s="128">
        <v>1.9857851325000002</v>
      </c>
      <c r="F166" s="128">
        <v>0.5295427020000001</v>
      </c>
      <c r="G166" s="128"/>
      <c r="H166" s="128">
        <v>0.13238567550000002</v>
      </c>
    </row>
    <row r="167" spans="1:8" s="33" customFormat="1" ht="12.75">
      <c r="A167" s="101" t="s">
        <v>448</v>
      </c>
      <c r="B167" s="149"/>
      <c r="C167" s="154"/>
      <c r="D167" s="128"/>
      <c r="E167" s="128"/>
      <c r="F167" s="128"/>
      <c r="G167" s="128"/>
      <c r="H167" s="128"/>
    </row>
    <row r="168" spans="1:8" ht="12.75">
      <c r="A168" s="152" t="s">
        <v>451</v>
      </c>
      <c r="B168" s="150"/>
      <c r="C168" s="155"/>
      <c r="D168" s="136"/>
      <c r="E168" s="136"/>
      <c r="F168" s="136"/>
      <c r="G168" s="136"/>
      <c r="H168" s="136"/>
    </row>
    <row r="169" spans="1:8" ht="12.75">
      <c r="A169" s="162" t="s">
        <v>336</v>
      </c>
      <c r="B169" s="148"/>
      <c r="C169" s="153">
        <v>2007</v>
      </c>
      <c r="D169" s="144">
        <v>1.2343477640000002</v>
      </c>
      <c r="E169" s="144">
        <v>0.9257608230000002</v>
      </c>
      <c r="F169" s="144">
        <v>0.24686955280000006</v>
      </c>
      <c r="G169" s="144"/>
      <c r="H169" s="144">
        <v>0.061717388200000015</v>
      </c>
    </row>
    <row r="170" spans="1:8" s="33" customFormat="1" ht="12.75">
      <c r="A170" s="101" t="s">
        <v>448</v>
      </c>
      <c r="B170" s="149"/>
      <c r="C170" s="154"/>
      <c r="D170" s="128"/>
      <c r="E170" s="128"/>
      <c r="F170" s="128"/>
      <c r="G170" s="128"/>
      <c r="H170" s="128"/>
    </row>
    <row r="171" spans="1:8" ht="12.75">
      <c r="A171" s="120" t="s">
        <v>451</v>
      </c>
      <c r="B171" s="150"/>
      <c r="C171" s="155"/>
      <c r="D171" s="136"/>
      <c r="E171" s="136"/>
      <c r="F171" s="136"/>
      <c r="G171" s="136"/>
      <c r="H171" s="136"/>
    </row>
    <row r="172" spans="1:8" ht="12.75">
      <c r="A172" s="162" t="s">
        <v>337</v>
      </c>
      <c r="B172" s="148"/>
      <c r="C172" s="153" t="s">
        <v>219</v>
      </c>
      <c r="D172" s="144">
        <v>24.969878804</v>
      </c>
      <c r="E172" s="128">
        <v>18.727409103</v>
      </c>
      <c r="F172" s="128">
        <v>4.993975760800001</v>
      </c>
      <c r="G172" s="128"/>
      <c r="H172" s="128">
        <v>1.2484939402000002</v>
      </c>
    </row>
    <row r="173" spans="1:8" s="33" customFormat="1" ht="12.75">
      <c r="A173" s="101" t="s">
        <v>448</v>
      </c>
      <c r="B173" s="149"/>
      <c r="C173" s="154"/>
      <c r="D173" s="128"/>
      <c r="E173" s="128"/>
      <c r="F173" s="128"/>
      <c r="G173" s="128"/>
      <c r="H173" s="128"/>
    </row>
    <row r="174" spans="1:8" ht="12.75">
      <c r="A174" s="120" t="s">
        <v>451</v>
      </c>
      <c r="B174" s="150"/>
      <c r="C174" s="155"/>
      <c r="D174" s="136"/>
      <c r="E174" s="136"/>
      <c r="F174" s="136"/>
      <c r="G174" s="136"/>
      <c r="H174" s="136"/>
    </row>
    <row r="175" spans="1:8" ht="12.75">
      <c r="A175" s="162" t="s">
        <v>338</v>
      </c>
      <c r="B175" s="148"/>
      <c r="C175" s="153">
        <v>2007</v>
      </c>
      <c r="D175" s="144">
        <v>11.189249812000002</v>
      </c>
      <c r="E175" s="128">
        <v>8.391937359000002</v>
      </c>
      <c r="F175" s="128">
        <v>2.2378499624000003</v>
      </c>
      <c r="G175" s="128"/>
      <c r="H175" s="128">
        <v>0.5594624906000001</v>
      </c>
    </row>
    <row r="176" spans="1:8" s="33" customFormat="1" ht="12.75">
      <c r="A176" s="101" t="s">
        <v>448</v>
      </c>
      <c r="B176" s="149"/>
      <c r="C176" s="154"/>
      <c r="D176" s="128"/>
      <c r="E176" s="128"/>
      <c r="F176" s="128"/>
      <c r="G176" s="128"/>
      <c r="H176" s="128"/>
    </row>
    <row r="177" spans="1:8" ht="12.75">
      <c r="A177" s="120" t="s">
        <v>451</v>
      </c>
      <c r="B177" s="150"/>
      <c r="C177" s="155"/>
      <c r="D177" s="136"/>
      <c r="E177" s="136"/>
      <c r="F177" s="136"/>
      <c r="G177" s="136"/>
      <c r="H177" s="136"/>
    </row>
    <row r="178" spans="1:8" ht="12.75">
      <c r="A178" s="162" t="s">
        <v>339</v>
      </c>
      <c r="B178" s="148"/>
      <c r="C178" s="153" t="s">
        <v>219</v>
      </c>
      <c r="D178" s="144">
        <v>26.611085618</v>
      </c>
      <c r="E178" s="128">
        <v>19.9583142135</v>
      </c>
      <c r="F178" s="128">
        <v>5.322217123600001</v>
      </c>
      <c r="G178" s="128"/>
      <c r="H178" s="128">
        <v>1.3305542809000002</v>
      </c>
    </row>
    <row r="179" spans="1:8" s="33" customFormat="1" ht="12.75">
      <c r="A179" s="101" t="s">
        <v>448</v>
      </c>
      <c r="B179" s="149"/>
      <c r="C179" s="154"/>
      <c r="D179" s="128"/>
      <c r="E179" s="128"/>
      <c r="F179" s="128"/>
      <c r="G179" s="128"/>
      <c r="H179" s="128"/>
    </row>
    <row r="180" spans="1:8" ht="12.75">
      <c r="A180" s="120" t="s">
        <v>451</v>
      </c>
      <c r="B180" s="150"/>
      <c r="C180" s="155"/>
      <c r="D180" s="136"/>
      <c r="E180" s="136"/>
      <c r="F180" s="136"/>
      <c r="G180" s="136"/>
      <c r="H180" s="136"/>
    </row>
    <row r="181" spans="1:8" ht="12.75">
      <c r="A181" s="162" t="s">
        <v>340</v>
      </c>
      <c r="B181" s="148"/>
      <c r="C181" s="153">
        <v>2007</v>
      </c>
      <c r="D181" s="144">
        <v>12.2057715</v>
      </c>
      <c r="E181" s="128">
        <v>9.154328625000002</v>
      </c>
      <c r="F181" s="128">
        <v>2.4411543000000004</v>
      </c>
      <c r="G181" s="128"/>
      <c r="H181" s="128">
        <v>0.6102885750000001</v>
      </c>
    </row>
    <row r="182" spans="1:8" s="33" customFormat="1" ht="12.75">
      <c r="A182" s="101" t="s">
        <v>448</v>
      </c>
      <c r="B182" s="149"/>
      <c r="C182" s="154"/>
      <c r="D182" s="128"/>
      <c r="E182" s="128"/>
      <c r="F182" s="128"/>
      <c r="G182" s="128"/>
      <c r="H182" s="128"/>
    </row>
    <row r="183" spans="1:8" ht="12.75">
      <c r="A183" s="152" t="s">
        <v>462</v>
      </c>
      <c r="B183" s="150"/>
      <c r="C183" s="155"/>
      <c r="D183" s="136"/>
      <c r="E183" s="136"/>
      <c r="F183" s="136"/>
      <c r="G183" s="136"/>
      <c r="H183" s="136"/>
    </row>
    <row r="184" spans="1:8" ht="12.75">
      <c r="A184" s="162" t="s">
        <v>341</v>
      </c>
      <c r="B184" s="148"/>
      <c r="C184" s="153">
        <v>2007</v>
      </c>
      <c r="D184" s="144">
        <v>5</v>
      </c>
      <c r="E184" s="144">
        <v>0</v>
      </c>
      <c r="F184" s="144">
        <v>0</v>
      </c>
      <c r="G184" s="128"/>
      <c r="H184" s="128">
        <v>5</v>
      </c>
    </row>
    <row r="185" spans="1:8" s="33" customFormat="1" ht="12.75">
      <c r="A185" s="101" t="s">
        <v>448</v>
      </c>
      <c r="B185" s="149"/>
      <c r="C185" s="154"/>
      <c r="D185" s="128"/>
      <c r="E185" s="128"/>
      <c r="F185" s="128"/>
      <c r="G185" s="128"/>
      <c r="H185" s="128"/>
    </row>
    <row r="186" spans="1:8" ht="12.75">
      <c r="A186" s="121" t="s">
        <v>452</v>
      </c>
      <c r="B186" s="150"/>
      <c r="C186" s="155"/>
      <c r="D186" s="136"/>
      <c r="E186" s="136"/>
      <c r="F186" s="136"/>
      <c r="G186" s="136"/>
      <c r="H186" s="136"/>
    </row>
    <row r="187" spans="1:8" ht="12.75">
      <c r="A187" s="162" t="s">
        <v>342</v>
      </c>
      <c r="B187" s="148"/>
      <c r="C187" s="153">
        <v>2007</v>
      </c>
      <c r="D187" s="144">
        <v>7.503748</v>
      </c>
      <c r="E187" s="144">
        <v>0</v>
      </c>
      <c r="F187" s="144">
        <v>0</v>
      </c>
      <c r="G187" s="144"/>
      <c r="H187" s="144">
        <v>7.503748</v>
      </c>
    </row>
    <row r="188" spans="1:8" s="33" customFormat="1" ht="12.75">
      <c r="A188" s="101" t="s">
        <v>448</v>
      </c>
      <c r="B188" s="149"/>
      <c r="C188" s="154"/>
      <c r="D188" s="128"/>
      <c r="E188" s="128"/>
      <c r="F188" s="128"/>
      <c r="G188" s="128"/>
      <c r="H188" s="128"/>
    </row>
    <row r="189" spans="1:8" ht="12.75">
      <c r="A189" s="121" t="s">
        <v>452</v>
      </c>
      <c r="B189" s="150"/>
      <c r="C189" s="155"/>
      <c r="D189" s="136"/>
      <c r="E189" s="136"/>
      <c r="F189" s="136"/>
      <c r="G189" s="136"/>
      <c r="H189" s="136"/>
    </row>
    <row r="190" spans="1:8" ht="12.75">
      <c r="A190" s="162" t="s">
        <v>343</v>
      </c>
      <c r="B190" s="148"/>
      <c r="C190" s="153">
        <v>2007</v>
      </c>
      <c r="D190" s="144">
        <v>7.3</v>
      </c>
      <c r="E190" s="144">
        <v>0</v>
      </c>
      <c r="F190" s="144">
        <v>0</v>
      </c>
      <c r="G190" s="128"/>
      <c r="H190" s="128">
        <v>7.3</v>
      </c>
    </row>
    <row r="191" spans="1:8" s="33" customFormat="1" ht="12.75">
      <c r="A191" s="101" t="s">
        <v>448</v>
      </c>
      <c r="B191" s="149"/>
      <c r="C191" s="154"/>
      <c r="D191" s="128"/>
      <c r="E191" s="128"/>
      <c r="F191" s="128"/>
      <c r="G191" s="128"/>
      <c r="H191" s="128"/>
    </row>
    <row r="192" spans="1:8" ht="12.75">
      <c r="A192" s="121" t="s">
        <v>453</v>
      </c>
      <c r="B192" s="150"/>
      <c r="C192" s="155"/>
      <c r="D192" s="136"/>
      <c r="E192" s="136"/>
      <c r="F192" s="136"/>
      <c r="G192" s="136"/>
      <c r="H192" s="136"/>
    </row>
    <row r="193" spans="1:8" ht="12.75">
      <c r="A193" s="162" t="s">
        <v>344</v>
      </c>
      <c r="B193" s="148"/>
      <c r="C193" s="153">
        <v>2007</v>
      </c>
      <c r="D193" s="144">
        <v>2</v>
      </c>
      <c r="E193" s="144">
        <v>0</v>
      </c>
      <c r="F193" s="144">
        <v>0</v>
      </c>
      <c r="G193" s="128"/>
      <c r="H193" s="128">
        <v>2</v>
      </c>
    </row>
    <row r="194" spans="1:8" s="33" customFormat="1" ht="12.75">
      <c r="A194" s="101" t="s">
        <v>448</v>
      </c>
      <c r="B194" s="149"/>
      <c r="C194" s="154"/>
      <c r="D194" s="128"/>
      <c r="E194" s="128"/>
      <c r="F194" s="128"/>
      <c r="G194" s="128"/>
      <c r="H194" s="128"/>
    </row>
    <row r="195" spans="1:8" ht="12.75">
      <c r="A195" s="121" t="s">
        <v>453</v>
      </c>
      <c r="B195" s="150"/>
      <c r="C195" s="155"/>
      <c r="D195" s="136"/>
      <c r="E195" s="136"/>
      <c r="F195" s="136"/>
      <c r="G195" s="136"/>
      <c r="H195" s="136"/>
    </row>
    <row r="196" spans="1:8" ht="12.75">
      <c r="A196" s="162" t="s">
        <v>345</v>
      </c>
      <c r="B196" s="148"/>
      <c r="C196" s="153">
        <v>2007</v>
      </c>
      <c r="D196" s="144">
        <v>5</v>
      </c>
      <c r="E196" s="144">
        <v>0</v>
      </c>
      <c r="F196" s="144">
        <v>0</v>
      </c>
      <c r="G196" s="128"/>
      <c r="H196" s="128">
        <v>5</v>
      </c>
    </row>
    <row r="197" spans="1:8" s="33" customFormat="1" ht="12.75">
      <c r="A197" s="101" t="s">
        <v>448</v>
      </c>
      <c r="B197" s="149"/>
      <c r="C197" s="154"/>
      <c r="D197" s="128"/>
      <c r="E197" s="128"/>
      <c r="F197" s="128"/>
      <c r="G197" s="128"/>
      <c r="H197" s="128"/>
    </row>
    <row r="198" spans="1:8" ht="12.75">
      <c r="A198" s="121" t="s">
        <v>453</v>
      </c>
      <c r="B198" s="150"/>
      <c r="C198" s="155"/>
      <c r="D198" s="136"/>
      <c r="E198" s="136"/>
      <c r="F198" s="136"/>
      <c r="G198" s="136"/>
      <c r="H198" s="136"/>
    </row>
    <row r="199" spans="1:8" ht="12.75">
      <c r="A199" s="162" t="s">
        <v>346</v>
      </c>
      <c r="B199" s="148"/>
      <c r="C199" s="153" t="s">
        <v>219</v>
      </c>
      <c r="D199" s="144">
        <v>48.2</v>
      </c>
      <c r="E199" s="128">
        <v>36.15</v>
      </c>
      <c r="F199" s="128">
        <v>9.64</v>
      </c>
      <c r="G199" s="128"/>
      <c r="H199" s="128">
        <v>2.41</v>
      </c>
    </row>
    <row r="200" spans="1:8" s="33" customFormat="1" ht="12.75">
      <c r="A200" s="101" t="s">
        <v>448</v>
      </c>
      <c r="B200" s="149"/>
      <c r="C200" s="154"/>
      <c r="D200" s="128"/>
      <c r="E200" s="128"/>
      <c r="F200" s="128"/>
      <c r="G200" s="128"/>
      <c r="H200" s="128"/>
    </row>
    <row r="201" spans="1:8" ht="12.75">
      <c r="A201" s="121" t="s">
        <v>453</v>
      </c>
      <c r="B201" s="150"/>
      <c r="C201" s="155"/>
      <c r="D201" s="136"/>
      <c r="E201" s="136"/>
      <c r="F201" s="136"/>
      <c r="G201" s="136"/>
      <c r="H201" s="136"/>
    </row>
    <row r="202" spans="1:8" ht="12.75">
      <c r="A202" s="162" t="s">
        <v>347</v>
      </c>
      <c r="B202" s="148"/>
      <c r="C202" s="153" t="s">
        <v>219</v>
      </c>
      <c r="D202" s="144">
        <v>34.7</v>
      </c>
      <c r="E202" s="128">
        <v>26.025</v>
      </c>
      <c r="F202" s="128">
        <v>6.94</v>
      </c>
      <c r="G202" s="128"/>
      <c r="H202" s="128">
        <v>1.735</v>
      </c>
    </row>
    <row r="203" spans="1:8" s="33" customFormat="1" ht="12.75">
      <c r="A203" s="101" t="s">
        <v>440</v>
      </c>
      <c r="B203" s="149"/>
      <c r="C203" s="154"/>
      <c r="D203" s="128"/>
      <c r="E203" s="128"/>
      <c r="F203" s="128"/>
      <c r="G203" s="128"/>
      <c r="H203" s="128"/>
    </row>
    <row r="204" spans="1:8" ht="12.75">
      <c r="A204" s="121" t="s">
        <v>457</v>
      </c>
      <c r="B204" s="150"/>
      <c r="C204" s="155"/>
      <c r="D204" s="136"/>
      <c r="E204" s="136"/>
      <c r="F204" s="136"/>
      <c r="G204" s="136"/>
      <c r="H204" s="136"/>
    </row>
    <row r="205" spans="1:8" ht="12.75">
      <c r="A205" s="162" t="s">
        <v>348</v>
      </c>
      <c r="B205" s="148"/>
      <c r="C205" s="153">
        <v>2008</v>
      </c>
      <c r="D205" s="144">
        <v>3.3</v>
      </c>
      <c r="E205" s="144">
        <v>0</v>
      </c>
      <c r="F205" s="144">
        <v>0</v>
      </c>
      <c r="G205" s="128"/>
      <c r="H205" s="128">
        <v>3.3</v>
      </c>
    </row>
    <row r="206" spans="1:8" s="33" customFormat="1" ht="12.75">
      <c r="A206" s="101" t="s">
        <v>440</v>
      </c>
      <c r="B206" s="149"/>
      <c r="C206" s="154"/>
      <c r="D206" s="128"/>
      <c r="E206" s="128"/>
      <c r="F206" s="128"/>
      <c r="G206" s="128"/>
      <c r="H206" s="128"/>
    </row>
    <row r="207" spans="1:8" ht="12.75">
      <c r="A207" s="121" t="s">
        <v>457</v>
      </c>
      <c r="B207" s="150"/>
      <c r="C207" s="155"/>
      <c r="D207" s="136"/>
      <c r="E207" s="136"/>
      <c r="F207" s="136"/>
      <c r="G207" s="136"/>
      <c r="H207" s="136"/>
    </row>
    <row r="208" spans="1:8" ht="12.75">
      <c r="A208" s="162" t="s">
        <v>349</v>
      </c>
      <c r="B208" s="148"/>
      <c r="C208" s="153">
        <v>2008</v>
      </c>
      <c r="D208" s="144">
        <v>12.986940876000002</v>
      </c>
      <c r="E208" s="128">
        <v>9.740205657</v>
      </c>
      <c r="F208" s="128">
        <v>2.5973881752000008</v>
      </c>
      <c r="G208" s="128"/>
      <c r="H208" s="128">
        <v>0.6493470438000002</v>
      </c>
    </row>
    <row r="209" spans="1:8" s="33" customFormat="1" ht="12.75">
      <c r="A209" s="101" t="s">
        <v>440</v>
      </c>
      <c r="B209" s="149"/>
      <c r="C209" s="154"/>
      <c r="D209" s="128"/>
      <c r="E209" s="128"/>
      <c r="F209" s="128"/>
      <c r="G209" s="128"/>
      <c r="H209" s="128"/>
    </row>
    <row r="210" spans="1:8" ht="12.75">
      <c r="A210" s="121" t="s">
        <v>457</v>
      </c>
      <c r="B210" s="150"/>
      <c r="C210" s="155"/>
      <c r="D210" s="136"/>
      <c r="E210" s="136"/>
      <c r="F210" s="136"/>
      <c r="G210" s="136"/>
      <c r="H210" s="136"/>
    </row>
    <row r="211" spans="1:8" ht="12.75">
      <c r="A211" s="162" t="s">
        <v>350</v>
      </c>
      <c r="B211" s="148"/>
      <c r="C211" s="153">
        <v>2008</v>
      </c>
      <c r="D211" s="144">
        <v>0.6259370000000001</v>
      </c>
      <c r="E211" s="144">
        <v>0</v>
      </c>
      <c r="F211" s="144">
        <v>0</v>
      </c>
      <c r="G211" s="128"/>
      <c r="H211" s="128">
        <v>0.6259370000000001</v>
      </c>
    </row>
    <row r="212" spans="1:8" s="33" customFormat="1" ht="12.75">
      <c r="A212" s="151" t="s">
        <v>526</v>
      </c>
      <c r="B212" s="149"/>
      <c r="C212" s="154"/>
      <c r="D212" s="128"/>
      <c r="E212" s="128"/>
      <c r="F212" s="128"/>
      <c r="G212" s="128"/>
      <c r="H212" s="128"/>
    </row>
    <row r="213" spans="1:8" ht="12.75">
      <c r="A213" s="152" t="s">
        <v>527</v>
      </c>
      <c r="B213" s="150"/>
      <c r="C213" s="155"/>
      <c r="D213" s="136"/>
      <c r="E213" s="136"/>
      <c r="F213" s="136"/>
      <c r="G213" s="136"/>
      <c r="H213" s="136"/>
    </row>
    <row r="214" spans="1:8" ht="12.75">
      <c r="A214" s="162" t="s">
        <v>351</v>
      </c>
      <c r="B214" s="148"/>
      <c r="C214" s="153" t="s">
        <v>227</v>
      </c>
      <c r="D214" s="144">
        <v>21.281858000000003</v>
      </c>
      <c r="E214" s="144">
        <v>15.961393500000003</v>
      </c>
      <c r="F214" s="144">
        <v>4.2563716000000005</v>
      </c>
      <c r="G214" s="144"/>
      <c r="H214" s="144">
        <v>1.0640929000000001</v>
      </c>
    </row>
    <row r="215" spans="1:8" s="33" customFormat="1" ht="12.75">
      <c r="A215" s="101" t="s">
        <v>448</v>
      </c>
      <c r="B215" s="149"/>
      <c r="C215" s="154"/>
      <c r="D215" s="128"/>
      <c r="E215" s="128"/>
      <c r="F215" s="128"/>
      <c r="G215" s="128"/>
      <c r="H215" s="128"/>
    </row>
    <row r="216" spans="1:8" ht="12.75">
      <c r="A216" s="121" t="s">
        <v>452</v>
      </c>
      <c r="B216" s="150"/>
      <c r="C216" s="155"/>
      <c r="D216" s="136"/>
      <c r="E216" s="136"/>
      <c r="F216" s="136"/>
      <c r="G216" s="136"/>
      <c r="H216" s="136"/>
    </row>
    <row r="217" spans="1:8" ht="12.75">
      <c r="A217" s="162" t="s">
        <v>352</v>
      </c>
      <c r="B217" s="148"/>
      <c r="C217" s="153">
        <v>2008</v>
      </c>
      <c r="D217" s="144">
        <v>15.398050200000002</v>
      </c>
      <c r="E217" s="128">
        <v>11.548537650000002</v>
      </c>
      <c r="F217" s="128">
        <v>3.0796100400000004</v>
      </c>
      <c r="G217" s="128"/>
      <c r="H217" s="128">
        <v>0.7699025100000001</v>
      </c>
    </row>
    <row r="218" spans="1:8" s="33" customFormat="1" ht="12.75">
      <c r="A218" s="101" t="s">
        <v>448</v>
      </c>
      <c r="B218" s="149"/>
      <c r="C218" s="154"/>
      <c r="D218" s="128"/>
      <c r="E218" s="128"/>
      <c r="F218" s="128"/>
      <c r="G218" s="128"/>
      <c r="H218" s="128"/>
    </row>
    <row r="219" spans="1:8" ht="12.75">
      <c r="A219" s="152" t="s">
        <v>528</v>
      </c>
      <c r="B219" s="150"/>
      <c r="C219" s="155"/>
      <c r="D219" s="136"/>
      <c r="E219" s="136"/>
      <c r="F219" s="136"/>
      <c r="G219" s="136"/>
      <c r="H219" s="136"/>
    </row>
    <row r="220" spans="1:8" ht="12.75">
      <c r="A220" s="162" t="s">
        <v>353</v>
      </c>
      <c r="B220" s="148"/>
      <c r="C220" s="153">
        <v>2008</v>
      </c>
      <c r="D220" s="144">
        <v>12.518740000000001</v>
      </c>
      <c r="E220" s="128">
        <v>9.389055</v>
      </c>
      <c r="F220" s="128">
        <v>2.5037480000000003</v>
      </c>
      <c r="G220" s="128"/>
      <c r="H220" s="128">
        <v>0.6259370000000001</v>
      </c>
    </row>
    <row r="221" spans="1:8" s="33" customFormat="1" ht="12.75">
      <c r="A221" s="101" t="s">
        <v>448</v>
      </c>
      <c r="B221" s="149"/>
      <c r="C221" s="154"/>
      <c r="D221" s="128"/>
      <c r="E221" s="128"/>
      <c r="F221" s="128"/>
      <c r="G221" s="128"/>
      <c r="H221" s="128"/>
    </row>
    <row r="222" spans="1:8" ht="12.75">
      <c r="A222" s="121" t="s">
        <v>452</v>
      </c>
      <c r="B222" s="150"/>
      <c r="C222" s="155"/>
      <c r="D222" s="136"/>
      <c r="E222" s="136"/>
      <c r="F222" s="136"/>
      <c r="G222" s="136"/>
      <c r="H222" s="136"/>
    </row>
    <row r="223" spans="1:8" ht="12.75">
      <c r="A223" s="162" t="s">
        <v>354</v>
      </c>
      <c r="B223" s="148"/>
      <c r="C223" s="153">
        <v>2009</v>
      </c>
      <c r="D223" s="144">
        <v>6.2593700000000005</v>
      </c>
      <c r="E223" s="144">
        <v>0</v>
      </c>
      <c r="F223" s="144">
        <v>0</v>
      </c>
      <c r="G223" s="128"/>
      <c r="H223" s="128">
        <v>6.2593700000000005</v>
      </c>
    </row>
    <row r="224" spans="1:8" s="33" customFormat="1" ht="12.75">
      <c r="A224" s="101" t="s">
        <v>448</v>
      </c>
      <c r="B224" s="149"/>
      <c r="C224" s="154"/>
      <c r="D224" s="128"/>
      <c r="E224" s="128"/>
      <c r="F224" s="128"/>
      <c r="G224" s="128"/>
      <c r="H224" s="128"/>
    </row>
    <row r="225" spans="1:8" ht="12.75">
      <c r="A225" s="121" t="s">
        <v>452</v>
      </c>
      <c r="B225" s="150"/>
      <c r="C225" s="155"/>
      <c r="D225" s="136"/>
      <c r="E225" s="136"/>
      <c r="F225" s="136"/>
      <c r="G225" s="136"/>
      <c r="H225" s="136"/>
    </row>
    <row r="226" spans="1:8" ht="12.75">
      <c r="A226" s="162" t="s">
        <v>355</v>
      </c>
      <c r="B226" s="148"/>
      <c r="C226" s="153">
        <v>2009</v>
      </c>
      <c r="D226" s="144">
        <v>12.675224250000001</v>
      </c>
      <c r="E226" s="128">
        <v>9.506418187500001</v>
      </c>
      <c r="F226" s="128">
        <v>2.5350448500000002</v>
      </c>
      <c r="G226" s="128"/>
      <c r="H226" s="128">
        <v>0.6337612125000001</v>
      </c>
    </row>
    <row r="227" spans="1:8" s="33" customFormat="1" ht="12.75">
      <c r="A227" s="101" t="s">
        <v>448</v>
      </c>
      <c r="B227" s="149"/>
      <c r="C227" s="154"/>
      <c r="D227" s="128"/>
      <c r="E227" s="128"/>
      <c r="F227" s="128"/>
      <c r="G227" s="128"/>
      <c r="H227" s="128"/>
    </row>
    <row r="228" spans="1:8" ht="12.75">
      <c r="A228" s="152" t="s">
        <v>460</v>
      </c>
      <c r="B228" s="150"/>
      <c r="C228" s="155"/>
      <c r="D228" s="136"/>
      <c r="E228" s="136"/>
      <c r="F228" s="136"/>
      <c r="G228" s="136"/>
      <c r="H228" s="136"/>
    </row>
    <row r="229" spans="1:8" ht="12.75">
      <c r="A229" s="162" t="s">
        <v>356</v>
      </c>
      <c r="B229" s="148"/>
      <c r="C229" s="153" t="s">
        <v>443</v>
      </c>
      <c r="D229" s="144">
        <v>28.234766196000002</v>
      </c>
      <c r="E229" s="128">
        <v>21.176074647</v>
      </c>
      <c r="F229" s="128">
        <v>5.646953239200001</v>
      </c>
      <c r="G229" s="128"/>
      <c r="H229" s="128">
        <v>1.4117383098000003</v>
      </c>
    </row>
    <row r="230" spans="1:8" s="33" customFormat="1" ht="12.75">
      <c r="A230" s="101" t="s">
        <v>448</v>
      </c>
      <c r="B230" s="149"/>
      <c r="C230" s="154"/>
      <c r="D230" s="128"/>
      <c r="E230" s="128"/>
      <c r="F230" s="128"/>
      <c r="G230" s="128"/>
      <c r="H230" s="128"/>
    </row>
    <row r="231" spans="1:8" ht="12.75">
      <c r="A231" s="121" t="s">
        <v>449</v>
      </c>
      <c r="B231" s="150"/>
      <c r="C231" s="155"/>
      <c r="D231" s="136"/>
      <c r="E231" s="136"/>
      <c r="F231" s="136"/>
      <c r="G231" s="136"/>
      <c r="H231" s="136"/>
    </row>
    <row r="232" spans="1:8" ht="12.75">
      <c r="A232" s="162" t="s">
        <v>357</v>
      </c>
      <c r="B232" s="148"/>
      <c r="C232" s="153">
        <v>2009</v>
      </c>
      <c r="D232" s="144">
        <v>10.623402764000001</v>
      </c>
      <c r="E232" s="144">
        <v>0</v>
      </c>
      <c r="F232" s="144">
        <v>0</v>
      </c>
      <c r="G232" s="144"/>
      <c r="H232" s="144">
        <v>10.623402764000001</v>
      </c>
    </row>
    <row r="233" spans="1:8" s="33" customFormat="1" ht="12.75">
      <c r="A233" s="101" t="s">
        <v>448</v>
      </c>
      <c r="B233" s="149"/>
      <c r="C233" s="154"/>
      <c r="D233" s="128"/>
      <c r="E233" s="128"/>
      <c r="F233" s="128"/>
      <c r="G233" s="128"/>
      <c r="H233" s="128"/>
    </row>
    <row r="234" spans="1:8" ht="12.75">
      <c r="A234" s="120" t="s">
        <v>460</v>
      </c>
      <c r="B234" s="150"/>
      <c r="C234" s="155"/>
      <c r="D234" s="136"/>
      <c r="E234" s="136"/>
      <c r="F234" s="136"/>
      <c r="G234" s="136"/>
      <c r="H234" s="136"/>
    </row>
    <row r="235" spans="1:8" ht="12.75">
      <c r="A235" s="162" t="s">
        <v>358</v>
      </c>
      <c r="B235" s="148"/>
      <c r="C235" s="153" t="s">
        <v>443</v>
      </c>
      <c r="D235" s="144">
        <v>18.77811</v>
      </c>
      <c r="E235" s="128">
        <v>14.083582500000002</v>
      </c>
      <c r="F235" s="128">
        <v>3.7556220000000007</v>
      </c>
      <c r="G235" s="128"/>
      <c r="H235" s="128">
        <v>0.9389055000000002</v>
      </c>
    </row>
    <row r="236" spans="1:8" s="33" customFormat="1" ht="12.75">
      <c r="A236" s="101" t="s">
        <v>448</v>
      </c>
      <c r="B236" s="149"/>
      <c r="C236" s="154"/>
      <c r="D236" s="128"/>
      <c r="E236" s="128"/>
      <c r="F236" s="128"/>
      <c r="G236" s="128"/>
      <c r="H236" s="128"/>
    </row>
    <row r="237" spans="1:8" ht="12.75">
      <c r="A237" s="120" t="s">
        <v>462</v>
      </c>
      <c r="B237" s="150"/>
      <c r="C237" s="155"/>
      <c r="D237" s="136"/>
      <c r="E237" s="136"/>
      <c r="F237" s="136"/>
      <c r="G237" s="136"/>
      <c r="H237" s="136"/>
    </row>
    <row r="238" spans="1:8" ht="12.75">
      <c r="A238" s="162" t="s">
        <v>359</v>
      </c>
      <c r="B238" s="148"/>
      <c r="C238" s="153" t="s">
        <v>443</v>
      </c>
      <c r="D238" s="144">
        <v>18.77811</v>
      </c>
      <c r="E238" s="128">
        <v>14.083582500000002</v>
      </c>
      <c r="F238" s="128">
        <v>3.7556220000000007</v>
      </c>
      <c r="G238" s="128"/>
      <c r="H238" s="128">
        <v>0.9389055000000002</v>
      </c>
    </row>
    <row r="239" spans="1:8" s="33" customFormat="1" ht="12.75">
      <c r="A239" s="101" t="s">
        <v>448</v>
      </c>
      <c r="B239" s="149"/>
      <c r="C239" s="154"/>
      <c r="D239" s="128"/>
      <c r="E239" s="128"/>
      <c r="F239" s="128"/>
      <c r="G239" s="128"/>
      <c r="H239" s="128"/>
    </row>
    <row r="240" spans="1:8" ht="12.75">
      <c r="A240" s="121" t="s">
        <v>452</v>
      </c>
      <c r="B240" s="150"/>
      <c r="C240" s="155"/>
      <c r="D240" s="136"/>
      <c r="E240" s="136"/>
      <c r="F240" s="136"/>
      <c r="G240" s="136"/>
      <c r="H240" s="136"/>
    </row>
    <row r="241" spans="1:8" ht="12.75">
      <c r="A241" s="162" t="s">
        <v>360</v>
      </c>
      <c r="B241" s="148"/>
      <c r="C241" s="153">
        <v>2009</v>
      </c>
      <c r="D241" s="144">
        <v>15.12263792</v>
      </c>
      <c r="E241" s="128">
        <v>11.34197844</v>
      </c>
      <c r="F241" s="128">
        <v>3.0245275840000003</v>
      </c>
      <c r="G241" s="128"/>
      <c r="H241" s="128">
        <v>0.7561318960000001</v>
      </c>
    </row>
    <row r="242" spans="1:8" s="33" customFormat="1" ht="12.75">
      <c r="A242" s="101" t="s">
        <v>448</v>
      </c>
      <c r="B242" s="149"/>
      <c r="C242" s="154"/>
      <c r="D242" s="128"/>
      <c r="E242" s="128"/>
      <c r="F242" s="128"/>
      <c r="G242" s="128"/>
      <c r="H242" s="128"/>
    </row>
    <row r="243" spans="1:8" ht="12.75">
      <c r="A243" s="121" t="s">
        <v>459</v>
      </c>
      <c r="B243" s="150"/>
      <c r="C243" s="155"/>
      <c r="D243" s="136"/>
      <c r="E243" s="136"/>
      <c r="F243" s="136"/>
      <c r="G243" s="136"/>
      <c r="H243" s="136"/>
    </row>
    <row r="244" spans="1:8" ht="12.75">
      <c r="A244" s="162" t="s">
        <v>361</v>
      </c>
      <c r="B244" s="148"/>
      <c r="C244" s="153">
        <v>2009</v>
      </c>
      <c r="D244" s="144">
        <v>14.754586964</v>
      </c>
      <c r="E244" s="128">
        <v>11.065940223</v>
      </c>
      <c r="F244" s="128">
        <v>2.9509173928</v>
      </c>
      <c r="G244" s="128"/>
      <c r="H244" s="128">
        <v>0.7377293482</v>
      </c>
    </row>
    <row r="245" spans="1:8" s="33" customFormat="1" ht="12.75">
      <c r="A245" s="101" t="s">
        <v>448</v>
      </c>
      <c r="B245" s="149"/>
      <c r="C245" s="154"/>
      <c r="D245" s="128"/>
      <c r="E245" s="128"/>
      <c r="F245" s="128"/>
      <c r="G245" s="128"/>
      <c r="H245" s="128"/>
    </row>
    <row r="246" spans="1:8" ht="12.75">
      <c r="A246" s="120" t="s">
        <v>451</v>
      </c>
      <c r="B246" s="150"/>
      <c r="C246" s="155"/>
      <c r="D246" s="136"/>
      <c r="E246" s="136"/>
      <c r="F246" s="136"/>
      <c r="G246" s="136"/>
      <c r="H246" s="136"/>
    </row>
    <row r="247" spans="1:8" ht="12.75">
      <c r="A247" s="162" t="s">
        <v>362</v>
      </c>
      <c r="B247" s="148"/>
      <c r="C247" s="159" t="s">
        <v>443</v>
      </c>
      <c r="D247" s="144">
        <v>30.046227874000007</v>
      </c>
      <c r="E247" s="128">
        <v>22.534670905500004</v>
      </c>
      <c r="F247" s="128">
        <v>6.009245574800001</v>
      </c>
      <c r="G247" s="128"/>
      <c r="H247" s="128">
        <v>1.5023113937000003</v>
      </c>
    </row>
    <row r="248" spans="1:8" s="33" customFormat="1" ht="12.75">
      <c r="A248" s="101" t="s">
        <v>448</v>
      </c>
      <c r="B248" s="149"/>
      <c r="C248" s="160"/>
      <c r="D248" s="128"/>
      <c r="E248" s="128"/>
      <c r="F248" s="128"/>
      <c r="G248" s="128"/>
      <c r="H248" s="128"/>
    </row>
    <row r="249" spans="1:8" ht="12.75">
      <c r="A249" s="121" t="s">
        <v>452</v>
      </c>
      <c r="B249" s="150"/>
      <c r="C249" s="161"/>
      <c r="D249" s="136"/>
      <c r="E249" s="136"/>
      <c r="F249" s="136"/>
      <c r="G249" s="136"/>
      <c r="H249" s="136"/>
    </row>
    <row r="250" spans="1:8" ht="12.75">
      <c r="A250" s="162" t="s">
        <v>363</v>
      </c>
      <c r="B250" s="148"/>
      <c r="C250" s="153">
        <v>2009</v>
      </c>
      <c r="D250" s="144">
        <v>10.014992000000001</v>
      </c>
      <c r="E250" s="128">
        <v>7.511244000000001</v>
      </c>
      <c r="F250" s="128">
        <v>2.0029984000000005</v>
      </c>
      <c r="G250" s="128"/>
      <c r="H250" s="128">
        <v>0.5007496000000001</v>
      </c>
    </row>
    <row r="251" spans="1:8" s="33" customFormat="1" ht="12.75">
      <c r="A251" s="101" t="s">
        <v>448</v>
      </c>
      <c r="B251" s="149"/>
      <c r="C251" s="154"/>
      <c r="D251" s="128"/>
      <c r="E251" s="128"/>
      <c r="F251" s="128"/>
      <c r="G251" s="128"/>
      <c r="H251" s="128"/>
    </row>
    <row r="252" spans="1:8" ht="12.75">
      <c r="A252" s="121" t="s">
        <v>452</v>
      </c>
      <c r="B252" s="150"/>
      <c r="C252" s="155"/>
      <c r="D252" s="136"/>
      <c r="E252" s="136"/>
      <c r="F252" s="136"/>
      <c r="G252" s="136"/>
      <c r="H252" s="136"/>
    </row>
    <row r="253" spans="1:8" ht="12.75">
      <c r="A253" s="162" t="s">
        <v>364</v>
      </c>
      <c r="B253" s="148"/>
      <c r="C253" s="153">
        <v>2009</v>
      </c>
      <c r="D253" s="144">
        <v>10.014992000000001</v>
      </c>
      <c r="E253" s="128">
        <v>7.511244000000001</v>
      </c>
      <c r="F253" s="128">
        <v>2.0029984000000005</v>
      </c>
      <c r="G253" s="128"/>
      <c r="H253" s="128">
        <v>0.5007496000000001</v>
      </c>
    </row>
    <row r="254" spans="1:8" s="33" customFormat="1" ht="12.75">
      <c r="A254" s="101" t="s">
        <v>448</v>
      </c>
      <c r="B254" s="149"/>
      <c r="C254" s="154"/>
      <c r="D254" s="128"/>
      <c r="E254" s="128"/>
      <c r="F254" s="128"/>
      <c r="G254" s="128"/>
      <c r="H254" s="128"/>
    </row>
    <row r="255" spans="1:8" ht="12.75">
      <c r="A255" s="121" t="s">
        <v>452</v>
      </c>
      <c r="B255" s="150"/>
      <c r="C255" s="155"/>
      <c r="D255" s="136"/>
      <c r="E255" s="136"/>
      <c r="F255" s="136"/>
      <c r="G255" s="136"/>
      <c r="H255" s="136"/>
    </row>
    <row r="256" spans="1:8" ht="12.75">
      <c r="A256" s="162" t="s">
        <v>365</v>
      </c>
      <c r="B256" s="148"/>
      <c r="C256" s="153">
        <v>2009</v>
      </c>
      <c r="D256" s="144">
        <v>7.220809232</v>
      </c>
      <c r="E256" s="144">
        <v>0</v>
      </c>
      <c r="F256" s="144">
        <v>0</v>
      </c>
      <c r="G256" s="144"/>
      <c r="H256" s="144">
        <v>7.220809232</v>
      </c>
    </row>
    <row r="257" spans="1:8" s="33" customFormat="1" ht="12.75">
      <c r="A257" s="101" t="s">
        <v>448</v>
      </c>
      <c r="B257" s="149"/>
      <c r="C257" s="154"/>
      <c r="D257" s="128"/>
      <c r="E257" s="128"/>
      <c r="F257" s="128"/>
      <c r="G257" s="128"/>
      <c r="H257" s="128"/>
    </row>
    <row r="258" spans="1:8" ht="12.75">
      <c r="A258" s="152" t="s">
        <v>458</v>
      </c>
      <c r="B258" s="150"/>
      <c r="C258" s="155"/>
      <c r="D258" s="136"/>
      <c r="E258" s="136"/>
      <c r="F258" s="136"/>
      <c r="G258" s="136"/>
      <c r="H258" s="136"/>
    </row>
    <row r="259" spans="1:8" ht="12.75">
      <c r="A259" s="162" t="s">
        <v>366</v>
      </c>
      <c r="B259" s="148"/>
      <c r="C259" s="153" t="s">
        <v>443</v>
      </c>
      <c r="D259" s="144">
        <v>32.896744972</v>
      </c>
      <c r="E259" s="144">
        <v>24.672558729000002</v>
      </c>
      <c r="F259" s="144">
        <v>6.5793489944</v>
      </c>
      <c r="G259" s="144"/>
      <c r="H259" s="144">
        <v>1.6448372486</v>
      </c>
    </row>
    <row r="260" spans="1:8" s="33" customFormat="1" ht="12.75">
      <c r="A260" s="101" t="s">
        <v>448</v>
      </c>
      <c r="B260" s="149"/>
      <c r="C260" s="154"/>
      <c r="D260" s="128"/>
      <c r="E260" s="128"/>
      <c r="F260" s="128"/>
      <c r="G260" s="128"/>
      <c r="H260" s="128"/>
    </row>
    <row r="261" spans="1:8" ht="12.75">
      <c r="A261" s="121" t="s">
        <v>459</v>
      </c>
      <c r="B261" s="149"/>
      <c r="C261" s="154"/>
      <c r="D261" s="128"/>
      <c r="E261" s="136"/>
      <c r="F261" s="136"/>
      <c r="G261" s="136"/>
      <c r="H261" s="136"/>
    </row>
    <row r="262" spans="1:8" ht="12.75">
      <c r="A262" s="162" t="s">
        <v>367</v>
      </c>
      <c r="B262" s="148"/>
      <c r="C262" s="153" t="s">
        <v>443</v>
      </c>
      <c r="D262" s="144">
        <v>34.691932288000004</v>
      </c>
      <c r="E262" s="128">
        <v>26.018949216000003</v>
      </c>
      <c r="F262" s="128">
        <v>6.938386457600001</v>
      </c>
      <c r="G262" s="128"/>
      <c r="H262" s="128">
        <v>1.7345966144000002</v>
      </c>
    </row>
    <row r="263" spans="1:8" s="33" customFormat="1" ht="12.75">
      <c r="A263" s="101" t="s">
        <v>448</v>
      </c>
      <c r="B263" s="163"/>
      <c r="C263" s="154"/>
      <c r="D263" s="128"/>
      <c r="E263" s="164"/>
      <c r="F263" s="128"/>
      <c r="G263" s="131"/>
      <c r="H263" s="131"/>
    </row>
    <row r="264" spans="1:8" ht="12.75">
      <c r="A264" s="121" t="s">
        <v>459</v>
      </c>
      <c r="B264" s="163"/>
      <c r="C264" s="154"/>
      <c r="D264" s="128"/>
      <c r="E264" s="164"/>
      <c r="F264" s="128"/>
      <c r="G264" s="131"/>
      <c r="H264" s="131"/>
    </row>
    <row r="265" spans="1:8" ht="12.75">
      <c r="A265" s="162" t="s">
        <v>368</v>
      </c>
      <c r="B265" s="165"/>
      <c r="C265" s="153"/>
      <c r="D265" s="144"/>
      <c r="E265" s="166"/>
      <c r="F265" s="144"/>
      <c r="G265" s="146"/>
      <c r="H265" s="146"/>
    </row>
    <row r="266" spans="1:8" ht="12.75">
      <c r="A266" s="151" t="s">
        <v>369</v>
      </c>
      <c r="B266" s="163"/>
      <c r="C266" s="154">
        <v>2009</v>
      </c>
      <c r="D266" s="128">
        <v>15.773612400000001</v>
      </c>
      <c r="E266" s="164">
        <v>13.40757054</v>
      </c>
      <c r="F266" s="128">
        <v>1.57736124</v>
      </c>
      <c r="G266" s="131"/>
      <c r="H266" s="131">
        <v>0.78868062</v>
      </c>
    </row>
    <row r="267" spans="1:8" s="33" customFormat="1" ht="12.75">
      <c r="A267" s="101" t="s">
        <v>448</v>
      </c>
      <c r="B267" s="163"/>
      <c r="C267" s="154"/>
      <c r="D267" s="128"/>
      <c r="E267" s="164"/>
      <c r="F267" s="128"/>
      <c r="G267" s="131"/>
      <c r="H267" s="131"/>
    </row>
    <row r="268" spans="1:8" ht="12.75">
      <c r="A268" s="121" t="s">
        <v>459</v>
      </c>
      <c r="B268" s="163"/>
      <c r="C268" s="155"/>
      <c r="D268" s="128"/>
      <c r="E268" s="167"/>
      <c r="F268" s="136"/>
      <c r="G268" s="135"/>
      <c r="H268" s="135"/>
    </row>
    <row r="269" spans="1:8" ht="12.75">
      <c r="A269" s="162" t="s">
        <v>370</v>
      </c>
      <c r="B269" s="148"/>
      <c r="C269" s="168">
        <v>2009</v>
      </c>
      <c r="D269" s="144">
        <v>6.2593700000000005</v>
      </c>
      <c r="E269" s="128">
        <v>5.3204645</v>
      </c>
      <c r="F269" s="128">
        <v>0.6259370000000001</v>
      </c>
      <c r="G269" s="128"/>
      <c r="H269" s="128">
        <v>0.31296850000000004</v>
      </c>
    </row>
    <row r="270" spans="1:8" s="33" customFormat="1" ht="12.75">
      <c r="A270" s="101" t="s">
        <v>448</v>
      </c>
      <c r="B270" s="149"/>
      <c r="C270" s="168"/>
      <c r="D270" s="128"/>
      <c r="E270" s="164"/>
      <c r="F270" s="128"/>
      <c r="G270" s="131"/>
      <c r="H270" s="131"/>
    </row>
    <row r="271" spans="1:8" ht="12.75">
      <c r="A271" s="121" t="s">
        <v>459</v>
      </c>
      <c r="B271" s="149"/>
      <c r="C271" s="168"/>
      <c r="D271" s="128"/>
      <c r="E271" s="164"/>
      <c r="F271" s="128"/>
      <c r="G271" s="131"/>
      <c r="H271" s="131"/>
    </row>
    <row r="272" spans="1:8" ht="12.75">
      <c r="A272" s="162" t="s">
        <v>371</v>
      </c>
      <c r="B272" s="148"/>
      <c r="C272" s="153"/>
      <c r="D272" s="144"/>
      <c r="E272" s="166"/>
      <c r="F272" s="144"/>
      <c r="G272" s="146"/>
      <c r="H272" s="146"/>
    </row>
    <row r="273" spans="1:8" ht="12.75">
      <c r="A273" s="151" t="s">
        <v>369</v>
      </c>
      <c r="B273" s="149"/>
      <c r="C273" s="154">
        <v>2009</v>
      </c>
      <c r="D273" s="128">
        <v>11.266866000000002</v>
      </c>
      <c r="E273" s="164">
        <v>9.576836100000001</v>
      </c>
      <c r="F273" s="128">
        <v>1.1266866000000002</v>
      </c>
      <c r="G273" s="131"/>
      <c r="H273" s="131">
        <v>0.5633433000000001</v>
      </c>
    </row>
    <row r="274" spans="1:8" s="33" customFormat="1" ht="12.75">
      <c r="A274" s="101" t="s">
        <v>448</v>
      </c>
      <c r="B274" s="163"/>
      <c r="C274" s="169"/>
      <c r="D274" s="128"/>
      <c r="E274" s="164"/>
      <c r="F274" s="128"/>
      <c r="G274" s="131"/>
      <c r="H274" s="131"/>
    </row>
    <row r="275" spans="1:8" ht="12.75">
      <c r="A275" s="121" t="s">
        <v>459</v>
      </c>
      <c r="B275" s="163"/>
      <c r="C275" s="169"/>
      <c r="D275" s="128"/>
      <c r="E275" s="167"/>
      <c r="F275" s="136"/>
      <c r="G275" s="135"/>
      <c r="H275" s="135"/>
    </row>
    <row r="276" spans="1:8" ht="12.75">
      <c r="A276" s="162" t="s">
        <v>372</v>
      </c>
      <c r="B276" s="165"/>
      <c r="C276" s="170"/>
      <c r="D276" s="144"/>
      <c r="E276" s="128"/>
      <c r="F276" s="128"/>
      <c r="G276" s="128"/>
      <c r="H276" s="128"/>
    </row>
    <row r="277" spans="1:8" ht="12.75">
      <c r="A277" s="151" t="s">
        <v>373</v>
      </c>
      <c r="B277" s="163"/>
      <c r="C277" s="171" t="s">
        <v>444</v>
      </c>
      <c r="D277" s="128">
        <v>323.1086794</v>
      </c>
      <c r="E277" s="128">
        <v>242.33150955000002</v>
      </c>
      <c r="F277" s="128">
        <v>64.62173588</v>
      </c>
      <c r="G277" s="128"/>
      <c r="H277" s="128">
        <v>16.15543397</v>
      </c>
    </row>
    <row r="278" spans="1:8" s="33" customFormat="1" ht="12.75">
      <c r="A278" s="101" t="s">
        <v>448</v>
      </c>
      <c r="B278" s="163"/>
      <c r="C278" s="171"/>
      <c r="D278" s="128"/>
      <c r="E278" s="128"/>
      <c r="F278" s="128"/>
      <c r="G278" s="128"/>
      <c r="H278" s="128"/>
    </row>
    <row r="279" spans="1:8" ht="12.75">
      <c r="A279" s="120" t="s">
        <v>460</v>
      </c>
      <c r="B279" s="172"/>
      <c r="C279" s="173"/>
      <c r="D279" s="136"/>
      <c r="E279" s="136"/>
      <c r="F279" s="136"/>
      <c r="G279" s="136"/>
      <c r="H279" s="136"/>
    </row>
    <row r="280" spans="1:8" ht="12.75">
      <c r="A280" s="190" t="s">
        <v>374</v>
      </c>
      <c r="B280" s="148"/>
      <c r="C280" s="159" t="s">
        <v>444</v>
      </c>
      <c r="D280" s="144">
        <v>211.094749502</v>
      </c>
      <c r="E280" s="144">
        <v>158.3210621265</v>
      </c>
      <c r="F280" s="144">
        <v>42.218949900400006</v>
      </c>
      <c r="G280" s="144"/>
      <c r="H280" s="144">
        <v>10.554737475100001</v>
      </c>
    </row>
    <row r="281" spans="1:8" s="33" customFormat="1" ht="12.75">
      <c r="A281" s="101" t="s">
        <v>448</v>
      </c>
      <c r="B281" s="149"/>
      <c r="C281" s="160"/>
      <c r="D281" s="128"/>
      <c r="E281" s="128"/>
      <c r="F281" s="128"/>
      <c r="G281" s="128"/>
      <c r="H281" s="128"/>
    </row>
    <row r="282" spans="1:8" ht="12.75">
      <c r="A282" s="120" t="s">
        <v>456</v>
      </c>
      <c r="B282" s="150"/>
      <c r="C282" s="161"/>
      <c r="D282" s="136"/>
      <c r="E282" s="136"/>
      <c r="F282" s="136"/>
      <c r="G282" s="136"/>
      <c r="H282" s="136"/>
    </row>
    <row r="283" spans="1:8" ht="12.75">
      <c r="A283" s="162" t="s">
        <v>375</v>
      </c>
      <c r="B283" s="148"/>
      <c r="C283" s="153">
        <v>2010</v>
      </c>
      <c r="D283" s="144">
        <v>5.007496000000001</v>
      </c>
      <c r="E283" s="128">
        <v>3.7556220000000007</v>
      </c>
      <c r="F283" s="128">
        <v>1.0014992000000003</v>
      </c>
      <c r="G283" s="128"/>
      <c r="H283" s="128">
        <v>0.25037480000000006</v>
      </c>
    </row>
    <row r="284" spans="1:8" s="33" customFormat="1" ht="12.75">
      <c r="A284" s="101" t="s">
        <v>448</v>
      </c>
      <c r="B284" s="149"/>
      <c r="C284" s="154"/>
      <c r="D284" s="128"/>
      <c r="E284" s="128"/>
      <c r="F284" s="128"/>
      <c r="G284" s="128"/>
      <c r="H284" s="128"/>
    </row>
    <row r="285" spans="1:8" ht="12.75">
      <c r="A285" s="121" t="s">
        <v>452</v>
      </c>
      <c r="B285" s="150"/>
      <c r="C285" s="155"/>
      <c r="D285" s="136"/>
      <c r="E285" s="136"/>
      <c r="F285" s="136"/>
      <c r="G285" s="136"/>
      <c r="H285" s="136"/>
    </row>
    <row r="286" spans="1:8" ht="12.75">
      <c r="A286" s="162" t="s">
        <v>376</v>
      </c>
      <c r="B286" s="148"/>
      <c r="C286" s="153">
        <v>2010</v>
      </c>
      <c r="D286" s="144">
        <v>6.2593700000000005</v>
      </c>
      <c r="E286" s="128">
        <v>4.6945275</v>
      </c>
      <c r="F286" s="128">
        <v>1.2518740000000002</v>
      </c>
      <c r="G286" s="128"/>
      <c r="H286" s="128">
        <v>0.31296850000000004</v>
      </c>
    </row>
    <row r="287" spans="1:8" s="33" customFormat="1" ht="12.75">
      <c r="A287" s="101" t="s">
        <v>448</v>
      </c>
      <c r="B287" s="149"/>
      <c r="C287" s="154"/>
      <c r="D287" s="128"/>
      <c r="E287" s="128"/>
      <c r="F287" s="128"/>
      <c r="G287" s="128"/>
      <c r="H287" s="128"/>
    </row>
    <row r="288" spans="1:8" ht="12.75">
      <c r="A288" s="121" t="s">
        <v>452</v>
      </c>
      <c r="B288" s="150"/>
      <c r="C288" s="155"/>
      <c r="D288" s="136"/>
      <c r="E288" s="136"/>
      <c r="F288" s="136"/>
      <c r="G288" s="136"/>
      <c r="H288" s="136"/>
    </row>
    <row r="289" spans="1:8" ht="12.75">
      <c r="A289" s="162" t="s">
        <v>377</v>
      </c>
      <c r="B289" s="148"/>
      <c r="C289" s="153" t="s">
        <v>445</v>
      </c>
      <c r="D289" s="144">
        <v>18.74055378</v>
      </c>
      <c r="E289" s="128">
        <v>14.055415335</v>
      </c>
      <c r="F289" s="128">
        <v>3.748110756</v>
      </c>
      <c r="G289" s="128"/>
      <c r="H289" s="128">
        <v>0.937027689</v>
      </c>
    </row>
    <row r="290" spans="1:8" s="33" customFormat="1" ht="12.75">
      <c r="A290" s="101" t="s">
        <v>448</v>
      </c>
      <c r="B290" s="149"/>
      <c r="C290" s="154"/>
      <c r="D290" s="128"/>
      <c r="E290" s="128"/>
      <c r="F290" s="128"/>
      <c r="G290" s="128"/>
      <c r="H290" s="128"/>
    </row>
    <row r="291" spans="1:8" ht="12.75">
      <c r="A291" s="121" t="s">
        <v>452</v>
      </c>
      <c r="B291" s="150"/>
      <c r="C291" s="155"/>
      <c r="D291" s="136"/>
      <c r="E291" s="136"/>
      <c r="F291" s="136"/>
      <c r="G291" s="136"/>
      <c r="H291" s="136"/>
    </row>
    <row r="292" spans="1:8" ht="12.75">
      <c r="A292" s="162" t="s">
        <v>378</v>
      </c>
      <c r="B292" s="148"/>
      <c r="C292" s="153">
        <v>2010</v>
      </c>
      <c r="D292" s="144">
        <v>2.7040478400000008</v>
      </c>
      <c r="E292" s="144">
        <v>0</v>
      </c>
      <c r="F292" s="144">
        <v>0</v>
      </c>
      <c r="G292" s="128"/>
      <c r="H292" s="128">
        <v>2.7040478400000008</v>
      </c>
    </row>
    <row r="293" spans="1:8" s="33" customFormat="1" ht="12.75">
      <c r="A293" s="101" t="s">
        <v>448</v>
      </c>
      <c r="B293" s="149"/>
      <c r="C293" s="154"/>
      <c r="D293" s="128"/>
      <c r="E293" s="128"/>
      <c r="F293" s="128"/>
      <c r="G293" s="128"/>
      <c r="H293" s="128"/>
    </row>
    <row r="294" spans="1:8" ht="12.75">
      <c r="A294" s="121" t="s">
        <v>449</v>
      </c>
      <c r="B294" s="150"/>
      <c r="C294" s="155"/>
      <c r="D294" s="136"/>
      <c r="E294" s="136"/>
      <c r="F294" s="136"/>
      <c r="G294" s="136"/>
      <c r="H294" s="136"/>
    </row>
    <row r="295" spans="1:8" ht="12.75">
      <c r="A295" s="162" t="s">
        <v>379</v>
      </c>
      <c r="B295" s="148"/>
      <c r="C295" s="153">
        <v>2010</v>
      </c>
      <c r="D295" s="144">
        <v>2.2533732000000004</v>
      </c>
      <c r="E295" s="144">
        <v>0</v>
      </c>
      <c r="F295" s="144">
        <v>0</v>
      </c>
      <c r="G295" s="128"/>
      <c r="H295" s="128">
        <v>2.2533732000000004</v>
      </c>
    </row>
    <row r="296" spans="1:8" s="33" customFormat="1" ht="12.75">
      <c r="A296" s="101" t="s">
        <v>448</v>
      </c>
      <c r="B296" s="149"/>
      <c r="C296" s="154"/>
      <c r="D296" s="128"/>
      <c r="E296" s="128"/>
      <c r="F296" s="128"/>
      <c r="G296" s="128"/>
      <c r="H296" s="128"/>
    </row>
    <row r="297" spans="1:8" ht="12.75">
      <c r="A297" s="121" t="s">
        <v>449</v>
      </c>
      <c r="B297" s="150"/>
      <c r="C297" s="155"/>
      <c r="D297" s="136"/>
      <c r="E297" s="136"/>
      <c r="F297" s="136"/>
      <c r="G297" s="136"/>
      <c r="H297" s="136"/>
    </row>
    <row r="298" spans="1:8" ht="12.75">
      <c r="A298" s="162" t="s">
        <v>380</v>
      </c>
      <c r="B298" s="148"/>
      <c r="C298" s="153">
        <v>2010</v>
      </c>
      <c r="D298" s="144">
        <v>9.36401752</v>
      </c>
      <c r="E298" s="144">
        <v>0</v>
      </c>
      <c r="F298" s="144">
        <v>0</v>
      </c>
      <c r="G298" s="144"/>
      <c r="H298" s="144">
        <v>9.36401752</v>
      </c>
    </row>
    <row r="299" spans="1:8" s="33" customFormat="1" ht="12.75">
      <c r="A299" s="101" t="s">
        <v>448</v>
      </c>
      <c r="B299" s="149"/>
      <c r="C299" s="154"/>
      <c r="D299" s="128"/>
      <c r="E299" s="128"/>
      <c r="F299" s="128"/>
      <c r="G299" s="128"/>
      <c r="H299" s="128"/>
    </row>
    <row r="300" spans="1:8" ht="12.75">
      <c r="A300" s="121" t="s">
        <v>449</v>
      </c>
      <c r="B300" s="150"/>
      <c r="C300" s="155"/>
      <c r="D300" s="136"/>
      <c r="E300" s="136"/>
      <c r="F300" s="136"/>
      <c r="G300" s="136"/>
      <c r="H300" s="136"/>
    </row>
    <row r="301" spans="1:8" ht="12.75">
      <c r="A301" s="162" t="s">
        <v>381</v>
      </c>
      <c r="B301" s="148"/>
      <c r="C301" s="153">
        <v>2010</v>
      </c>
      <c r="D301" s="144">
        <v>2.1432082880000003</v>
      </c>
      <c r="E301" s="144">
        <v>0</v>
      </c>
      <c r="F301" s="144">
        <v>0</v>
      </c>
      <c r="G301" s="128"/>
      <c r="H301" s="128">
        <v>2.1432082880000003</v>
      </c>
    </row>
    <row r="302" spans="1:8" s="33" customFormat="1" ht="12.75">
      <c r="A302" s="101" t="s">
        <v>448</v>
      </c>
      <c r="B302" s="149"/>
      <c r="C302" s="154"/>
      <c r="D302" s="128"/>
      <c r="E302" s="128"/>
      <c r="F302" s="128"/>
      <c r="G302" s="128"/>
      <c r="H302" s="128"/>
    </row>
    <row r="303" spans="1:8" ht="12.75">
      <c r="A303" s="121" t="s">
        <v>449</v>
      </c>
      <c r="B303" s="150"/>
      <c r="C303" s="155"/>
      <c r="D303" s="136"/>
      <c r="E303" s="136"/>
      <c r="F303" s="136"/>
      <c r="G303" s="136"/>
      <c r="H303" s="136"/>
    </row>
    <row r="304" spans="1:8" ht="12.75">
      <c r="A304" s="162" t="s">
        <v>382</v>
      </c>
      <c r="B304" s="148"/>
      <c r="C304" s="153" t="s">
        <v>446</v>
      </c>
      <c r="D304" s="144">
        <v>28.823146976000004</v>
      </c>
      <c r="E304" s="128">
        <v>21.617360232000003</v>
      </c>
      <c r="F304" s="128">
        <v>5.764629395200001</v>
      </c>
      <c r="G304" s="128"/>
      <c r="H304" s="128">
        <v>1.4411573488000002</v>
      </c>
    </row>
    <row r="305" spans="1:8" s="33" customFormat="1" ht="12.75">
      <c r="A305" s="101" t="s">
        <v>448</v>
      </c>
      <c r="B305" s="149"/>
      <c r="C305" s="154"/>
      <c r="D305" s="128"/>
      <c r="E305" s="128"/>
      <c r="F305" s="128"/>
      <c r="G305" s="128"/>
      <c r="H305" s="128"/>
    </row>
    <row r="306" spans="1:8" ht="12.75">
      <c r="A306" s="121" t="s">
        <v>449</v>
      </c>
      <c r="B306" s="150"/>
      <c r="C306" s="155"/>
      <c r="D306" s="136"/>
      <c r="E306" s="136"/>
      <c r="F306" s="136"/>
      <c r="G306" s="136"/>
      <c r="H306" s="136"/>
    </row>
    <row r="307" spans="1:8" ht="12.75">
      <c r="A307" s="162" t="s">
        <v>383</v>
      </c>
      <c r="B307" s="148"/>
      <c r="C307" s="153">
        <v>2010</v>
      </c>
      <c r="D307" s="144">
        <v>12.518740000000001</v>
      </c>
      <c r="E307" s="128">
        <v>9.389055</v>
      </c>
      <c r="F307" s="128">
        <v>2.5037480000000003</v>
      </c>
      <c r="G307" s="128"/>
      <c r="H307" s="128">
        <v>0.6259370000000001</v>
      </c>
    </row>
    <row r="308" spans="1:8" s="33" customFormat="1" ht="12.75">
      <c r="A308" s="101" t="s">
        <v>448</v>
      </c>
      <c r="B308" s="149"/>
      <c r="C308" s="154"/>
      <c r="D308" s="128"/>
      <c r="E308" s="128"/>
      <c r="F308" s="128"/>
      <c r="G308" s="128"/>
      <c r="H308" s="128"/>
    </row>
    <row r="309" spans="1:8" ht="12.75">
      <c r="A309" s="121" t="s">
        <v>449</v>
      </c>
      <c r="B309" s="150"/>
      <c r="C309" s="155"/>
      <c r="D309" s="136"/>
      <c r="E309" s="136"/>
      <c r="F309" s="136"/>
      <c r="G309" s="136"/>
      <c r="H309" s="136"/>
    </row>
    <row r="310" spans="1:8" ht="12.75">
      <c r="A310" s="162" t="s">
        <v>384</v>
      </c>
      <c r="B310" s="148"/>
      <c r="C310" s="153">
        <v>2010</v>
      </c>
      <c r="D310" s="144">
        <v>9.389055</v>
      </c>
      <c r="E310" s="144">
        <v>0</v>
      </c>
      <c r="F310" s="144">
        <v>0</v>
      </c>
      <c r="G310" s="128"/>
      <c r="H310" s="128">
        <v>9.389055</v>
      </c>
    </row>
    <row r="311" spans="1:8" s="33" customFormat="1" ht="12.75">
      <c r="A311" s="101" t="s">
        <v>448</v>
      </c>
      <c r="B311" s="149"/>
      <c r="C311" s="154"/>
      <c r="D311" s="128"/>
      <c r="E311" s="128"/>
      <c r="F311" s="128"/>
      <c r="G311" s="128"/>
      <c r="H311" s="128"/>
    </row>
    <row r="312" spans="1:8" ht="12.75">
      <c r="A312" s="121" t="s">
        <v>449</v>
      </c>
      <c r="B312" s="150"/>
      <c r="C312" s="155"/>
      <c r="D312" s="136"/>
      <c r="E312" s="136"/>
      <c r="F312" s="136"/>
      <c r="G312" s="136"/>
      <c r="H312" s="136"/>
    </row>
    <row r="313" spans="1:8" ht="12.75">
      <c r="A313" s="162" t="s">
        <v>385</v>
      </c>
      <c r="B313" s="148"/>
      <c r="C313" s="159" t="s">
        <v>446</v>
      </c>
      <c r="D313" s="144">
        <v>27.438574331999998</v>
      </c>
      <c r="E313" s="128">
        <v>20.578930748999998</v>
      </c>
      <c r="F313" s="128">
        <v>5.4877148664</v>
      </c>
      <c r="G313" s="128"/>
      <c r="H313" s="128">
        <v>1.3719287166</v>
      </c>
    </row>
    <row r="314" spans="1:8" s="33" customFormat="1" ht="12.75">
      <c r="A314" s="101" t="s">
        <v>448</v>
      </c>
      <c r="B314" s="149"/>
      <c r="C314" s="160"/>
      <c r="D314" s="128"/>
      <c r="E314" s="128"/>
      <c r="F314" s="128"/>
      <c r="G314" s="128"/>
      <c r="H314" s="128"/>
    </row>
    <row r="315" spans="1:8" ht="12.75">
      <c r="A315" s="121" t="s">
        <v>449</v>
      </c>
      <c r="B315" s="150"/>
      <c r="C315" s="161"/>
      <c r="D315" s="136"/>
      <c r="E315" s="136"/>
      <c r="F315" s="136"/>
      <c r="G315" s="136"/>
      <c r="H315" s="136"/>
    </row>
    <row r="316" spans="1:8" ht="12.75">
      <c r="A316" s="162" t="s">
        <v>386</v>
      </c>
      <c r="B316" s="148"/>
      <c r="C316" s="159" t="s">
        <v>447</v>
      </c>
      <c r="D316" s="144">
        <v>640.3335509999999</v>
      </c>
      <c r="E316" s="144">
        <v>544.2835183499999</v>
      </c>
      <c r="F316" s="144">
        <v>64.0333551</v>
      </c>
      <c r="G316" s="144"/>
      <c r="H316" s="144">
        <v>32.01667755</v>
      </c>
    </row>
    <row r="317" spans="1:8" s="33" customFormat="1" ht="12.75">
      <c r="A317" s="101" t="s">
        <v>448</v>
      </c>
      <c r="B317" s="149"/>
      <c r="C317" s="160"/>
      <c r="D317" s="128"/>
      <c r="E317" s="128"/>
      <c r="F317" s="128"/>
      <c r="G317" s="128"/>
      <c r="H317" s="128"/>
    </row>
    <row r="318" spans="1:8" ht="12.75">
      <c r="A318" s="121" t="s">
        <v>452</v>
      </c>
      <c r="B318" s="150"/>
      <c r="C318" s="161"/>
      <c r="D318" s="136"/>
      <c r="E318" s="136"/>
      <c r="F318" s="136"/>
      <c r="G318" s="136"/>
      <c r="H318" s="136"/>
    </row>
    <row r="319" spans="1:8" ht="12.75">
      <c r="A319" s="162" t="s">
        <v>387</v>
      </c>
      <c r="B319" s="148"/>
      <c r="C319" s="153">
        <v>2010</v>
      </c>
      <c r="D319" s="144">
        <v>4.6319338000000005</v>
      </c>
      <c r="E319" s="144">
        <v>3.9371437300000003</v>
      </c>
      <c r="F319" s="144">
        <v>0.4631933800000001</v>
      </c>
      <c r="G319" s="144"/>
      <c r="H319" s="144">
        <v>0.23159669000000005</v>
      </c>
    </row>
    <row r="320" spans="1:8" s="33" customFormat="1" ht="12.75">
      <c r="A320" s="101" t="s">
        <v>448</v>
      </c>
      <c r="B320" s="149"/>
      <c r="C320" s="154"/>
      <c r="D320" s="128"/>
      <c r="E320" s="128"/>
      <c r="F320" s="128"/>
      <c r="G320" s="128"/>
      <c r="H320" s="128"/>
    </row>
    <row r="321" spans="1:8" ht="12.75">
      <c r="A321" s="121" t="s">
        <v>452</v>
      </c>
      <c r="B321" s="150"/>
      <c r="C321" s="155"/>
      <c r="D321" s="136"/>
      <c r="E321" s="136"/>
      <c r="F321" s="136"/>
      <c r="G321" s="136"/>
      <c r="H321" s="136"/>
    </row>
    <row r="322" spans="1:8" ht="12.75">
      <c r="A322" s="162" t="s">
        <v>388</v>
      </c>
      <c r="B322" s="148"/>
      <c r="C322" s="153">
        <v>2010</v>
      </c>
      <c r="D322" s="144">
        <v>5.007496000000001</v>
      </c>
      <c r="E322" s="144">
        <v>4.2563716000000005</v>
      </c>
      <c r="F322" s="144">
        <v>0.5007496000000001</v>
      </c>
      <c r="G322" s="144"/>
      <c r="H322" s="144">
        <v>0.25037480000000006</v>
      </c>
    </row>
    <row r="323" spans="1:8" s="33" customFormat="1" ht="12.75">
      <c r="A323" s="101" t="s">
        <v>448</v>
      </c>
      <c r="B323" s="149"/>
      <c r="C323" s="154"/>
      <c r="D323" s="128"/>
      <c r="E323" s="128"/>
      <c r="F323" s="128"/>
      <c r="G323" s="128"/>
      <c r="H323" s="128"/>
    </row>
    <row r="324" spans="1:8" ht="12.75">
      <c r="A324" s="121" t="s">
        <v>452</v>
      </c>
      <c r="B324" s="150"/>
      <c r="C324" s="155"/>
      <c r="D324" s="136"/>
      <c r="E324" s="136"/>
      <c r="F324" s="136"/>
      <c r="G324" s="136"/>
      <c r="H324" s="136"/>
    </row>
    <row r="325" spans="1:8" ht="12.75">
      <c r="A325" s="162" t="s">
        <v>389</v>
      </c>
      <c r="B325" s="148"/>
      <c r="C325" s="153" t="s">
        <v>446</v>
      </c>
      <c r="D325" s="144">
        <v>18.77811</v>
      </c>
      <c r="E325" s="144">
        <v>15.961393500000002</v>
      </c>
      <c r="F325" s="144">
        <v>1.8778110000000003</v>
      </c>
      <c r="G325" s="144"/>
      <c r="H325" s="144">
        <v>0.9389055000000002</v>
      </c>
    </row>
    <row r="326" spans="1:8" s="33" customFormat="1" ht="12.75">
      <c r="A326" s="101" t="s">
        <v>448</v>
      </c>
      <c r="B326" s="149"/>
      <c r="C326" s="154"/>
      <c r="D326" s="128"/>
      <c r="E326" s="128"/>
      <c r="F326" s="128"/>
      <c r="G326" s="128"/>
      <c r="H326" s="128"/>
    </row>
    <row r="327" spans="1:8" ht="12.75">
      <c r="A327" s="121" t="s">
        <v>452</v>
      </c>
      <c r="B327" s="150"/>
      <c r="C327" s="155"/>
      <c r="D327" s="136"/>
      <c r="E327" s="136"/>
      <c r="F327" s="136"/>
      <c r="G327" s="136"/>
      <c r="H327" s="136"/>
    </row>
    <row r="328" spans="1:8" ht="12.75">
      <c r="A328" s="162" t="s">
        <v>390</v>
      </c>
      <c r="B328" s="148"/>
      <c r="C328" s="153">
        <v>2010</v>
      </c>
      <c r="D328" s="144">
        <v>2.5037480000000003</v>
      </c>
      <c r="E328" s="144">
        <v>2.1281858000000002</v>
      </c>
      <c r="F328" s="144">
        <v>0.25037480000000006</v>
      </c>
      <c r="G328" s="144"/>
      <c r="H328" s="144">
        <v>0.12518740000000003</v>
      </c>
    </row>
    <row r="329" spans="1:8" s="33" customFormat="1" ht="12.75">
      <c r="A329" s="101" t="s">
        <v>448</v>
      </c>
      <c r="B329" s="149"/>
      <c r="C329" s="154"/>
      <c r="D329" s="128"/>
      <c r="E329" s="128"/>
      <c r="F329" s="128"/>
      <c r="G329" s="128"/>
      <c r="H329" s="128"/>
    </row>
    <row r="330" spans="1:8" ht="12.75">
      <c r="A330" s="121" t="s">
        <v>452</v>
      </c>
      <c r="B330" s="150"/>
      <c r="C330" s="155"/>
      <c r="D330" s="136"/>
      <c r="E330" s="136"/>
      <c r="F330" s="136"/>
      <c r="G330" s="136"/>
      <c r="H330" s="136"/>
    </row>
    <row r="331" spans="1:8" ht="12.75">
      <c r="A331" s="162" t="s">
        <v>391</v>
      </c>
      <c r="B331" s="148"/>
      <c r="C331" s="153">
        <v>2010</v>
      </c>
      <c r="D331" s="144">
        <v>12.518740000000001</v>
      </c>
      <c r="E331" s="144">
        <v>10.640929</v>
      </c>
      <c r="F331" s="144">
        <v>1.2518740000000002</v>
      </c>
      <c r="G331" s="144"/>
      <c r="H331" s="144">
        <v>0.6259370000000001</v>
      </c>
    </row>
    <row r="332" spans="1:8" s="33" customFormat="1" ht="12.75">
      <c r="A332" s="101" t="s">
        <v>448</v>
      </c>
      <c r="B332" s="149"/>
      <c r="C332" s="154"/>
      <c r="D332" s="128"/>
      <c r="E332" s="128"/>
      <c r="F332" s="128"/>
      <c r="G332" s="128"/>
      <c r="H332" s="128"/>
    </row>
    <row r="333" spans="1:8" ht="12.75">
      <c r="A333" s="121" t="s">
        <v>452</v>
      </c>
      <c r="B333" s="150"/>
      <c r="C333" s="155"/>
      <c r="D333" s="136"/>
      <c r="E333" s="136"/>
      <c r="F333" s="136"/>
      <c r="G333" s="136"/>
      <c r="H333" s="136"/>
    </row>
    <row r="334" spans="1:8" ht="12.75">
      <c r="A334" s="162" t="s">
        <v>392</v>
      </c>
      <c r="B334" s="148"/>
      <c r="C334" s="153">
        <v>2010</v>
      </c>
      <c r="D334" s="144">
        <v>4.381559</v>
      </c>
      <c r="E334" s="144">
        <v>3.72432515</v>
      </c>
      <c r="F334" s="144">
        <v>0.43815590000000004</v>
      </c>
      <c r="G334" s="144"/>
      <c r="H334" s="144">
        <v>0.21907795000000002</v>
      </c>
    </row>
    <row r="335" spans="1:8" s="33" customFormat="1" ht="12.75">
      <c r="A335" s="101" t="s">
        <v>448</v>
      </c>
      <c r="B335" s="149"/>
      <c r="C335" s="154"/>
      <c r="D335" s="128"/>
      <c r="E335" s="128"/>
      <c r="F335" s="128"/>
      <c r="G335" s="128"/>
      <c r="H335" s="128"/>
    </row>
    <row r="336" spans="1:8" ht="12.75">
      <c r="A336" s="121" t="s">
        <v>452</v>
      </c>
      <c r="B336" s="150"/>
      <c r="C336" s="155"/>
      <c r="D336" s="136"/>
      <c r="E336" s="136"/>
      <c r="F336" s="136"/>
      <c r="G336" s="136"/>
      <c r="H336" s="136"/>
    </row>
    <row r="337" spans="1:8" ht="12.75">
      <c r="A337" s="162" t="s">
        <v>393</v>
      </c>
      <c r="B337" s="148"/>
      <c r="C337" s="159" t="s">
        <v>446</v>
      </c>
      <c r="D337" s="144">
        <v>38.239743204</v>
      </c>
      <c r="E337" s="128">
        <v>28.679807402999998</v>
      </c>
      <c r="F337" s="128">
        <v>7.6479486408</v>
      </c>
      <c r="G337" s="128"/>
      <c r="H337" s="128">
        <v>1.9119871602</v>
      </c>
    </row>
    <row r="338" spans="1:8" s="33" customFormat="1" ht="12.75">
      <c r="A338" s="101" t="s">
        <v>448</v>
      </c>
      <c r="B338" s="149"/>
      <c r="C338" s="160"/>
      <c r="D338" s="128"/>
      <c r="E338" s="128"/>
      <c r="F338" s="128"/>
      <c r="G338" s="128"/>
      <c r="H338" s="128"/>
    </row>
    <row r="339" spans="1:8" ht="12.75">
      <c r="A339" s="152" t="s">
        <v>529</v>
      </c>
      <c r="B339" s="150"/>
      <c r="C339" s="161"/>
      <c r="D339" s="136"/>
      <c r="E339" s="136"/>
      <c r="F339" s="136"/>
      <c r="G339" s="136"/>
      <c r="H339" s="136"/>
    </row>
    <row r="340" spans="1:8" ht="12.75">
      <c r="A340" s="162" t="s">
        <v>394</v>
      </c>
      <c r="B340" s="148"/>
      <c r="C340" s="153">
        <v>2010</v>
      </c>
      <c r="D340" s="144">
        <v>4.381559</v>
      </c>
      <c r="E340" s="144">
        <v>0</v>
      </c>
      <c r="F340" s="144">
        <v>0</v>
      </c>
      <c r="G340" s="128"/>
      <c r="H340" s="128">
        <v>4.381559</v>
      </c>
    </row>
    <row r="341" spans="1:8" s="33" customFormat="1" ht="12.75">
      <c r="A341" s="101" t="s">
        <v>448</v>
      </c>
      <c r="B341" s="149"/>
      <c r="C341" s="154"/>
      <c r="D341" s="128"/>
      <c r="E341" s="128"/>
      <c r="F341" s="128"/>
      <c r="G341" s="128"/>
      <c r="H341" s="128"/>
    </row>
    <row r="342" spans="1:8" ht="12.75">
      <c r="A342" s="121" t="s">
        <v>449</v>
      </c>
      <c r="B342" s="150"/>
      <c r="C342" s="155"/>
      <c r="D342" s="136"/>
      <c r="E342" s="136"/>
      <c r="F342" s="136"/>
      <c r="G342" s="136"/>
      <c r="H342" s="136"/>
    </row>
    <row r="343" spans="1:8" ht="12.75">
      <c r="A343" s="162" t="s">
        <v>395</v>
      </c>
      <c r="B343" s="148"/>
      <c r="C343" s="159" t="s">
        <v>446</v>
      </c>
      <c r="D343" s="144">
        <v>50.997591138000004</v>
      </c>
      <c r="E343" s="144">
        <v>38.2481933535</v>
      </c>
      <c r="F343" s="144">
        <v>10.199518227600002</v>
      </c>
      <c r="G343" s="144"/>
      <c r="H343" s="144">
        <v>2.5498795569000006</v>
      </c>
    </row>
    <row r="344" spans="1:8" s="33" customFormat="1" ht="12.75">
      <c r="A344" s="101" t="s">
        <v>448</v>
      </c>
      <c r="B344" s="149"/>
      <c r="C344" s="160"/>
      <c r="D344" s="128"/>
      <c r="E344" s="128"/>
      <c r="F344" s="128"/>
      <c r="G344" s="128"/>
      <c r="H344" s="128"/>
    </row>
    <row r="345" spans="1:8" ht="12.75">
      <c r="A345" s="120" t="s">
        <v>529</v>
      </c>
      <c r="B345" s="150"/>
      <c r="C345" s="161"/>
      <c r="D345" s="136"/>
      <c r="E345" s="136"/>
      <c r="F345" s="136"/>
      <c r="G345" s="136"/>
      <c r="H345" s="136"/>
    </row>
    <row r="346" spans="1:8" ht="12.75">
      <c r="A346" s="162" t="s">
        <v>396</v>
      </c>
      <c r="B346" s="148"/>
      <c r="C346" s="159" t="s">
        <v>446</v>
      </c>
      <c r="D346" s="144">
        <v>44.358152191600006</v>
      </c>
      <c r="E346" s="128">
        <v>33.268614143700006</v>
      </c>
      <c r="F346" s="128">
        <v>8.871630438320002</v>
      </c>
      <c r="G346" s="128"/>
      <c r="H346" s="128">
        <v>2.2179076095800005</v>
      </c>
    </row>
    <row r="347" spans="1:8" s="33" customFormat="1" ht="12.75">
      <c r="A347" s="101" t="s">
        <v>448</v>
      </c>
      <c r="B347" s="149"/>
      <c r="C347" s="160"/>
      <c r="D347" s="128"/>
      <c r="E347" s="128"/>
      <c r="F347" s="128"/>
      <c r="G347" s="128"/>
      <c r="H347" s="128"/>
    </row>
    <row r="348" spans="1:8" ht="12.75">
      <c r="A348" s="121" t="s">
        <v>449</v>
      </c>
      <c r="B348" s="150"/>
      <c r="C348" s="161"/>
      <c r="D348" s="136"/>
      <c r="E348" s="136"/>
      <c r="F348" s="136"/>
      <c r="G348" s="136"/>
      <c r="H348" s="136"/>
    </row>
    <row r="349" spans="1:8" ht="12.75">
      <c r="A349" s="162" t="s">
        <v>397</v>
      </c>
      <c r="B349" s="148"/>
      <c r="C349" s="153">
        <v>2010</v>
      </c>
      <c r="D349" s="144">
        <v>5.007496000000001</v>
      </c>
      <c r="E349" s="128">
        <v>3.7556220000000007</v>
      </c>
      <c r="F349" s="128">
        <v>1.0014992000000003</v>
      </c>
      <c r="G349" s="128"/>
      <c r="H349" s="128">
        <v>0.25037480000000006</v>
      </c>
    </row>
    <row r="350" spans="1:8" s="33" customFormat="1" ht="12.75">
      <c r="A350" s="101" t="s">
        <v>448</v>
      </c>
      <c r="B350" s="149"/>
      <c r="C350" s="154"/>
      <c r="D350" s="128"/>
      <c r="E350" s="128"/>
      <c r="F350" s="128"/>
      <c r="G350" s="128"/>
      <c r="H350" s="128"/>
    </row>
    <row r="351" spans="1:8" ht="12.75">
      <c r="A351" s="121" t="s">
        <v>452</v>
      </c>
      <c r="B351" s="150"/>
      <c r="C351" s="155"/>
      <c r="D351" s="136"/>
      <c r="E351" s="136"/>
      <c r="F351" s="136"/>
      <c r="G351" s="136"/>
      <c r="H351" s="136"/>
    </row>
    <row r="352" spans="1:8" ht="12.75">
      <c r="A352" s="162" t="s">
        <v>398</v>
      </c>
      <c r="B352" s="148"/>
      <c r="C352" s="159" t="s">
        <v>446</v>
      </c>
      <c r="D352" s="144">
        <v>48.655334884000006</v>
      </c>
      <c r="E352" s="128">
        <v>36.491501163</v>
      </c>
      <c r="F352" s="128">
        <v>9.731066976800001</v>
      </c>
      <c r="G352" s="128"/>
      <c r="H352" s="128">
        <v>2.4327667442000003</v>
      </c>
    </row>
    <row r="353" spans="1:8" s="33" customFormat="1" ht="12.75">
      <c r="A353" s="101" t="s">
        <v>448</v>
      </c>
      <c r="B353" s="149"/>
      <c r="C353" s="160"/>
      <c r="D353" s="128"/>
      <c r="E353" s="128"/>
      <c r="F353" s="128"/>
      <c r="G353" s="128"/>
      <c r="H353" s="128"/>
    </row>
    <row r="354" spans="1:8" ht="12.75">
      <c r="A354" s="120" t="s">
        <v>529</v>
      </c>
      <c r="B354" s="150"/>
      <c r="C354" s="161"/>
      <c r="D354" s="136"/>
      <c r="E354" s="136"/>
      <c r="F354" s="136"/>
      <c r="G354" s="136"/>
      <c r="H354" s="136"/>
    </row>
    <row r="355" spans="1:8" ht="12.75">
      <c r="A355" s="162" t="s">
        <v>399</v>
      </c>
      <c r="B355" s="148"/>
      <c r="C355" s="159" t="s">
        <v>434</v>
      </c>
      <c r="D355" s="144">
        <v>138.402181944</v>
      </c>
      <c r="E355" s="128">
        <v>103.801636458</v>
      </c>
      <c r="F355" s="128">
        <v>27.680436388800004</v>
      </c>
      <c r="G355" s="128"/>
      <c r="H355" s="128">
        <v>6.920109097200001</v>
      </c>
    </row>
    <row r="356" spans="1:8" s="33" customFormat="1" ht="12.75">
      <c r="A356" s="101" t="s">
        <v>448</v>
      </c>
      <c r="B356" s="149"/>
      <c r="C356" s="160"/>
      <c r="D356" s="128"/>
      <c r="E356" s="128"/>
      <c r="F356" s="128"/>
      <c r="G356" s="128"/>
      <c r="H356" s="128"/>
    </row>
    <row r="357" spans="1:8" ht="12.75">
      <c r="A357" s="121" t="s">
        <v>452</v>
      </c>
      <c r="B357" s="150"/>
      <c r="C357" s="161"/>
      <c r="D357" s="136"/>
      <c r="E357" s="136"/>
      <c r="F357" s="136"/>
      <c r="G357" s="136"/>
      <c r="H357" s="136"/>
    </row>
    <row r="358" spans="1:8" ht="12.75">
      <c r="A358" s="162" t="s">
        <v>400</v>
      </c>
      <c r="B358" s="148"/>
      <c r="C358" s="153">
        <v>2010</v>
      </c>
      <c r="D358" s="144">
        <v>5.007496000000001</v>
      </c>
      <c r="E358" s="128">
        <v>3.7556220000000007</v>
      </c>
      <c r="F358" s="128">
        <v>1.0014992000000003</v>
      </c>
      <c r="G358" s="128"/>
      <c r="H358" s="128">
        <v>0.25037480000000006</v>
      </c>
    </row>
    <row r="359" spans="1:8" s="33" customFormat="1" ht="12.75">
      <c r="A359" s="101" t="s">
        <v>448</v>
      </c>
      <c r="B359" s="149"/>
      <c r="C359" s="154"/>
      <c r="D359" s="128"/>
      <c r="E359" s="128"/>
      <c r="F359" s="128"/>
      <c r="G359" s="128"/>
      <c r="H359" s="128"/>
    </row>
    <row r="360" spans="1:8" ht="12.75">
      <c r="A360" s="121" t="s">
        <v>452</v>
      </c>
      <c r="B360" s="150"/>
      <c r="C360" s="155"/>
      <c r="D360" s="136"/>
      <c r="E360" s="136"/>
      <c r="F360" s="136"/>
      <c r="G360" s="136"/>
      <c r="H360" s="136"/>
    </row>
    <row r="361" spans="1:8" ht="12.75">
      <c r="A361" s="162" t="s">
        <v>401</v>
      </c>
      <c r="B361" s="148"/>
      <c r="C361" s="153">
        <v>2010</v>
      </c>
      <c r="D361" s="144">
        <v>1.7526236</v>
      </c>
      <c r="E361" s="128">
        <v>1.3144677</v>
      </c>
      <c r="F361" s="128">
        <v>0.35052472</v>
      </c>
      <c r="G361" s="128"/>
      <c r="H361" s="128">
        <v>0.08763118</v>
      </c>
    </row>
    <row r="362" spans="1:8" s="33" customFormat="1" ht="12.75">
      <c r="A362" s="101" t="s">
        <v>448</v>
      </c>
      <c r="B362" s="149"/>
      <c r="C362" s="154"/>
      <c r="D362" s="128"/>
      <c r="E362" s="128"/>
      <c r="F362" s="128"/>
      <c r="G362" s="128"/>
      <c r="H362" s="128"/>
    </row>
    <row r="363" spans="1:8" ht="12.75">
      <c r="A363" s="121" t="s">
        <v>452</v>
      </c>
      <c r="B363" s="150"/>
      <c r="C363" s="155"/>
      <c r="D363" s="136"/>
      <c r="E363" s="136"/>
      <c r="F363" s="136"/>
      <c r="G363" s="136"/>
      <c r="H363" s="136"/>
    </row>
    <row r="364" spans="1:8" ht="12.75">
      <c r="A364" s="162" t="s">
        <v>402</v>
      </c>
      <c r="B364" s="148"/>
      <c r="C364" s="153">
        <v>2010</v>
      </c>
      <c r="D364" s="144">
        <v>11.266866000000002</v>
      </c>
      <c r="E364" s="128">
        <v>8.450149500000002</v>
      </c>
      <c r="F364" s="128">
        <v>2.2533732000000004</v>
      </c>
      <c r="G364" s="128"/>
      <c r="H364" s="128">
        <v>0.5633433000000001</v>
      </c>
    </row>
    <row r="365" spans="1:8" s="33" customFormat="1" ht="12.75">
      <c r="A365" s="101" t="s">
        <v>448</v>
      </c>
      <c r="B365" s="149"/>
      <c r="C365" s="154"/>
      <c r="D365" s="128"/>
      <c r="E365" s="128"/>
      <c r="F365" s="128"/>
      <c r="G365" s="128"/>
      <c r="H365" s="128"/>
    </row>
    <row r="366" spans="1:8" ht="12.75">
      <c r="A366" s="121" t="s">
        <v>452</v>
      </c>
      <c r="B366" s="150"/>
      <c r="C366" s="155"/>
      <c r="D366" s="136"/>
      <c r="E366" s="136"/>
      <c r="F366" s="136"/>
      <c r="G366" s="136"/>
      <c r="H366" s="136"/>
    </row>
    <row r="367" spans="1:8" ht="12.75">
      <c r="A367" s="162" t="s">
        <v>403</v>
      </c>
      <c r="B367" s="148"/>
      <c r="C367" s="159" t="s">
        <v>446</v>
      </c>
      <c r="D367" s="144">
        <v>40.115050456</v>
      </c>
      <c r="E367" s="128">
        <v>30.086287841999997</v>
      </c>
      <c r="F367" s="128">
        <v>8.0230100912</v>
      </c>
      <c r="G367" s="128"/>
      <c r="H367" s="128">
        <v>2.0057525228</v>
      </c>
    </row>
    <row r="368" spans="1:8" s="33" customFormat="1" ht="12.75">
      <c r="A368" s="101" t="s">
        <v>448</v>
      </c>
      <c r="B368" s="149"/>
      <c r="C368" s="160"/>
      <c r="D368" s="128"/>
      <c r="E368" s="128"/>
      <c r="F368" s="128"/>
      <c r="G368" s="128"/>
      <c r="H368" s="128"/>
    </row>
    <row r="369" spans="1:8" ht="12.75">
      <c r="A369" s="121" t="s">
        <v>449</v>
      </c>
      <c r="B369" s="150"/>
      <c r="C369" s="161"/>
      <c r="D369" s="136"/>
      <c r="E369" s="136"/>
      <c r="F369" s="136"/>
      <c r="G369" s="136"/>
      <c r="H369" s="136"/>
    </row>
    <row r="370" spans="1:8" ht="12.75">
      <c r="A370" s="162" t="s">
        <v>404</v>
      </c>
      <c r="B370" s="148"/>
      <c r="C370" s="153">
        <v>2010</v>
      </c>
      <c r="D370" s="144">
        <v>9.561813612000002</v>
      </c>
      <c r="E370" s="128">
        <v>7.171360209000001</v>
      </c>
      <c r="F370" s="128">
        <v>1.9123627224000004</v>
      </c>
      <c r="G370" s="128"/>
      <c r="H370" s="128">
        <v>0.4780906806000001</v>
      </c>
    </row>
    <row r="371" spans="1:8" s="33" customFormat="1" ht="12.75">
      <c r="A371" s="101" t="s">
        <v>448</v>
      </c>
      <c r="B371" s="149"/>
      <c r="C371" s="154"/>
      <c r="D371" s="128"/>
      <c r="E371" s="128"/>
      <c r="F371" s="128"/>
      <c r="G371" s="128"/>
      <c r="H371" s="128"/>
    </row>
    <row r="372" spans="1:8" ht="12.75">
      <c r="A372" s="121" t="s">
        <v>449</v>
      </c>
      <c r="B372" s="150"/>
      <c r="C372" s="155"/>
      <c r="D372" s="136"/>
      <c r="E372" s="136"/>
      <c r="F372" s="136"/>
      <c r="G372" s="136"/>
      <c r="H372" s="136"/>
    </row>
    <row r="373" spans="1:8" ht="12.75">
      <c r="A373" s="162" t="s">
        <v>405</v>
      </c>
      <c r="B373" s="148"/>
      <c r="C373" s="159" t="s">
        <v>446</v>
      </c>
      <c r="D373" s="144">
        <v>30</v>
      </c>
      <c r="E373" s="144">
        <v>22.5</v>
      </c>
      <c r="F373" s="144">
        <v>6</v>
      </c>
      <c r="G373" s="144"/>
      <c r="H373" s="144">
        <v>1.5</v>
      </c>
    </row>
    <row r="374" spans="1:8" s="33" customFormat="1" ht="12.75">
      <c r="A374" s="101" t="s">
        <v>461</v>
      </c>
      <c r="B374" s="149"/>
      <c r="C374" s="160"/>
      <c r="D374" s="128"/>
      <c r="E374" s="128"/>
      <c r="F374" s="128"/>
      <c r="G374" s="128"/>
      <c r="H374" s="128"/>
    </row>
    <row r="375" spans="1:8" ht="12.75">
      <c r="A375" s="121" t="s">
        <v>453</v>
      </c>
      <c r="B375" s="150"/>
      <c r="C375" s="161"/>
      <c r="D375" s="136"/>
      <c r="E375" s="136"/>
      <c r="F375" s="136"/>
      <c r="G375" s="136"/>
      <c r="H375" s="136"/>
    </row>
    <row r="376" spans="1:8" ht="12.75">
      <c r="A376" s="162" t="s">
        <v>406</v>
      </c>
      <c r="B376" s="148"/>
      <c r="C376" s="159">
        <v>2010</v>
      </c>
      <c r="D376" s="144">
        <v>15</v>
      </c>
      <c r="E376" s="128">
        <v>11.25</v>
      </c>
      <c r="F376" s="128">
        <v>3</v>
      </c>
      <c r="G376" s="128"/>
      <c r="H376" s="128">
        <v>0.75</v>
      </c>
    </row>
    <row r="377" spans="1:8" s="33" customFormat="1" ht="12.75">
      <c r="A377" s="101" t="s">
        <v>461</v>
      </c>
      <c r="B377" s="149"/>
      <c r="C377" s="160"/>
      <c r="D377" s="128"/>
      <c r="E377" s="128"/>
      <c r="F377" s="128"/>
      <c r="G377" s="128"/>
      <c r="H377" s="128"/>
    </row>
    <row r="378" spans="1:8" ht="12.75">
      <c r="A378" s="121" t="s">
        <v>453</v>
      </c>
      <c r="B378" s="150"/>
      <c r="C378" s="161"/>
      <c r="D378" s="136"/>
      <c r="E378" s="136"/>
      <c r="F378" s="136"/>
      <c r="G378" s="136"/>
      <c r="H378" s="136"/>
    </row>
    <row r="379" spans="1:8" ht="12.75">
      <c r="A379" s="162" t="s">
        <v>407</v>
      </c>
      <c r="B379" s="148"/>
      <c r="C379" s="153" t="s">
        <v>434</v>
      </c>
      <c r="D379" s="144">
        <v>141.04864358000003</v>
      </c>
      <c r="E379" s="128">
        <v>105.78648268500002</v>
      </c>
      <c r="F379" s="128">
        <v>28.209728716000008</v>
      </c>
      <c r="G379" s="128"/>
      <c r="H379" s="128">
        <v>7.052432179000002</v>
      </c>
    </row>
    <row r="380" spans="1:8" s="33" customFormat="1" ht="12.75">
      <c r="A380" s="101" t="s">
        <v>448</v>
      </c>
      <c r="B380" s="149"/>
      <c r="C380" s="154"/>
      <c r="D380" s="128"/>
      <c r="E380" s="128"/>
      <c r="F380" s="128"/>
      <c r="G380" s="128"/>
      <c r="H380" s="128"/>
    </row>
    <row r="381" spans="1:8" ht="12.75">
      <c r="A381" s="121" t="s">
        <v>461</v>
      </c>
      <c r="B381" s="150"/>
      <c r="C381" s="155"/>
      <c r="D381" s="136"/>
      <c r="E381" s="136"/>
      <c r="F381" s="136"/>
      <c r="G381" s="136"/>
      <c r="H381" s="136"/>
    </row>
    <row r="382" spans="1:8" ht="12.75">
      <c r="A382" s="162" t="s">
        <v>408</v>
      </c>
      <c r="B382" s="148"/>
      <c r="C382" s="153">
        <v>2010</v>
      </c>
      <c r="D382" s="144">
        <v>100</v>
      </c>
      <c r="E382" s="128">
        <v>75</v>
      </c>
      <c r="F382" s="128">
        <v>20</v>
      </c>
      <c r="G382" s="128"/>
      <c r="H382" s="128">
        <v>5</v>
      </c>
    </row>
    <row r="383" spans="1:8" s="33" customFormat="1" ht="12.75">
      <c r="A383" s="101" t="s">
        <v>440</v>
      </c>
      <c r="B383" s="149"/>
      <c r="C383" s="154"/>
      <c r="D383" s="128"/>
      <c r="E383" s="128"/>
      <c r="F383" s="128"/>
      <c r="G383" s="128"/>
      <c r="H383" s="128"/>
    </row>
    <row r="384" spans="1:8" ht="12.75">
      <c r="A384" s="121" t="s">
        <v>457</v>
      </c>
      <c r="B384" s="150"/>
      <c r="C384" s="155"/>
      <c r="D384" s="136"/>
      <c r="E384" s="136"/>
      <c r="F384" s="136"/>
      <c r="G384" s="136"/>
      <c r="H384" s="136"/>
    </row>
    <row r="385" spans="1:8" ht="12.75">
      <c r="A385" s="162" t="s">
        <v>409</v>
      </c>
      <c r="B385" s="148"/>
      <c r="C385" s="153" t="s">
        <v>434</v>
      </c>
      <c r="D385" s="144">
        <v>207.188902622</v>
      </c>
      <c r="E385" s="144">
        <v>155.3916769665</v>
      </c>
      <c r="F385" s="144">
        <v>41.437780524400004</v>
      </c>
      <c r="G385" s="144"/>
      <c r="H385" s="144">
        <v>10.359445131100001</v>
      </c>
    </row>
    <row r="386" spans="1:8" s="33" customFormat="1" ht="12.75">
      <c r="A386" s="101" t="s">
        <v>448</v>
      </c>
      <c r="B386" s="149"/>
      <c r="C386" s="154"/>
      <c r="D386" s="128"/>
      <c r="E386" s="128"/>
      <c r="F386" s="128"/>
      <c r="G386" s="128"/>
      <c r="H386" s="128"/>
    </row>
    <row r="387" spans="1:8" ht="12.75">
      <c r="A387" s="152" t="s">
        <v>455</v>
      </c>
      <c r="B387" s="150"/>
      <c r="C387" s="155"/>
      <c r="D387" s="136"/>
      <c r="E387" s="136"/>
      <c r="F387" s="136"/>
      <c r="G387" s="136"/>
      <c r="H387" s="136"/>
    </row>
    <row r="388" spans="1:8" ht="12.75">
      <c r="A388" s="162" t="s">
        <v>410</v>
      </c>
      <c r="B388" s="148"/>
      <c r="C388" s="153" t="s">
        <v>434</v>
      </c>
      <c r="D388" s="144">
        <v>206.8095848</v>
      </c>
      <c r="E388" s="128">
        <v>155.1071886</v>
      </c>
      <c r="F388" s="128">
        <v>41.36191696</v>
      </c>
      <c r="G388" s="128"/>
      <c r="H388" s="128">
        <v>10.34047924</v>
      </c>
    </row>
    <row r="389" spans="1:8" s="33" customFormat="1" ht="12.75">
      <c r="A389" s="101" t="s">
        <v>448</v>
      </c>
      <c r="B389" s="149"/>
      <c r="C389" s="154"/>
      <c r="D389" s="128"/>
      <c r="E389" s="128"/>
      <c r="F389" s="128"/>
      <c r="G389" s="128"/>
      <c r="H389" s="128"/>
    </row>
    <row r="390" spans="1:8" ht="12.75">
      <c r="A390" s="120" t="s">
        <v>456</v>
      </c>
      <c r="B390" s="150"/>
      <c r="C390" s="155"/>
      <c r="D390" s="136"/>
      <c r="E390" s="136"/>
      <c r="F390" s="136"/>
      <c r="G390" s="136"/>
      <c r="H390" s="136"/>
    </row>
    <row r="391" spans="1:8" ht="12.75">
      <c r="A391" s="162" t="s">
        <v>411</v>
      </c>
      <c r="B391" s="148"/>
      <c r="C391" s="153" t="s">
        <v>446</v>
      </c>
      <c r="D391" s="144">
        <v>68.269696716</v>
      </c>
      <c r="E391" s="128">
        <v>51.202272537</v>
      </c>
      <c r="F391" s="128">
        <v>13.653939343200001</v>
      </c>
      <c r="G391" s="128"/>
      <c r="H391" s="128">
        <v>3.4134848358000003</v>
      </c>
    </row>
    <row r="392" spans="1:8" s="33" customFormat="1" ht="12.75">
      <c r="A392" s="101" t="s">
        <v>448</v>
      </c>
      <c r="B392" s="149"/>
      <c r="C392" s="154"/>
      <c r="D392" s="128"/>
      <c r="E392" s="128"/>
      <c r="F392" s="128"/>
      <c r="G392" s="128"/>
      <c r="H392" s="128"/>
    </row>
    <row r="393" spans="1:8" ht="12.75">
      <c r="A393" s="120" t="s">
        <v>458</v>
      </c>
      <c r="B393" s="150"/>
      <c r="C393" s="155"/>
      <c r="D393" s="136"/>
      <c r="E393" s="136"/>
      <c r="F393" s="136"/>
      <c r="G393" s="136"/>
      <c r="H393" s="136"/>
    </row>
    <row r="394" spans="1:8" ht="12.75">
      <c r="A394" s="162" t="s">
        <v>412</v>
      </c>
      <c r="B394" s="148"/>
      <c r="C394" s="153">
        <v>2010</v>
      </c>
      <c r="D394" s="144">
        <v>12.518740000000001</v>
      </c>
      <c r="E394" s="128">
        <v>9.389055</v>
      </c>
      <c r="F394" s="128">
        <v>2.5037480000000003</v>
      </c>
      <c r="G394" s="128"/>
      <c r="H394" s="128">
        <v>0.6259370000000001</v>
      </c>
    </row>
    <row r="395" spans="1:8" s="33" customFormat="1" ht="12.75">
      <c r="A395" s="101" t="s">
        <v>448</v>
      </c>
      <c r="B395" s="149"/>
      <c r="C395" s="154"/>
      <c r="D395" s="128"/>
      <c r="E395" s="128"/>
      <c r="F395" s="128"/>
      <c r="G395" s="128"/>
      <c r="H395" s="128"/>
    </row>
    <row r="396" spans="1:8" ht="12.75">
      <c r="A396" s="121" t="s">
        <v>452</v>
      </c>
      <c r="B396" s="150"/>
      <c r="C396" s="155"/>
      <c r="D396" s="136"/>
      <c r="E396" s="136"/>
      <c r="F396" s="136"/>
      <c r="G396" s="136"/>
      <c r="H396" s="136"/>
    </row>
    <row r="397" spans="1:8" ht="12.75">
      <c r="A397" s="162" t="s">
        <v>413</v>
      </c>
      <c r="B397" s="148"/>
      <c r="C397" s="153">
        <v>2010</v>
      </c>
      <c r="D397" s="144">
        <v>40</v>
      </c>
      <c r="E397" s="128">
        <v>30</v>
      </c>
      <c r="F397" s="128">
        <v>8</v>
      </c>
      <c r="G397" s="128"/>
      <c r="H397" s="128">
        <v>2</v>
      </c>
    </row>
    <row r="398" spans="1:8" s="33" customFormat="1" ht="12.75">
      <c r="A398" s="101" t="s">
        <v>448</v>
      </c>
      <c r="B398" s="149"/>
      <c r="C398" s="154"/>
      <c r="D398" s="128"/>
      <c r="E398" s="128"/>
      <c r="F398" s="128"/>
      <c r="G398" s="128"/>
      <c r="H398" s="128"/>
    </row>
    <row r="399" spans="1:8" ht="12.75">
      <c r="A399" s="120" t="s">
        <v>451</v>
      </c>
      <c r="B399" s="150"/>
      <c r="C399" s="155"/>
      <c r="D399" s="136"/>
      <c r="E399" s="136"/>
      <c r="F399" s="136"/>
      <c r="G399" s="136"/>
      <c r="H399" s="136"/>
    </row>
    <row r="400" spans="1:8" ht="12.75">
      <c r="A400" s="162" t="s">
        <v>414</v>
      </c>
      <c r="B400" s="148"/>
      <c r="C400" s="153">
        <v>2010</v>
      </c>
      <c r="D400" s="144">
        <v>16.249324520000002</v>
      </c>
      <c r="E400" s="144">
        <v>12.186993390000001</v>
      </c>
      <c r="F400" s="144">
        <v>3.2498649040000007</v>
      </c>
      <c r="G400" s="144"/>
      <c r="H400" s="144">
        <v>0.8124662260000002</v>
      </c>
    </row>
    <row r="401" spans="1:8" s="33" customFormat="1" ht="12.75">
      <c r="A401" s="101" t="s">
        <v>448</v>
      </c>
      <c r="B401" s="163"/>
      <c r="C401" s="154"/>
      <c r="D401" s="128"/>
      <c r="E401" s="128"/>
      <c r="F401" s="128"/>
      <c r="G401" s="128"/>
      <c r="H401" s="128"/>
    </row>
    <row r="402" spans="1:8" ht="12.75">
      <c r="A402" s="120" t="s">
        <v>451</v>
      </c>
      <c r="B402" s="150"/>
      <c r="C402" s="155"/>
      <c r="D402" s="136"/>
      <c r="E402" s="136"/>
      <c r="F402" s="136"/>
      <c r="G402" s="136"/>
      <c r="H402" s="136"/>
    </row>
    <row r="403" spans="1:8" ht="12.75">
      <c r="A403" s="162" t="s">
        <v>415</v>
      </c>
      <c r="B403" s="174"/>
      <c r="C403" s="153" t="s">
        <v>434</v>
      </c>
      <c r="D403" s="144">
        <v>109.473877552</v>
      </c>
      <c r="E403" s="144">
        <v>82.10540816400001</v>
      </c>
      <c r="F403" s="144">
        <v>21.894775510400002</v>
      </c>
      <c r="G403" s="144"/>
      <c r="H403" s="144">
        <v>5.473693877600001</v>
      </c>
    </row>
    <row r="404" spans="1:8" s="33" customFormat="1" ht="12.75">
      <c r="A404" s="101" t="s">
        <v>448</v>
      </c>
      <c r="B404" s="175"/>
      <c r="C404" s="154"/>
      <c r="D404" s="128"/>
      <c r="E404" s="128"/>
      <c r="F404" s="128"/>
      <c r="G404" s="128"/>
      <c r="H404" s="128"/>
    </row>
    <row r="405" spans="1:8" ht="12.75">
      <c r="A405" s="120" t="s">
        <v>460</v>
      </c>
      <c r="B405" s="176"/>
      <c r="C405" s="155"/>
      <c r="D405" s="136"/>
      <c r="E405" s="136"/>
      <c r="F405" s="136"/>
      <c r="G405" s="136"/>
      <c r="H405" s="136"/>
    </row>
    <row r="406" spans="1:8" ht="12.75">
      <c r="A406" s="177" t="s">
        <v>463</v>
      </c>
      <c r="B406" s="174"/>
      <c r="C406" s="78">
        <v>2011</v>
      </c>
      <c r="D406" s="126">
        <v>2.9</v>
      </c>
      <c r="E406" s="178">
        <v>0</v>
      </c>
      <c r="F406" s="178">
        <v>0</v>
      </c>
      <c r="G406" s="178"/>
      <c r="H406" s="178">
        <v>2.9</v>
      </c>
    </row>
    <row r="407" spans="1:8" s="33" customFormat="1" ht="12.75">
      <c r="A407" s="101" t="s">
        <v>440</v>
      </c>
      <c r="B407" s="175"/>
      <c r="C407" s="87"/>
      <c r="D407" s="124"/>
      <c r="E407" s="179"/>
      <c r="F407" s="179"/>
      <c r="G407" s="179"/>
      <c r="H407" s="179"/>
    </row>
    <row r="408" spans="1:8" ht="12.75">
      <c r="A408" s="121" t="s">
        <v>457</v>
      </c>
      <c r="B408" s="176"/>
      <c r="C408" s="85"/>
      <c r="D408" s="158"/>
      <c r="E408" s="180"/>
      <c r="F408" s="180"/>
      <c r="G408" s="180"/>
      <c r="H408" s="180"/>
    </row>
    <row r="409" spans="1:8" ht="12.75">
      <c r="A409" s="177" t="s">
        <v>464</v>
      </c>
      <c r="B409" s="174"/>
      <c r="C409" s="78">
        <v>2011</v>
      </c>
      <c r="D409" s="126">
        <v>2.5</v>
      </c>
      <c r="E409" s="178">
        <v>1.9</v>
      </c>
      <c r="F409" s="178">
        <v>0.5</v>
      </c>
      <c r="G409" s="178"/>
      <c r="H409" s="178">
        <v>0.1</v>
      </c>
    </row>
    <row r="410" spans="1:8" s="33" customFormat="1" ht="12.75">
      <c r="A410" s="101" t="s">
        <v>448</v>
      </c>
      <c r="B410" s="175"/>
      <c r="C410" s="87"/>
      <c r="D410" s="124"/>
      <c r="E410" s="179"/>
      <c r="F410" s="179"/>
      <c r="G410" s="179"/>
      <c r="H410" s="179"/>
    </row>
    <row r="411" spans="1:8" ht="12.75">
      <c r="A411" s="121" t="s">
        <v>452</v>
      </c>
      <c r="B411" s="176"/>
      <c r="C411" s="85"/>
      <c r="D411" s="158"/>
      <c r="E411" s="180"/>
      <c r="F411" s="180"/>
      <c r="G411" s="180"/>
      <c r="H411" s="180"/>
    </row>
    <row r="412" spans="1:8" ht="12.75">
      <c r="A412" s="177" t="s">
        <v>465</v>
      </c>
      <c r="B412" s="174"/>
      <c r="C412" s="78">
        <v>2011</v>
      </c>
      <c r="D412" s="126">
        <v>8.8</v>
      </c>
      <c r="E412" s="178">
        <v>6.6</v>
      </c>
      <c r="F412" s="178">
        <v>1.8</v>
      </c>
      <c r="G412" s="178"/>
      <c r="H412" s="178">
        <v>0.4</v>
      </c>
    </row>
    <row r="413" spans="1:8" s="33" customFormat="1" ht="12.75">
      <c r="A413" s="101" t="s">
        <v>448</v>
      </c>
      <c r="B413" s="175"/>
      <c r="C413" s="87"/>
      <c r="D413" s="124"/>
      <c r="E413" s="179"/>
      <c r="F413" s="179"/>
      <c r="G413" s="179"/>
      <c r="H413" s="179"/>
    </row>
    <row r="414" spans="1:8" ht="12.75">
      <c r="A414" s="121" t="s">
        <v>452</v>
      </c>
      <c r="B414" s="176"/>
      <c r="C414" s="85"/>
      <c r="D414" s="158"/>
      <c r="E414" s="180"/>
      <c r="F414" s="180"/>
      <c r="G414" s="180"/>
      <c r="H414" s="180"/>
    </row>
    <row r="415" spans="1:8" ht="12.75">
      <c r="A415" s="177" t="s">
        <v>466</v>
      </c>
      <c r="B415" s="174"/>
      <c r="C415" s="78">
        <v>2011</v>
      </c>
      <c r="D415" s="126">
        <v>12.5</v>
      </c>
      <c r="E415" s="178">
        <v>9.4</v>
      </c>
      <c r="F415" s="178">
        <v>2.5</v>
      </c>
      <c r="G415" s="178"/>
      <c r="H415" s="178">
        <v>0.6</v>
      </c>
    </row>
    <row r="416" spans="1:8" s="33" customFormat="1" ht="12.75">
      <c r="A416" s="101" t="s">
        <v>448</v>
      </c>
      <c r="B416" s="175"/>
      <c r="C416" s="87"/>
      <c r="D416" s="124"/>
      <c r="E416" s="179"/>
      <c r="F416" s="179"/>
      <c r="G416" s="179"/>
      <c r="H416" s="179"/>
    </row>
    <row r="417" spans="1:8" ht="12.75">
      <c r="A417" s="121" t="s">
        <v>452</v>
      </c>
      <c r="B417" s="176"/>
      <c r="C417" s="85"/>
      <c r="D417" s="158"/>
      <c r="E417" s="180"/>
      <c r="F417" s="180"/>
      <c r="G417" s="180"/>
      <c r="H417" s="180"/>
    </row>
    <row r="418" spans="1:8" ht="12.75">
      <c r="A418" s="177" t="s">
        <v>467</v>
      </c>
      <c r="B418" s="174"/>
      <c r="C418" s="78">
        <v>2011</v>
      </c>
      <c r="D418" s="126">
        <v>5</v>
      </c>
      <c r="E418" s="178">
        <v>3.8</v>
      </c>
      <c r="F418" s="178">
        <v>1</v>
      </c>
      <c r="G418" s="178"/>
      <c r="H418" s="178">
        <v>0.3</v>
      </c>
    </row>
    <row r="419" spans="1:8" s="33" customFormat="1" ht="12.75">
      <c r="A419" s="101" t="s">
        <v>448</v>
      </c>
      <c r="B419" s="175"/>
      <c r="C419" s="87"/>
      <c r="D419" s="124"/>
      <c r="E419" s="179"/>
      <c r="F419" s="179"/>
      <c r="G419" s="179"/>
      <c r="H419" s="179"/>
    </row>
    <row r="420" spans="1:8" ht="12.75">
      <c r="A420" s="121" t="s">
        <v>452</v>
      </c>
      <c r="B420" s="176"/>
      <c r="C420" s="85"/>
      <c r="D420" s="158"/>
      <c r="E420" s="180"/>
      <c r="F420" s="180"/>
      <c r="G420" s="180"/>
      <c r="H420" s="180"/>
    </row>
    <row r="421" spans="1:8" ht="12.75">
      <c r="A421" s="177" t="s">
        <v>468</v>
      </c>
      <c r="B421" s="174"/>
      <c r="C421" s="78">
        <v>2011</v>
      </c>
      <c r="D421" s="126">
        <v>5</v>
      </c>
      <c r="E421" s="178">
        <v>3.8</v>
      </c>
      <c r="F421" s="178">
        <v>1</v>
      </c>
      <c r="G421" s="178"/>
      <c r="H421" s="178">
        <v>0.3</v>
      </c>
    </row>
    <row r="422" spans="1:8" s="33" customFormat="1" ht="12.75">
      <c r="A422" s="101" t="s">
        <v>448</v>
      </c>
      <c r="B422" s="175"/>
      <c r="C422" s="87"/>
      <c r="D422" s="124"/>
      <c r="E422" s="179"/>
      <c r="F422" s="179"/>
      <c r="G422" s="179"/>
      <c r="H422" s="179"/>
    </row>
    <row r="423" spans="1:8" ht="12.75">
      <c r="A423" s="121" t="s">
        <v>452</v>
      </c>
      <c r="B423" s="176"/>
      <c r="C423" s="85"/>
      <c r="D423" s="158"/>
      <c r="E423" s="180"/>
      <c r="F423" s="180"/>
      <c r="G423" s="180"/>
      <c r="H423" s="180"/>
    </row>
    <row r="424" spans="1:8" ht="12.75">
      <c r="A424" s="177" t="s">
        <v>469</v>
      </c>
      <c r="B424" s="174"/>
      <c r="C424" s="78">
        <v>2011</v>
      </c>
      <c r="D424" s="126">
        <v>11.3</v>
      </c>
      <c r="E424" s="178">
        <v>8.5</v>
      </c>
      <c r="F424" s="178">
        <v>2.3</v>
      </c>
      <c r="G424" s="178"/>
      <c r="H424" s="178">
        <v>0.6</v>
      </c>
    </row>
    <row r="425" spans="1:8" s="33" customFormat="1" ht="12.75">
      <c r="A425" s="101" t="s">
        <v>448</v>
      </c>
      <c r="B425" s="175"/>
      <c r="C425" s="87"/>
      <c r="D425" s="124"/>
      <c r="E425" s="179"/>
      <c r="F425" s="179"/>
      <c r="G425" s="179"/>
      <c r="H425" s="179"/>
    </row>
    <row r="426" spans="1:8" ht="12.75">
      <c r="A426" s="120" t="s">
        <v>529</v>
      </c>
      <c r="B426" s="176"/>
      <c r="C426" s="85"/>
      <c r="D426" s="158"/>
      <c r="E426" s="180"/>
      <c r="F426" s="180"/>
      <c r="G426" s="180"/>
      <c r="H426" s="180"/>
    </row>
    <row r="427" spans="1:8" ht="12.75">
      <c r="A427" s="177" t="s">
        <v>470</v>
      </c>
      <c r="B427" s="174"/>
      <c r="C427" s="78">
        <v>2011</v>
      </c>
      <c r="D427" s="126">
        <v>5</v>
      </c>
      <c r="E427" s="178">
        <v>3.8</v>
      </c>
      <c r="F427" s="178">
        <v>1</v>
      </c>
      <c r="G427" s="178"/>
      <c r="H427" s="178">
        <v>0.3</v>
      </c>
    </row>
    <row r="428" spans="1:8" s="33" customFormat="1" ht="12.75">
      <c r="A428" s="101" t="s">
        <v>448</v>
      </c>
      <c r="B428" s="175"/>
      <c r="C428" s="87"/>
      <c r="D428" s="124"/>
      <c r="E428" s="179"/>
      <c r="F428" s="179"/>
      <c r="G428" s="179"/>
      <c r="H428" s="179"/>
    </row>
    <row r="429" spans="1:8" ht="12.75">
      <c r="A429" s="120" t="s">
        <v>529</v>
      </c>
      <c r="B429" s="176"/>
      <c r="C429" s="85"/>
      <c r="D429" s="158"/>
      <c r="E429" s="180"/>
      <c r="F429" s="180"/>
      <c r="G429" s="180"/>
      <c r="H429" s="180"/>
    </row>
    <row r="430" spans="1:8" ht="12.75">
      <c r="A430" s="177" t="s">
        <v>471</v>
      </c>
      <c r="B430" s="174"/>
      <c r="C430" s="78">
        <v>2011</v>
      </c>
      <c r="D430" s="126">
        <v>5</v>
      </c>
      <c r="E430" s="178">
        <v>3.8</v>
      </c>
      <c r="F430" s="178">
        <v>1</v>
      </c>
      <c r="G430" s="178"/>
      <c r="H430" s="178">
        <v>0.3</v>
      </c>
    </row>
    <row r="431" spans="1:8" s="33" customFormat="1" ht="12.75">
      <c r="A431" s="101" t="s">
        <v>448</v>
      </c>
      <c r="B431" s="175"/>
      <c r="C431" s="87"/>
      <c r="D431" s="124"/>
      <c r="E431" s="179"/>
      <c r="F431" s="179"/>
      <c r="G431" s="179"/>
      <c r="H431" s="179"/>
    </row>
    <row r="432" spans="1:8" ht="12.75">
      <c r="A432" s="120" t="s">
        <v>529</v>
      </c>
      <c r="B432" s="176"/>
      <c r="C432" s="85"/>
      <c r="D432" s="158"/>
      <c r="E432" s="180"/>
      <c r="F432" s="180"/>
      <c r="G432" s="180"/>
      <c r="H432" s="180"/>
    </row>
    <row r="433" spans="1:8" ht="12.75">
      <c r="A433" s="177" t="s">
        <v>472</v>
      </c>
      <c r="B433" s="174"/>
      <c r="C433" s="78">
        <v>2011</v>
      </c>
      <c r="D433" s="126">
        <v>2.5</v>
      </c>
      <c r="E433" s="178">
        <v>1.9</v>
      </c>
      <c r="F433" s="178">
        <v>0.5</v>
      </c>
      <c r="G433" s="178"/>
      <c r="H433" s="178">
        <v>0.1</v>
      </c>
    </row>
    <row r="434" spans="1:8" s="33" customFormat="1" ht="12.75">
      <c r="A434" s="101" t="s">
        <v>448</v>
      </c>
      <c r="B434" s="175"/>
      <c r="C434" s="87"/>
      <c r="D434" s="124"/>
      <c r="E434" s="179"/>
      <c r="F434" s="179"/>
      <c r="G434" s="179"/>
      <c r="H434" s="179"/>
    </row>
    <row r="435" spans="1:8" ht="12.75">
      <c r="A435" s="120" t="s">
        <v>529</v>
      </c>
      <c r="B435" s="176"/>
      <c r="C435" s="85"/>
      <c r="D435" s="158"/>
      <c r="E435" s="180"/>
      <c r="F435" s="180"/>
      <c r="G435" s="180"/>
      <c r="H435" s="180"/>
    </row>
    <row r="436" spans="1:8" ht="12.75">
      <c r="A436" s="177" t="s">
        <v>473</v>
      </c>
      <c r="B436" s="174"/>
      <c r="C436" s="78">
        <v>2011</v>
      </c>
      <c r="D436" s="126">
        <v>6.3</v>
      </c>
      <c r="E436" s="178">
        <v>4.7</v>
      </c>
      <c r="F436" s="178">
        <v>1.3</v>
      </c>
      <c r="G436" s="178"/>
      <c r="H436" s="178">
        <v>0.3</v>
      </c>
    </row>
    <row r="437" spans="1:8" s="33" customFormat="1" ht="12.75">
      <c r="A437" s="101" t="s">
        <v>448</v>
      </c>
      <c r="B437" s="175"/>
      <c r="C437" s="87"/>
      <c r="D437" s="124"/>
      <c r="E437" s="179"/>
      <c r="F437" s="179"/>
      <c r="G437" s="179"/>
      <c r="H437" s="179"/>
    </row>
    <row r="438" spans="1:8" ht="12.75">
      <c r="A438" s="121" t="s">
        <v>452</v>
      </c>
      <c r="B438" s="176"/>
      <c r="C438" s="85"/>
      <c r="D438" s="158"/>
      <c r="E438" s="180"/>
      <c r="F438" s="180"/>
      <c r="G438" s="180"/>
      <c r="H438" s="180"/>
    </row>
    <row r="439" spans="1:8" ht="12.75">
      <c r="A439" s="177" t="s">
        <v>474</v>
      </c>
      <c r="B439" s="174"/>
      <c r="C439" s="78">
        <v>2011</v>
      </c>
      <c r="D439" s="126">
        <v>1.9</v>
      </c>
      <c r="E439" s="178">
        <v>1.4</v>
      </c>
      <c r="F439" s="178">
        <v>0.4</v>
      </c>
      <c r="G439" s="178"/>
      <c r="H439" s="178">
        <v>0.1</v>
      </c>
    </row>
    <row r="440" spans="1:8" s="33" customFormat="1" ht="12.75">
      <c r="A440" s="101" t="s">
        <v>448</v>
      </c>
      <c r="B440" s="175"/>
      <c r="C440" s="87"/>
      <c r="D440" s="124"/>
      <c r="E440" s="179"/>
      <c r="F440" s="179"/>
      <c r="G440" s="179"/>
      <c r="H440" s="179"/>
    </row>
    <row r="441" spans="1:8" ht="12.75">
      <c r="A441" s="121" t="s">
        <v>452</v>
      </c>
      <c r="B441" s="176"/>
      <c r="C441" s="85"/>
      <c r="D441" s="158"/>
      <c r="E441" s="180"/>
      <c r="F441" s="180"/>
      <c r="G441" s="180"/>
      <c r="H441" s="180"/>
    </row>
    <row r="442" spans="1:8" ht="12.75">
      <c r="A442" s="177" t="s">
        <v>475</v>
      </c>
      <c r="B442" s="174"/>
      <c r="C442" s="78">
        <v>2011</v>
      </c>
      <c r="D442" s="126">
        <v>12.5</v>
      </c>
      <c r="E442" s="178">
        <v>9.4</v>
      </c>
      <c r="F442" s="178">
        <v>2.5</v>
      </c>
      <c r="G442" s="178"/>
      <c r="H442" s="178">
        <v>0.6</v>
      </c>
    </row>
    <row r="443" spans="1:8" s="33" customFormat="1" ht="12.75">
      <c r="A443" s="101" t="s">
        <v>448</v>
      </c>
      <c r="B443" s="175"/>
      <c r="C443" s="87"/>
      <c r="D443" s="124"/>
      <c r="E443" s="179"/>
      <c r="F443" s="179"/>
      <c r="G443" s="179"/>
      <c r="H443" s="179"/>
    </row>
    <row r="444" spans="1:8" ht="12.75">
      <c r="A444" s="120" t="s">
        <v>529</v>
      </c>
      <c r="B444" s="176"/>
      <c r="C444" s="85"/>
      <c r="D444" s="158"/>
      <c r="E444" s="180"/>
      <c r="F444" s="180"/>
      <c r="G444" s="180"/>
      <c r="H444" s="180"/>
    </row>
    <row r="445" spans="1:8" ht="12.75">
      <c r="A445" s="177" t="s">
        <v>476</v>
      </c>
      <c r="B445" s="174"/>
      <c r="C445" s="78">
        <v>2011</v>
      </c>
      <c r="D445" s="126">
        <v>6.3</v>
      </c>
      <c r="E445" s="178">
        <v>4.7</v>
      </c>
      <c r="F445" s="178">
        <v>1.3</v>
      </c>
      <c r="G445" s="178"/>
      <c r="H445" s="178">
        <v>0.3</v>
      </c>
    </row>
    <row r="446" spans="1:8" s="33" customFormat="1" ht="12.75">
      <c r="A446" s="101" t="s">
        <v>448</v>
      </c>
      <c r="B446" s="175"/>
      <c r="C446" s="87"/>
      <c r="D446" s="124"/>
      <c r="E446" s="179"/>
      <c r="F446" s="179"/>
      <c r="G446" s="179"/>
      <c r="H446" s="179"/>
    </row>
    <row r="447" spans="1:8" ht="12.75">
      <c r="A447" s="120" t="s">
        <v>529</v>
      </c>
      <c r="B447" s="176"/>
      <c r="C447" s="85"/>
      <c r="D447" s="158"/>
      <c r="E447" s="180"/>
      <c r="F447" s="180"/>
      <c r="G447" s="180"/>
      <c r="H447" s="180"/>
    </row>
    <row r="448" spans="1:8" ht="12.75">
      <c r="A448" s="177" t="s">
        <v>477</v>
      </c>
      <c r="B448" s="174"/>
      <c r="C448" s="78">
        <v>2011</v>
      </c>
      <c r="D448" s="126">
        <v>6.3</v>
      </c>
      <c r="E448" s="178">
        <v>4.7</v>
      </c>
      <c r="F448" s="178">
        <v>1.3</v>
      </c>
      <c r="G448" s="178"/>
      <c r="H448" s="178">
        <v>0.3</v>
      </c>
    </row>
    <row r="449" spans="1:8" s="33" customFormat="1" ht="12.75">
      <c r="A449" s="101" t="s">
        <v>448</v>
      </c>
      <c r="B449" s="175"/>
      <c r="C449" s="87"/>
      <c r="D449" s="124"/>
      <c r="E449" s="179"/>
      <c r="F449" s="179"/>
      <c r="G449" s="179"/>
      <c r="H449" s="179"/>
    </row>
    <row r="450" spans="1:8" ht="12.75">
      <c r="A450" s="121" t="s">
        <v>452</v>
      </c>
      <c r="B450" s="176"/>
      <c r="C450" s="85"/>
      <c r="D450" s="158"/>
      <c r="E450" s="180"/>
      <c r="F450" s="180"/>
      <c r="G450" s="180"/>
      <c r="H450" s="180"/>
    </row>
    <row r="451" spans="1:8" ht="12.75">
      <c r="A451" s="177" t="s">
        <v>478</v>
      </c>
      <c r="B451" s="174"/>
      <c r="C451" s="78">
        <v>2011</v>
      </c>
      <c r="D451" s="126">
        <v>3.8</v>
      </c>
      <c r="E451" s="178">
        <v>2.8</v>
      </c>
      <c r="F451" s="178">
        <v>0.8</v>
      </c>
      <c r="G451" s="178"/>
      <c r="H451" s="178">
        <v>0.2</v>
      </c>
    </row>
    <row r="452" spans="1:8" s="33" customFormat="1" ht="12.75">
      <c r="A452" s="101" t="s">
        <v>448</v>
      </c>
      <c r="B452" s="175"/>
      <c r="C452" s="87"/>
      <c r="D452" s="124"/>
      <c r="E452" s="179"/>
      <c r="F452" s="179"/>
      <c r="G452" s="179"/>
      <c r="H452" s="179"/>
    </row>
    <row r="453" spans="1:8" ht="12.75">
      <c r="A453" s="121" t="s">
        <v>452</v>
      </c>
      <c r="B453" s="176"/>
      <c r="C453" s="85"/>
      <c r="D453" s="158"/>
      <c r="E453" s="180"/>
      <c r="F453" s="180"/>
      <c r="G453" s="180"/>
      <c r="H453" s="180"/>
    </row>
    <row r="454" spans="1:8" ht="12.75">
      <c r="A454" s="177" t="s">
        <v>479</v>
      </c>
      <c r="B454" s="174"/>
      <c r="C454" s="78">
        <v>2011</v>
      </c>
      <c r="D454" s="126">
        <v>4.9</v>
      </c>
      <c r="E454" s="178">
        <v>3.7</v>
      </c>
      <c r="F454" s="178">
        <v>1</v>
      </c>
      <c r="G454" s="178"/>
      <c r="H454" s="178">
        <v>0.2</v>
      </c>
    </row>
    <row r="455" spans="1:8" s="33" customFormat="1" ht="12.75">
      <c r="A455" s="101" t="s">
        <v>448</v>
      </c>
      <c r="B455" s="175"/>
      <c r="C455" s="87"/>
      <c r="D455" s="124"/>
      <c r="E455" s="179"/>
      <c r="F455" s="179"/>
      <c r="G455" s="179"/>
      <c r="H455" s="179"/>
    </row>
    <row r="456" spans="1:8" ht="12.75">
      <c r="A456" s="121" t="s">
        <v>452</v>
      </c>
      <c r="B456" s="176"/>
      <c r="C456" s="85"/>
      <c r="D456" s="158"/>
      <c r="E456" s="180"/>
      <c r="F456" s="180"/>
      <c r="G456" s="180"/>
      <c r="H456" s="180"/>
    </row>
    <row r="457" spans="1:8" ht="12.75">
      <c r="A457" s="177" t="s">
        <v>480</v>
      </c>
      <c r="B457" s="174"/>
      <c r="C457" s="78">
        <v>2011</v>
      </c>
      <c r="D457" s="126">
        <v>6.3</v>
      </c>
      <c r="E457" s="178">
        <v>4.7</v>
      </c>
      <c r="F457" s="178">
        <v>1.3</v>
      </c>
      <c r="G457" s="178"/>
      <c r="H457" s="178">
        <v>0.3</v>
      </c>
    </row>
    <row r="458" spans="1:8" s="33" customFormat="1" ht="12.75">
      <c r="A458" s="101" t="s">
        <v>448</v>
      </c>
      <c r="B458" s="175"/>
      <c r="C458" s="87"/>
      <c r="D458" s="124"/>
      <c r="E458" s="179"/>
      <c r="F458" s="179"/>
      <c r="G458" s="179"/>
      <c r="H458" s="179"/>
    </row>
    <row r="459" spans="1:8" ht="12.75">
      <c r="A459" s="121" t="s">
        <v>452</v>
      </c>
      <c r="B459" s="176"/>
      <c r="C459" s="85"/>
      <c r="D459" s="158"/>
      <c r="E459" s="180"/>
      <c r="F459" s="180"/>
      <c r="G459" s="180"/>
      <c r="H459" s="180"/>
    </row>
    <row r="460" spans="1:8" ht="12.75">
      <c r="A460" s="177" t="s">
        <v>481</v>
      </c>
      <c r="B460" s="174"/>
      <c r="C460" s="78" t="s">
        <v>523</v>
      </c>
      <c r="D460" s="126">
        <v>39.4</v>
      </c>
      <c r="E460" s="178">
        <v>29.6</v>
      </c>
      <c r="F460" s="178">
        <v>7.9</v>
      </c>
      <c r="G460" s="178"/>
      <c r="H460" s="178">
        <v>2</v>
      </c>
    </row>
    <row r="461" spans="1:8" s="33" customFormat="1" ht="12.75">
      <c r="A461" s="101" t="s">
        <v>448</v>
      </c>
      <c r="B461" s="175"/>
      <c r="C461" s="87"/>
      <c r="D461" s="124"/>
      <c r="E461" s="179"/>
      <c r="F461" s="179"/>
      <c r="G461" s="179"/>
      <c r="H461" s="179"/>
    </row>
    <row r="462" spans="1:8" ht="12.75">
      <c r="A462" s="121" t="s">
        <v>452</v>
      </c>
      <c r="B462" s="176"/>
      <c r="C462" s="85"/>
      <c r="D462" s="158"/>
      <c r="E462" s="180"/>
      <c r="F462" s="180"/>
      <c r="G462" s="180"/>
      <c r="H462" s="180"/>
    </row>
    <row r="463" spans="1:8" ht="12.75">
      <c r="A463" s="177" t="s">
        <v>482</v>
      </c>
      <c r="B463" s="174"/>
      <c r="C463" s="143">
        <v>2011</v>
      </c>
      <c r="D463" s="126">
        <v>2.5</v>
      </c>
      <c r="E463" s="178">
        <v>1.9</v>
      </c>
      <c r="F463" s="178">
        <v>0.5</v>
      </c>
      <c r="G463" s="178"/>
      <c r="H463" s="178">
        <v>0.1</v>
      </c>
    </row>
    <row r="464" spans="1:8" s="33" customFormat="1" ht="12.75">
      <c r="A464" s="101" t="s">
        <v>448</v>
      </c>
      <c r="B464" s="175"/>
      <c r="C464" s="127"/>
      <c r="D464" s="124"/>
      <c r="E464" s="179"/>
      <c r="F464" s="179"/>
      <c r="G464" s="179"/>
      <c r="H464" s="179"/>
    </row>
    <row r="465" spans="1:8" ht="12.75">
      <c r="A465" s="121" t="s">
        <v>452</v>
      </c>
      <c r="B465" s="176"/>
      <c r="C465" s="134"/>
      <c r="D465" s="158"/>
      <c r="E465" s="180"/>
      <c r="F465" s="180"/>
      <c r="G465" s="180"/>
      <c r="H465" s="180"/>
    </row>
    <row r="466" spans="1:8" ht="12.75">
      <c r="A466" s="177" t="s">
        <v>483</v>
      </c>
      <c r="B466" s="174"/>
      <c r="C466" s="143">
        <v>2011</v>
      </c>
      <c r="D466" s="126">
        <v>6.3</v>
      </c>
      <c r="E466" s="178">
        <v>4.7</v>
      </c>
      <c r="F466" s="178">
        <v>1.3</v>
      </c>
      <c r="G466" s="178"/>
      <c r="H466" s="178">
        <v>0.3</v>
      </c>
    </row>
    <row r="467" spans="1:8" s="33" customFormat="1" ht="12.75">
      <c r="A467" s="101" t="s">
        <v>448</v>
      </c>
      <c r="B467" s="175"/>
      <c r="C467" s="127"/>
      <c r="D467" s="124"/>
      <c r="E467" s="179"/>
      <c r="F467" s="179"/>
      <c r="G467" s="179"/>
      <c r="H467" s="179"/>
    </row>
    <row r="468" spans="1:8" ht="12.75">
      <c r="A468" s="121" t="s">
        <v>452</v>
      </c>
      <c r="B468" s="176"/>
      <c r="C468" s="134"/>
      <c r="D468" s="158"/>
      <c r="E468" s="180"/>
      <c r="F468" s="180"/>
      <c r="G468" s="180"/>
      <c r="H468" s="180"/>
    </row>
    <row r="469" spans="1:8" ht="12.75">
      <c r="A469" s="177" t="s">
        <v>484</v>
      </c>
      <c r="B469" s="174"/>
      <c r="C469" s="143">
        <v>2011</v>
      </c>
      <c r="D469" s="126">
        <v>6.3</v>
      </c>
      <c r="E469" s="178">
        <v>4.7</v>
      </c>
      <c r="F469" s="178">
        <v>1.3</v>
      </c>
      <c r="G469" s="178"/>
      <c r="H469" s="178">
        <v>0.3</v>
      </c>
    </row>
    <row r="470" spans="1:8" s="33" customFormat="1" ht="12.75">
      <c r="A470" s="101" t="s">
        <v>448</v>
      </c>
      <c r="B470" s="175"/>
      <c r="C470" s="127"/>
      <c r="D470" s="124"/>
      <c r="E470" s="179"/>
      <c r="F470" s="179"/>
      <c r="G470" s="179"/>
      <c r="H470" s="179"/>
    </row>
    <row r="471" spans="1:8" ht="12.75">
      <c r="A471" s="121" t="s">
        <v>452</v>
      </c>
      <c r="B471" s="176"/>
      <c r="C471" s="134"/>
      <c r="D471" s="158"/>
      <c r="E471" s="180"/>
      <c r="F471" s="180"/>
      <c r="G471" s="180"/>
      <c r="H471" s="180"/>
    </row>
    <row r="472" spans="1:8" ht="12.75">
      <c r="A472" s="177" t="s">
        <v>485</v>
      </c>
      <c r="B472" s="174"/>
      <c r="C472" s="143">
        <v>2011</v>
      </c>
      <c r="D472" s="126">
        <v>8.7</v>
      </c>
      <c r="E472" s="178">
        <v>6.6</v>
      </c>
      <c r="F472" s="178">
        <v>1.7</v>
      </c>
      <c r="G472" s="178"/>
      <c r="H472" s="178">
        <v>0.4</v>
      </c>
    </row>
    <row r="473" spans="1:8" s="33" customFormat="1" ht="12.75">
      <c r="A473" s="101" t="s">
        <v>448</v>
      </c>
      <c r="B473" s="175"/>
      <c r="C473" s="127"/>
      <c r="D473" s="124"/>
      <c r="E473" s="179"/>
      <c r="F473" s="179"/>
      <c r="G473" s="179"/>
      <c r="H473" s="179"/>
    </row>
    <row r="474" spans="1:8" ht="12.75">
      <c r="A474" s="121" t="s">
        <v>449</v>
      </c>
      <c r="B474" s="176"/>
      <c r="C474" s="134"/>
      <c r="D474" s="158"/>
      <c r="E474" s="180"/>
      <c r="F474" s="180"/>
      <c r="G474" s="180"/>
      <c r="H474" s="180"/>
    </row>
    <row r="475" spans="1:8" ht="12.75">
      <c r="A475" s="177" t="s">
        <v>486</v>
      </c>
      <c r="B475" s="174"/>
      <c r="C475" s="143">
        <v>2011</v>
      </c>
      <c r="D475" s="126">
        <v>4.7</v>
      </c>
      <c r="E475" s="178">
        <v>3.5</v>
      </c>
      <c r="F475" s="178">
        <v>0.9</v>
      </c>
      <c r="G475" s="178"/>
      <c r="H475" s="178">
        <v>0.2</v>
      </c>
    </row>
    <row r="476" spans="1:8" s="33" customFormat="1" ht="12.75">
      <c r="A476" s="101" t="s">
        <v>448</v>
      </c>
      <c r="B476" s="175"/>
      <c r="C476" s="127"/>
      <c r="D476" s="124"/>
      <c r="E476" s="179"/>
      <c r="F476" s="179"/>
      <c r="G476" s="179"/>
      <c r="H476" s="179"/>
    </row>
    <row r="477" spans="1:8" ht="12.75">
      <c r="A477" s="121" t="s">
        <v>449</v>
      </c>
      <c r="B477" s="176"/>
      <c r="C477" s="134"/>
      <c r="D477" s="158"/>
      <c r="E477" s="180"/>
      <c r="F477" s="180"/>
      <c r="G477" s="180"/>
      <c r="H477" s="180"/>
    </row>
    <row r="478" spans="1:8" ht="12.75">
      <c r="A478" s="177" t="s">
        <v>487</v>
      </c>
      <c r="B478" s="174"/>
      <c r="C478" s="143">
        <v>2011</v>
      </c>
      <c r="D478" s="126">
        <v>4.9</v>
      </c>
      <c r="E478" s="178">
        <v>3.7</v>
      </c>
      <c r="F478" s="178">
        <v>1</v>
      </c>
      <c r="G478" s="178"/>
      <c r="H478" s="178">
        <v>0.2</v>
      </c>
    </row>
    <row r="479" spans="1:8" s="33" customFormat="1" ht="12.75">
      <c r="A479" s="101" t="s">
        <v>448</v>
      </c>
      <c r="B479" s="175"/>
      <c r="C479" s="127"/>
      <c r="D479" s="124"/>
      <c r="E479" s="179"/>
      <c r="F479" s="179"/>
      <c r="G479" s="179"/>
      <c r="H479" s="179"/>
    </row>
    <row r="480" spans="1:8" ht="12.75">
      <c r="A480" s="121" t="s">
        <v>449</v>
      </c>
      <c r="B480" s="176"/>
      <c r="C480" s="134"/>
      <c r="D480" s="158"/>
      <c r="E480" s="180"/>
      <c r="F480" s="180"/>
      <c r="G480" s="180"/>
      <c r="H480" s="180"/>
    </row>
    <row r="481" spans="1:8" ht="12.75">
      <c r="A481" s="177" t="s">
        <v>488</v>
      </c>
      <c r="B481" s="174"/>
      <c r="C481" s="143">
        <v>2011</v>
      </c>
      <c r="D481" s="126">
        <v>384.3</v>
      </c>
      <c r="E481" s="178">
        <v>288.2</v>
      </c>
      <c r="F481" s="178">
        <v>76.9</v>
      </c>
      <c r="G481" s="178"/>
      <c r="H481" s="178">
        <v>19.2</v>
      </c>
    </row>
    <row r="482" spans="1:8" s="33" customFormat="1" ht="12.75">
      <c r="A482" s="101" t="s">
        <v>448</v>
      </c>
      <c r="B482" s="175"/>
      <c r="C482" s="127"/>
      <c r="D482" s="124"/>
      <c r="E482" s="179"/>
      <c r="F482" s="179"/>
      <c r="G482" s="179"/>
      <c r="H482" s="179"/>
    </row>
    <row r="483" spans="1:8" ht="12.75">
      <c r="A483" s="121" t="s">
        <v>461</v>
      </c>
      <c r="B483" s="176"/>
      <c r="C483" s="134"/>
      <c r="D483" s="158"/>
      <c r="E483" s="180"/>
      <c r="F483" s="180"/>
      <c r="G483" s="180"/>
      <c r="H483" s="180"/>
    </row>
    <row r="484" spans="1:8" ht="12.75">
      <c r="A484" s="177" t="s">
        <v>489</v>
      </c>
      <c r="B484" s="174"/>
      <c r="C484" s="78" t="s">
        <v>524</v>
      </c>
      <c r="D484" s="126">
        <v>285</v>
      </c>
      <c r="E484" s="178">
        <v>213.7</v>
      </c>
      <c r="F484" s="178">
        <v>57</v>
      </c>
      <c r="G484" s="178"/>
      <c r="H484" s="178">
        <v>14.2</v>
      </c>
    </row>
    <row r="485" spans="1:8" s="33" customFormat="1" ht="12.75">
      <c r="A485" s="101" t="s">
        <v>448</v>
      </c>
      <c r="B485" s="175"/>
      <c r="C485" s="87"/>
      <c r="D485" s="124"/>
      <c r="E485" s="179"/>
      <c r="F485" s="179"/>
      <c r="G485" s="179"/>
      <c r="H485" s="179"/>
    </row>
    <row r="486" spans="1:8" ht="12.75">
      <c r="A486" s="121" t="s">
        <v>461</v>
      </c>
      <c r="B486" s="176"/>
      <c r="C486" s="85"/>
      <c r="D486" s="158"/>
      <c r="E486" s="180"/>
      <c r="F486" s="180"/>
      <c r="G486" s="180"/>
      <c r="H486" s="180"/>
    </row>
    <row r="487" spans="1:8" ht="12.75">
      <c r="A487" s="177" t="s">
        <v>490</v>
      </c>
      <c r="B487" s="174"/>
      <c r="C487" s="78" t="s">
        <v>525</v>
      </c>
      <c r="D487" s="126">
        <v>78.9</v>
      </c>
      <c r="E487" s="178">
        <v>59.2</v>
      </c>
      <c r="F487" s="178">
        <v>15.8</v>
      </c>
      <c r="G487" s="178"/>
      <c r="H487" s="178">
        <v>3.9</v>
      </c>
    </row>
    <row r="488" spans="1:8" ht="12.75">
      <c r="A488" s="192" t="s">
        <v>491</v>
      </c>
      <c r="B488" s="193"/>
      <c r="C488" s="67" t="s">
        <v>524</v>
      </c>
      <c r="D488" s="194">
        <v>115.7</v>
      </c>
      <c r="E488" s="195">
        <v>86.8</v>
      </c>
      <c r="F488" s="195">
        <v>23.1</v>
      </c>
      <c r="G488" s="195"/>
      <c r="H488" s="195">
        <v>5.8</v>
      </c>
    </row>
    <row r="489" spans="1:8" ht="12.75">
      <c r="A489" s="177" t="s">
        <v>492</v>
      </c>
      <c r="B489" s="174"/>
      <c r="C489" s="78" t="s">
        <v>524</v>
      </c>
      <c r="D489" s="126">
        <v>110.1</v>
      </c>
      <c r="E489" s="178">
        <v>82.6</v>
      </c>
      <c r="F489" s="178">
        <v>22</v>
      </c>
      <c r="G489" s="178"/>
      <c r="H489" s="178">
        <v>5.5</v>
      </c>
    </row>
    <row r="490" spans="1:8" s="33" customFormat="1" ht="12.75">
      <c r="A490" s="101" t="s">
        <v>440</v>
      </c>
      <c r="B490" s="175"/>
      <c r="C490" s="87"/>
      <c r="D490" s="124"/>
      <c r="E490" s="179"/>
      <c r="F490" s="179"/>
      <c r="G490" s="179"/>
      <c r="H490" s="179"/>
    </row>
    <row r="491" spans="1:8" ht="12.75">
      <c r="A491" s="121" t="s">
        <v>457</v>
      </c>
      <c r="B491" s="176"/>
      <c r="C491" s="85"/>
      <c r="D491" s="158"/>
      <c r="E491" s="180"/>
      <c r="F491" s="180"/>
      <c r="G491" s="180"/>
      <c r="H491" s="180"/>
    </row>
    <row r="492" spans="1:8" ht="12.75">
      <c r="A492" s="177" t="s">
        <v>493</v>
      </c>
      <c r="B492" s="174"/>
      <c r="C492" s="78" t="s">
        <v>524</v>
      </c>
      <c r="D492" s="126">
        <v>185</v>
      </c>
      <c r="E492" s="178">
        <v>138.8</v>
      </c>
      <c r="F492" s="178">
        <v>37</v>
      </c>
      <c r="G492" s="178"/>
      <c r="H492" s="178">
        <v>9.3</v>
      </c>
    </row>
    <row r="493" spans="1:8" s="33" customFormat="1" ht="12.75">
      <c r="A493" s="101" t="s">
        <v>440</v>
      </c>
      <c r="B493" s="175"/>
      <c r="C493" s="87"/>
      <c r="D493" s="124"/>
      <c r="E493" s="179"/>
      <c r="F493" s="179"/>
      <c r="G493" s="179"/>
      <c r="H493" s="179"/>
    </row>
    <row r="494" spans="1:8" ht="12.75">
      <c r="A494" s="121" t="s">
        <v>457</v>
      </c>
      <c r="B494" s="176"/>
      <c r="C494" s="85"/>
      <c r="D494" s="158"/>
      <c r="E494" s="180"/>
      <c r="F494" s="180"/>
      <c r="G494" s="180"/>
      <c r="H494" s="180"/>
    </row>
    <row r="495" spans="1:8" ht="12.75">
      <c r="A495" s="177" t="s">
        <v>494</v>
      </c>
      <c r="B495" s="174"/>
      <c r="C495" s="78">
        <v>2012</v>
      </c>
      <c r="D495" s="126">
        <v>10</v>
      </c>
      <c r="E495" s="178">
        <v>7.5</v>
      </c>
      <c r="F495" s="178">
        <v>2</v>
      </c>
      <c r="G495" s="178"/>
      <c r="H495" s="178">
        <v>0.5</v>
      </c>
    </row>
    <row r="496" spans="1:8" s="33" customFormat="1" ht="12.75">
      <c r="A496" s="101" t="s">
        <v>448</v>
      </c>
      <c r="B496" s="175"/>
      <c r="C496" s="87"/>
      <c r="D496" s="124"/>
      <c r="E496" s="179"/>
      <c r="F496" s="179"/>
      <c r="G496" s="179"/>
      <c r="H496" s="179"/>
    </row>
    <row r="497" spans="1:8" ht="12.75">
      <c r="A497" s="121" t="s">
        <v>452</v>
      </c>
      <c r="B497" s="176"/>
      <c r="C497" s="85"/>
      <c r="D497" s="158"/>
      <c r="E497" s="180"/>
      <c r="F497" s="180"/>
      <c r="G497" s="180"/>
      <c r="H497" s="180"/>
    </row>
    <row r="498" spans="1:8" ht="12.75">
      <c r="A498" s="177" t="s">
        <v>495</v>
      </c>
      <c r="B498" s="174"/>
      <c r="C498" s="78">
        <v>2012</v>
      </c>
      <c r="D498" s="126">
        <v>2</v>
      </c>
      <c r="E498" s="178">
        <v>0</v>
      </c>
      <c r="F498" s="178">
        <v>0</v>
      </c>
      <c r="G498" s="178"/>
      <c r="H498" s="178">
        <v>2</v>
      </c>
    </row>
    <row r="499" spans="1:8" s="33" customFormat="1" ht="12.75">
      <c r="A499" s="101" t="s">
        <v>448</v>
      </c>
      <c r="B499" s="175"/>
      <c r="C499" s="87"/>
      <c r="D499" s="124"/>
      <c r="E499" s="179"/>
      <c r="F499" s="179"/>
      <c r="G499" s="179"/>
      <c r="H499" s="179"/>
    </row>
    <row r="500" spans="1:8" ht="12.75">
      <c r="A500" s="121" t="s">
        <v>452</v>
      </c>
      <c r="B500" s="176"/>
      <c r="C500" s="85"/>
      <c r="D500" s="158"/>
      <c r="E500" s="180"/>
      <c r="F500" s="180"/>
      <c r="G500" s="180"/>
      <c r="H500" s="180"/>
    </row>
    <row r="501" spans="1:8" ht="12.75">
      <c r="A501" s="177" t="s">
        <v>496</v>
      </c>
      <c r="B501" s="174"/>
      <c r="C501" s="78">
        <v>2012</v>
      </c>
      <c r="D501" s="126">
        <v>14.9</v>
      </c>
      <c r="E501" s="178">
        <v>11.2</v>
      </c>
      <c r="F501" s="178">
        <v>3</v>
      </c>
      <c r="G501" s="178"/>
      <c r="H501" s="178">
        <v>0.7</v>
      </c>
    </row>
    <row r="502" spans="1:8" s="33" customFormat="1" ht="12.75">
      <c r="A502" s="101" t="s">
        <v>448</v>
      </c>
      <c r="B502" s="175"/>
      <c r="C502" s="87"/>
      <c r="D502" s="124"/>
      <c r="E502" s="179"/>
      <c r="F502" s="179"/>
      <c r="G502" s="179"/>
      <c r="H502" s="179"/>
    </row>
    <row r="503" spans="1:8" ht="12.75">
      <c r="A503" s="120" t="s">
        <v>451</v>
      </c>
      <c r="B503" s="176"/>
      <c r="C503" s="85"/>
      <c r="D503" s="158"/>
      <c r="E503" s="180"/>
      <c r="F503" s="180"/>
      <c r="G503" s="180"/>
      <c r="H503" s="180"/>
    </row>
    <row r="504" spans="1:8" ht="12.75">
      <c r="A504" s="177" t="s">
        <v>497</v>
      </c>
      <c r="B504" s="174"/>
      <c r="C504" s="78">
        <v>2012</v>
      </c>
      <c r="D504" s="126">
        <v>14.7</v>
      </c>
      <c r="E504" s="178">
        <v>11</v>
      </c>
      <c r="F504" s="178">
        <v>2.9</v>
      </c>
      <c r="G504" s="178"/>
      <c r="H504" s="178">
        <v>0.7</v>
      </c>
    </row>
    <row r="505" spans="1:8" s="33" customFormat="1" ht="12.75">
      <c r="A505" s="101" t="s">
        <v>448</v>
      </c>
      <c r="B505" s="175"/>
      <c r="C505" s="87"/>
      <c r="D505" s="124"/>
      <c r="E505" s="179"/>
      <c r="F505" s="179"/>
      <c r="G505" s="179"/>
      <c r="H505" s="179"/>
    </row>
    <row r="506" spans="1:8" ht="12.75">
      <c r="A506" s="120" t="s">
        <v>451</v>
      </c>
      <c r="B506" s="176"/>
      <c r="C506" s="85"/>
      <c r="D506" s="158"/>
      <c r="E506" s="180"/>
      <c r="F506" s="180"/>
      <c r="G506" s="180"/>
      <c r="H506" s="180"/>
    </row>
    <row r="507" spans="1:8" ht="12.75">
      <c r="A507" s="177" t="s">
        <v>498</v>
      </c>
      <c r="B507" s="174"/>
      <c r="C507" s="78" t="s">
        <v>525</v>
      </c>
      <c r="D507" s="126">
        <v>31.3</v>
      </c>
      <c r="E507" s="178">
        <v>23.5</v>
      </c>
      <c r="F507" s="178">
        <v>6.3</v>
      </c>
      <c r="G507" s="178"/>
      <c r="H507" s="178">
        <v>1.6</v>
      </c>
    </row>
    <row r="508" spans="1:8" s="33" customFormat="1" ht="12.75">
      <c r="A508" s="101" t="s">
        <v>448</v>
      </c>
      <c r="B508" s="175"/>
      <c r="C508" s="87"/>
      <c r="D508" s="124"/>
      <c r="E508" s="179"/>
      <c r="F508" s="179"/>
      <c r="G508" s="179"/>
      <c r="H508" s="179"/>
    </row>
    <row r="509" spans="1:8" ht="12.75">
      <c r="A509" s="121" t="s">
        <v>459</v>
      </c>
      <c r="B509" s="176"/>
      <c r="C509" s="85"/>
      <c r="D509" s="158"/>
      <c r="E509" s="180"/>
      <c r="F509" s="180"/>
      <c r="G509" s="180"/>
      <c r="H509" s="180"/>
    </row>
    <row r="510" spans="1:8" ht="12.75">
      <c r="A510" s="177" t="s">
        <v>499</v>
      </c>
      <c r="B510" s="174"/>
      <c r="C510" s="78">
        <v>2012</v>
      </c>
      <c r="D510" s="126">
        <v>9.3</v>
      </c>
      <c r="E510" s="178">
        <v>7</v>
      </c>
      <c r="F510" s="178">
        <v>1.9</v>
      </c>
      <c r="G510" s="178"/>
      <c r="H510" s="178">
        <v>0.5</v>
      </c>
    </row>
    <row r="511" spans="1:8" s="33" customFormat="1" ht="12.75">
      <c r="A511" s="101" t="s">
        <v>448</v>
      </c>
      <c r="B511" s="175"/>
      <c r="C511" s="87"/>
      <c r="D511" s="124"/>
      <c r="E511" s="179"/>
      <c r="F511" s="179"/>
      <c r="G511" s="179"/>
      <c r="H511" s="179"/>
    </row>
    <row r="512" spans="1:8" ht="12.75">
      <c r="A512" s="121" t="s">
        <v>459</v>
      </c>
      <c r="B512" s="176"/>
      <c r="C512" s="85"/>
      <c r="D512" s="158"/>
      <c r="E512" s="180"/>
      <c r="F512" s="180"/>
      <c r="G512" s="180"/>
      <c r="H512" s="180"/>
    </row>
    <row r="513" spans="1:8" s="33" customFormat="1" ht="12.75">
      <c r="A513" s="177" t="s">
        <v>500</v>
      </c>
      <c r="B513" s="174"/>
      <c r="C513" s="78"/>
      <c r="D513" s="126"/>
      <c r="E513" s="178"/>
      <c r="F513" s="178"/>
      <c r="G513" s="178"/>
      <c r="H513" s="178"/>
    </row>
    <row r="514" spans="1:8" ht="12.75">
      <c r="A514" s="191" t="s">
        <v>501</v>
      </c>
      <c r="B514" s="175"/>
      <c r="C514" s="127">
        <v>2012</v>
      </c>
      <c r="D514" s="124">
        <v>6.1</v>
      </c>
      <c r="E514" s="179">
        <v>4.6</v>
      </c>
      <c r="F514" s="179">
        <v>1.2</v>
      </c>
      <c r="G514" s="179"/>
      <c r="H514" s="179">
        <v>0.3</v>
      </c>
    </row>
    <row r="515" spans="1:8" s="33" customFormat="1" ht="12.75">
      <c r="A515" s="101" t="s">
        <v>448</v>
      </c>
      <c r="B515" s="175"/>
      <c r="C515" s="127"/>
      <c r="D515" s="124"/>
      <c r="E515" s="179"/>
      <c r="F515" s="179"/>
      <c r="G515" s="179"/>
      <c r="H515" s="179"/>
    </row>
    <row r="516" spans="1:8" ht="12.75">
      <c r="A516" s="120" t="s">
        <v>451</v>
      </c>
      <c r="B516" s="176"/>
      <c r="C516" s="134"/>
      <c r="D516" s="158"/>
      <c r="E516" s="180"/>
      <c r="F516" s="180"/>
      <c r="G516" s="180"/>
      <c r="H516" s="180"/>
    </row>
    <row r="517" spans="1:8" ht="12.75">
      <c r="A517" s="177" t="s">
        <v>502</v>
      </c>
      <c r="B517" s="174"/>
      <c r="C517" s="143">
        <v>2012</v>
      </c>
      <c r="D517" s="126">
        <v>9.3</v>
      </c>
      <c r="E517" s="178">
        <v>7</v>
      </c>
      <c r="F517" s="178">
        <v>1.9</v>
      </c>
      <c r="G517" s="178"/>
      <c r="H517" s="178">
        <v>0.5</v>
      </c>
    </row>
    <row r="518" spans="1:8" s="33" customFormat="1" ht="12.75">
      <c r="A518" s="101" t="s">
        <v>448</v>
      </c>
      <c r="B518" s="175"/>
      <c r="C518" s="127"/>
      <c r="D518" s="124"/>
      <c r="E518" s="179"/>
      <c r="F518" s="179"/>
      <c r="G518" s="179"/>
      <c r="H518" s="179"/>
    </row>
    <row r="519" spans="1:8" ht="12.75">
      <c r="A519" s="121" t="s">
        <v>459</v>
      </c>
      <c r="B519" s="176"/>
      <c r="C519" s="134"/>
      <c r="D519" s="158"/>
      <c r="E519" s="180"/>
      <c r="F519" s="180"/>
      <c r="G519" s="180"/>
      <c r="H519" s="180"/>
    </row>
    <row r="520" spans="1:8" ht="12.75">
      <c r="A520" s="177" t="s">
        <v>503</v>
      </c>
      <c r="B520" s="174"/>
      <c r="C520" s="78" t="s">
        <v>525</v>
      </c>
      <c r="D520" s="126">
        <v>53.6</v>
      </c>
      <c r="E520" s="178">
        <v>40.2</v>
      </c>
      <c r="F520" s="178">
        <v>10.7</v>
      </c>
      <c r="G520" s="178"/>
      <c r="H520" s="178">
        <v>2.7</v>
      </c>
    </row>
    <row r="521" spans="1:8" s="33" customFormat="1" ht="12.75">
      <c r="A521" s="101" t="s">
        <v>448</v>
      </c>
      <c r="B521" s="175"/>
      <c r="C521" s="87"/>
      <c r="D521" s="124"/>
      <c r="E521" s="179"/>
      <c r="F521" s="179"/>
      <c r="G521" s="179"/>
      <c r="H521" s="179"/>
    </row>
    <row r="522" spans="1:8" ht="12.75">
      <c r="A522" s="121" t="s">
        <v>449</v>
      </c>
      <c r="B522" s="176"/>
      <c r="C522" s="85"/>
      <c r="D522" s="158"/>
      <c r="E522" s="180"/>
      <c r="F522" s="180"/>
      <c r="G522" s="180"/>
      <c r="H522" s="180"/>
    </row>
    <row r="523" spans="1:8" ht="12.75">
      <c r="A523" s="177" t="s">
        <v>504</v>
      </c>
      <c r="B523" s="174"/>
      <c r="C523" s="78" t="s">
        <v>525</v>
      </c>
      <c r="D523" s="126">
        <v>79.6</v>
      </c>
      <c r="E523" s="178">
        <v>59.7</v>
      </c>
      <c r="F523" s="178">
        <v>15.9</v>
      </c>
      <c r="G523" s="178"/>
      <c r="H523" s="178">
        <v>4</v>
      </c>
    </row>
    <row r="524" spans="1:8" s="33" customFormat="1" ht="12.75">
      <c r="A524" s="101" t="s">
        <v>448</v>
      </c>
      <c r="B524" s="175"/>
      <c r="C524" s="87"/>
      <c r="D524" s="124"/>
      <c r="E524" s="179"/>
      <c r="F524" s="179"/>
      <c r="G524" s="179"/>
      <c r="H524" s="179"/>
    </row>
    <row r="525" spans="1:8" ht="12.75">
      <c r="A525" s="121" t="s">
        <v>449</v>
      </c>
      <c r="B525" s="176"/>
      <c r="C525" s="85"/>
      <c r="D525" s="158"/>
      <c r="E525" s="180"/>
      <c r="F525" s="180"/>
      <c r="G525" s="180"/>
      <c r="H525" s="180"/>
    </row>
    <row r="526" spans="1:8" ht="12.75">
      <c r="A526" s="177" t="s">
        <v>505</v>
      </c>
      <c r="B526" s="174"/>
      <c r="C526" s="78" t="s">
        <v>524</v>
      </c>
      <c r="D526" s="126">
        <v>51.9</v>
      </c>
      <c r="E526" s="178">
        <v>39</v>
      </c>
      <c r="F526" s="178">
        <v>10.4</v>
      </c>
      <c r="G526" s="178"/>
      <c r="H526" s="178">
        <v>2.6</v>
      </c>
    </row>
    <row r="527" spans="1:8" s="33" customFormat="1" ht="12.75">
      <c r="A527" s="101" t="s">
        <v>448</v>
      </c>
      <c r="B527" s="175"/>
      <c r="C527" s="87"/>
      <c r="D527" s="124"/>
      <c r="E527" s="179"/>
      <c r="F527" s="179"/>
      <c r="G527" s="179"/>
      <c r="H527" s="179"/>
    </row>
    <row r="528" spans="1:8" ht="12.75">
      <c r="A528" s="121" t="s">
        <v>453</v>
      </c>
      <c r="B528" s="176"/>
      <c r="C528" s="85"/>
      <c r="D528" s="158"/>
      <c r="E528" s="180"/>
      <c r="F528" s="180"/>
      <c r="G528" s="180"/>
      <c r="H528" s="180"/>
    </row>
    <row r="529" spans="1:8" ht="12.75">
      <c r="A529" s="177" t="s">
        <v>506</v>
      </c>
      <c r="B529" s="174"/>
      <c r="C529" s="78" t="s">
        <v>525</v>
      </c>
      <c r="D529" s="126">
        <v>26.8</v>
      </c>
      <c r="E529" s="178">
        <v>20.1</v>
      </c>
      <c r="F529" s="178">
        <v>5.4</v>
      </c>
      <c r="G529" s="178"/>
      <c r="H529" s="178">
        <v>1.3</v>
      </c>
    </row>
    <row r="530" spans="1:8" s="33" customFormat="1" ht="12.75">
      <c r="A530" s="101" t="s">
        <v>448</v>
      </c>
      <c r="B530" s="175"/>
      <c r="C530" s="87"/>
      <c r="D530" s="124"/>
      <c r="E530" s="179"/>
      <c r="F530" s="179"/>
      <c r="G530" s="179"/>
      <c r="H530" s="179"/>
    </row>
    <row r="531" spans="1:8" ht="12.75">
      <c r="A531" s="121" t="s">
        <v>453</v>
      </c>
      <c r="B531" s="176"/>
      <c r="C531" s="85"/>
      <c r="D531" s="158"/>
      <c r="E531" s="180"/>
      <c r="F531" s="180"/>
      <c r="G531" s="180"/>
      <c r="H531" s="180"/>
    </row>
    <row r="532" spans="1:8" ht="12.75">
      <c r="A532" s="177" t="s">
        <v>507</v>
      </c>
      <c r="B532" s="174"/>
      <c r="C532" s="78" t="s">
        <v>525</v>
      </c>
      <c r="D532" s="126">
        <v>46.9</v>
      </c>
      <c r="E532" s="178">
        <v>35.2</v>
      </c>
      <c r="F532" s="178">
        <v>9.4</v>
      </c>
      <c r="G532" s="178"/>
      <c r="H532" s="178">
        <v>2.3</v>
      </c>
    </row>
    <row r="533" spans="1:8" s="33" customFormat="1" ht="12.75">
      <c r="A533" s="101" t="s">
        <v>448</v>
      </c>
      <c r="B533" s="175"/>
      <c r="C533" s="87"/>
      <c r="D533" s="124"/>
      <c r="E533" s="179"/>
      <c r="F533" s="179"/>
      <c r="G533" s="179"/>
      <c r="H533" s="179"/>
    </row>
    <row r="534" spans="1:8" ht="12.75">
      <c r="A534" s="120" t="s">
        <v>456</v>
      </c>
      <c r="B534" s="176"/>
      <c r="C534" s="85"/>
      <c r="D534" s="158"/>
      <c r="E534" s="180"/>
      <c r="F534" s="180"/>
      <c r="G534" s="180"/>
      <c r="H534" s="180"/>
    </row>
    <row r="535" spans="1:8" ht="12.75">
      <c r="A535" s="177" t="s">
        <v>508</v>
      </c>
      <c r="B535" s="174"/>
      <c r="C535" s="78" t="s">
        <v>525</v>
      </c>
      <c r="D535" s="126">
        <v>21.8</v>
      </c>
      <c r="E535" s="178">
        <v>16.4</v>
      </c>
      <c r="F535" s="178">
        <v>4.4</v>
      </c>
      <c r="G535" s="178"/>
      <c r="H535" s="178">
        <v>1.1</v>
      </c>
    </row>
    <row r="536" spans="1:8" s="33" customFormat="1" ht="12.75">
      <c r="A536" s="101" t="s">
        <v>440</v>
      </c>
      <c r="B536" s="175"/>
      <c r="C536" s="87"/>
      <c r="D536" s="124"/>
      <c r="E536" s="179"/>
      <c r="F536" s="179"/>
      <c r="G536" s="179"/>
      <c r="H536" s="179"/>
    </row>
    <row r="537" spans="1:8" ht="12.75">
      <c r="A537" s="121" t="s">
        <v>457</v>
      </c>
      <c r="B537" s="176"/>
      <c r="C537" s="85"/>
      <c r="D537" s="158"/>
      <c r="E537" s="180"/>
      <c r="F537" s="180"/>
      <c r="G537" s="180"/>
      <c r="H537" s="180"/>
    </row>
    <row r="538" spans="1:8" ht="12.75">
      <c r="A538" s="177" t="s">
        <v>509</v>
      </c>
      <c r="B538" s="174"/>
      <c r="C538" s="78" t="s">
        <v>524</v>
      </c>
      <c r="D538" s="126">
        <v>114.7</v>
      </c>
      <c r="E538" s="178">
        <v>86</v>
      </c>
      <c r="F538" s="178">
        <v>22.9</v>
      </c>
      <c r="G538" s="178"/>
      <c r="H538" s="178">
        <v>5.7</v>
      </c>
    </row>
    <row r="539" spans="1:8" s="33" customFormat="1" ht="12.75">
      <c r="A539" s="101" t="s">
        <v>440</v>
      </c>
      <c r="B539" s="175"/>
      <c r="C539" s="87"/>
      <c r="D539" s="124"/>
      <c r="E539" s="179"/>
      <c r="F539" s="179"/>
      <c r="G539" s="179"/>
      <c r="H539" s="179"/>
    </row>
    <row r="540" spans="1:8" ht="12.75">
      <c r="A540" s="121" t="s">
        <v>457</v>
      </c>
      <c r="B540" s="176"/>
      <c r="C540" s="85"/>
      <c r="D540" s="158"/>
      <c r="E540" s="180"/>
      <c r="F540" s="180"/>
      <c r="G540" s="180"/>
      <c r="H540" s="180"/>
    </row>
    <row r="541" spans="1:8" ht="12.75">
      <c r="A541" s="177" t="s">
        <v>510</v>
      </c>
      <c r="B541" s="174"/>
      <c r="C541" s="78">
        <v>2012</v>
      </c>
      <c r="D541" s="126">
        <v>11</v>
      </c>
      <c r="E541" s="178">
        <v>8.2</v>
      </c>
      <c r="F541" s="178">
        <v>2.2</v>
      </c>
      <c r="G541" s="178"/>
      <c r="H541" s="178">
        <v>0.5</v>
      </c>
    </row>
    <row r="542" spans="1:8" s="33" customFormat="1" ht="12.75">
      <c r="A542" s="101" t="s">
        <v>448</v>
      </c>
      <c r="B542" s="175"/>
      <c r="C542" s="87"/>
      <c r="D542" s="124"/>
      <c r="E542" s="179"/>
      <c r="F542" s="179"/>
      <c r="G542" s="179"/>
      <c r="H542" s="179"/>
    </row>
    <row r="543" spans="1:8" ht="12.75">
      <c r="A543" s="120" t="s">
        <v>451</v>
      </c>
      <c r="B543" s="176"/>
      <c r="C543" s="85"/>
      <c r="D543" s="158"/>
      <c r="E543" s="180"/>
      <c r="F543" s="180"/>
      <c r="G543" s="180"/>
      <c r="H543" s="180"/>
    </row>
    <row r="544" spans="1:8" ht="12.75">
      <c r="A544" s="177" t="s">
        <v>511</v>
      </c>
      <c r="B544" s="174"/>
      <c r="C544" s="78" t="s">
        <v>525</v>
      </c>
      <c r="D544" s="126">
        <v>75.6</v>
      </c>
      <c r="E544" s="178">
        <v>56.7</v>
      </c>
      <c r="F544" s="178">
        <v>15.1</v>
      </c>
      <c r="G544" s="178"/>
      <c r="H544" s="178">
        <v>3.8</v>
      </c>
    </row>
    <row r="545" spans="1:8" s="33" customFormat="1" ht="12.75">
      <c r="A545" s="101" t="s">
        <v>448</v>
      </c>
      <c r="B545" s="175"/>
      <c r="C545" s="87"/>
      <c r="D545" s="124"/>
      <c r="E545" s="179"/>
      <c r="F545" s="179"/>
      <c r="G545" s="179"/>
      <c r="H545" s="179"/>
    </row>
    <row r="546" spans="1:8" ht="12.75">
      <c r="A546" s="120" t="s">
        <v>451</v>
      </c>
      <c r="B546" s="176"/>
      <c r="C546" s="85"/>
      <c r="D546" s="158"/>
      <c r="E546" s="180"/>
      <c r="F546" s="180"/>
      <c r="G546" s="180"/>
      <c r="H546" s="180"/>
    </row>
    <row r="547" spans="1:8" ht="12.75">
      <c r="A547" s="177" t="s">
        <v>512</v>
      </c>
      <c r="B547" s="174"/>
      <c r="C547" s="78" t="s">
        <v>525</v>
      </c>
      <c r="D547" s="126">
        <v>34.4</v>
      </c>
      <c r="E547" s="178">
        <v>25.8</v>
      </c>
      <c r="F547" s="178">
        <v>6.9</v>
      </c>
      <c r="G547" s="178"/>
      <c r="H547" s="178">
        <v>1.7</v>
      </c>
    </row>
    <row r="548" spans="1:8" s="33" customFormat="1" ht="12.75">
      <c r="A548" s="101" t="s">
        <v>448</v>
      </c>
      <c r="B548" s="175"/>
      <c r="C548" s="87"/>
      <c r="D548" s="124"/>
      <c r="E548" s="179"/>
      <c r="F548" s="179"/>
      <c r="G548" s="179"/>
      <c r="H548" s="179"/>
    </row>
    <row r="549" spans="1:8" ht="12.75">
      <c r="A549" s="120" t="s">
        <v>451</v>
      </c>
      <c r="B549" s="176"/>
      <c r="C549" s="85"/>
      <c r="D549" s="158"/>
      <c r="E549" s="180"/>
      <c r="F549" s="180"/>
      <c r="G549" s="180"/>
      <c r="H549" s="180"/>
    </row>
    <row r="550" spans="1:8" ht="12.75">
      <c r="A550" s="177" t="s">
        <v>513</v>
      </c>
      <c r="B550" s="174"/>
      <c r="C550" s="78" t="s">
        <v>524</v>
      </c>
      <c r="D550" s="126">
        <v>120.2</v>
      </c>
      <c r="E550" s="178">
        <v>90.1</v>
      </c>
      <c r="F550" s="178">
        <v>24</v>
      </c>
      <c r="G550" s="178"/>
      <c r="H550" s="178">
        <v>6</v>
      </c>
    </row>
    <row r="551" spans="1:8" s="33" customFormat="1" ht="12.75">
      <c r="A551" s="101" t="s">
        <v>448</v>
      </c>
      <c r="B551" s="175"/>
      <c r="C551" s="87"/>
      <c r="D551" s="124"/>
      <c r="E551" s="179"/>
      <c r="F551" s="179"/>
      <c r="G551" s="179"/>
      <c r="H551" s="179"/>
    </row>
    <row r="552" spans="1:8" ht="12.75">
      <c r="A552" s="121" t="s">
        <v>461</v>
      </c>
      <c r="B552" s="176"/>
      <c r="C552" s="85"/>
      <c r="D552" s="158"/>
      <c r="E552" s="180"/>
      <c r="F552" s="180"/>
      <c r="G552" s="180"/>
      <c r="H552" s="180"/>
    </row>
    <row r="553" spans="1:8" ht="12.75">
      <c r="A553" s="177" t="s">
        <v>514</v>
      </c>
      <c r="B553" s="174"/>
      <c r="C553" s="78">
        <v>2012</v>
      </c>
      <c r="D553" s="126">
        <v>5.9</v>
      </c>
      <c r="E553" s="178">
        <v>4.4</v>
      </c>
      <c r="F553" s="178">
        <v>1.2</v>
      </c>
      <c r="G553" s="178"/>
      <c r="H553" s="178">
        <v>0.3</v>
      </c>
    </row>
    <row r="554" spans="1:8" s="33" customFormat="1" ht="12.75">
      <c r="A554" s="101" t="s">
        <v>448</v>
      </c>
      <c r="B554" s="175"/>
      <c r="C554" s="87"/>
      <c r="D554" s="124"/>
      <c r="E554" s="179"/>
      <c r="F554" s="179"/>
      <c r="G554" s="179"/>
      <c r="H554" s="179"/>
    </row>
    <row r="555" spans="1:8" ht="12.75">
      <c r="A555" s="120" t="s">
        <v>528</v>
      </c>
      <c r="B555" s="176"/>
      <c r="C555" s="85"/>
      <c r="D555" s="158"/>
      <c r="E555" s="180"/>
      <c r="F555" s="180"/>
      <c r="G555" s="180"/>
      <c r="H555" s="180"/>
    </row>
    <row r="556" spans="1:8" s="33" customFormat="1" ht="12.75">
      <c r="A556" s="177" t="s">
        <v>515</v>
      </c>
      <c r="B556" s="174"/>
      <c r="C556" s="78">
        <v>2012</v>
      </c>
      <c r="D556" s="126">
        <v>3.1</v>
      </c>
      <c r="E556" s="178">
        <v>0</v>
      </c>
      <c r="F556" s="178">
        <v>0</v>
      </c>
      <c r="G556" s="178"/>
      <c r="H556" s="178">
        <v>3.1</v>
      </c>
    </row>
    <row r="557" spans="1:8" ht="12.75">
      <c r="A557" s="101" t="s">
        <v>448</v>
      </c>
      <c r="B557" s="175"/>
      <c r="C557" s="87"/>
      <c r="D557" s="124"/>
      <c r="E557" s="179"/>
      <c r="F557" s="179"/>
      <c r="G557" s="179"/>
      <c r="H557" s="179"/>
    </row>
    <row r="558" spans="1:8" s="33" customFormat="1" ht="12.75">
      <c r="A558" s="120" t="s">
        <v>528</v>
      </c>
      <c r="B558" s="176"/>
      <c r="C558" s="85"/>
      <c r="D558" s="158"/>
      <c r="E558" s="180"/>
      <c r="F558" s="180"/>
      <c r="G558" s="180"/>
      <c r="H558" s="180"/>
    </row>
    <row r="559" spans="1:8" ht="12.75">
      <c r="A559" s="177" t="s">
        <v>516</v>
      </c>
      <c r="B559" s="174"/>
      <c r="C559" s="78" t="s">
        <v>524</v>
      </c>
      <c r="D559" s="126">
        <v>198.2</v>
      </c>
      <c r="E559" s="178">
        <v>148.6</v>
      </c>
      <c r="F559" s="178">
        <v>39.6</v>
      </c>
      <c r="G559" s="178"/>
      <c r="H559" s="178">
        <v>9.9</v>
      </c>
    </row>
    <row r="560" spans="1:8" s="33" customFormat="1" ht="12.75">
      <c r="A560" s="101" t="s">
        <v>440</v>
      </c>
      <c r="B560" s="175"/>
      <c r="C560" s="87"/>
      <c r="D560" s="124"/>
      <c r="E560" s="179"/>
      <c r="F560" s="179"/>
      <c r="G560" s="179"/>
      <c r="H560" s="179"/>
    </row>
    <row r="561" spans="1:8" ht="12.75">
      <c r="A561" s="121" t="s">
        <v>457</v>
      </c>
      <c r="B561" s="176"/>
      <c r="C561" s="85"/>
      <c r="D561" s="158"/>
      <c r="E561" s="180"/>
      <c r="F561" s="180"/>
      <c r="G561" s="180"/>
      <c r="H561" s="180"/>
    </row>
    <row r="562" spans="1:8" ht="12.75">
      <c r="A562" s="177" t="s">
        <v>517</v>
      </c>
      <c r="B562" s="174"/>
      <c r="C562" s="78" t="s">
        <v>525</v>
      </c>
      <c r="D562" s="126">
        <v>23.7</v>
      </c>
      <c r="E562" s="178">
        <v>17.7</v>
      </c>
      <c r="F562" s="178">
        <v>4.7</v>
      </c>
      <c r="G562" s="178"/>
      <c r="H562" s="178">
        <v>1.2</v>
      </c>
    </row>
    <row r="563" spans="1:8" s="33" customFormat="1" ht="12.75">
      <c r="A563" s="101" t="s">
        <v>448</v>
      </c>
      <c r="B563" s="175"/>
      <c r="C563" s="87"/>
      <c r="D563" s="124"/>
      <c r="E563" s="179"/>
      <c r="F563" s="179"/>
      <c r="G563" s="179"/>
      <c r="H563" s="179"/>
    </row>
    <row r="564" spans="1:8" ht="12.75">
      <c r="A564" s="121" t="s">
        <v>449</v>
      </c>
      <c r="B564" s="176"/>
      <c r="C564" s="85"/>
      <c r="D564" s="158"/>
      <c r="E564" s="180"/>
      <c r="F564" s="180"/>
      <c r="G564" s="180"/>
      <c r="H564" s="180"/>
    </row>
    <row r="565" spans="1:8" ht="12.75">
      <c r="A565" s="177" t="s">
        <v>518</v>
      </c>
      <c r="B565" s="174"/>
      <c r="C565" s="78">
        <v>2012</v>
      </c>
      <c r="D565" s="126">
        <v>15.6</v>
      </c>
      <c r="E565" s="178">
        <v>11.7</v>
      </c>
      <c r="F565" s="178">
        <v>3.1</v>
      </c>
      <c r="G565" s="178"/>
      <c r="H565" s="178">
        <v>0.8</v>
      </c>
    </row>
    <row r="566" spans="1:8" s="33" customFormat="1" ht="12.75">
      <c r="A566" s="101" t="s">
        <v>448</v>
      </c>
      <c r="B566" s="175"/>
      <c r="C566" s="87"/>
      <c r="D566" s="124"/>
      <c r="E566" s="179"/>
      <c r="F566" s="179"/>
      <c r="G566" s="179"/>
      <c r="H566" s="179"/>
    </row>
    <row r="567" spans="1:8" ht="12.75">
      <c r="A567" s="121" t="s">
        <v>449</v>
      </c>
      <c r="B567" s="176"/>
      <c r="C567" s="85"/>
      <c r="D567" s="158"/>
      <c r="E567" s="180"/>
      <c r="F567" s="180"/>
      <c r="G567" s="180"/>
      <c r="H567" s="180"/>
    </row>
    <row r="568" spans="1:8" ht="12.75">
      <c r="A568" s="177" t="s">
        <v>519</v>
      </c>
      <c r="B568" s="174"/>
      <c r="C568" s="78" t="s">
        <v>525</v>
      </c>
      <c r="D568" s="126">
        <v>64.7</v>
      </c>
      <c r="E568" s="178">
        <v>48.5</v>
      </c>
      <c r="F568" s="178">
        <v>12.9</v>
      </c>
      <c r="G568" s="178"/>
      <c r="H568" s="178">
        <v>3.2</v>
      </c>
    </row>
    <row r="569" spans="1:8" s="33" customFormat="1" ht="12.75">
      <c r="A569" s="101" t="s">
        <v>448</v>
      </c>
      <c r="B569" s="175"/>
      <c r="C569" s="87"/>
      <c r="D569" s="124"/>
      <c r="E569" s="179"/>
      <c r="F569" s="179"/>
      <c r="G569" s="179"/>
      <c r="H569" s="179"/>
    </row>
    <row r="570" spans="1:8" ht="12.75">
      <c r="A570" s="121" t="s">
        <v>449</v>
      </c>
      <c r="B570" s="176"/>
      <c r="C570" s="85"/>
      <c r="D570" s="158"/>
      <c r="E570" s="180"/>
      <c r="F570" s="180"/>
      <c r="G570" s="180"/>
      <c r="H570" s="180"/>
    </row>
    <row r="571" spans="1:8" ht="12.75">
      <c r="A571" s="177" t="s">
        <v>520</v>
      </c>
      <c r="B571" s="174"/>
      <c r="C571" s="78" t="s">
        <v>525</v>
      </c>
      <c r="D571" s="126">
        <v>46.2</v>
      </c>
      <c r="E571" s="178">
        <v>34.7</v>
      </c>
      <c r="F571" s="178">
        <v>9.2</v>
      </c>
      <c r="G571" s="178"/>
      <c r="H571" s="178">
        <v>2.3</v>
      </c>
    </row>
    <row r="572" spans="1:8" s="33" customFormat="1" ht="12.75">
      <c r="A572" s="101" t="s">
        <v>448</v>
      </c>
      <c r="B572" s="175"/>
      <c r="C572" s="87"/>
      <c r="D572" s="124"/>
      <c r="E572" s="179"/>
      <c r="F572" s="179"/>
      <c r="G572" s="179"/>
      <c r="H572" s="179"/>
    </row>
    <row r="573" spans="1:8" ht="12.75">
      <c r="A573" s="120" t="s">
        <v>455</v>
      </c>
      <c r="B573" s="176"/>
      <c r="C573" s="85"/>
      <c r="D573" s="158"/>
      <c r="E573" s="180"/>
      <c r="F573" s="180"/>
      <c r="G573" s="180"/>
      <c r="H573" s="180"/>
    </row>
    <row r="574" spans="1:8" ht="12.75">
      <c r="A574" s="177" t="s">
        <v>521</v>
      </c>
      <c r="B574" s="174"/>
      <c r="C574" s="78" t="s">
        <v>524</v>
      </c>
      <c r="D574" s="126">
        <v>94.3</v>
      </c>
      <c r="E574" s="178">
        <v>70.7</v>
      </c>
      <c r="F574" s="178">
        <v>18.9</v>
      </c>
      <c r="G574" s="178"/>
      <c r="H574" s="178">
        <v>4.7</v>
      </c>
    </row>
    <row r="575" spans="1:8" s="33" customFormat="1" ht="12.75">
      <c r="A575" s="101" t="s">
        <v>448</v>
      </c>
      <c r="B575" s="175"/>
      <c r="C575" s="87"/>
      <c r="D575" s="124"/>
      <c r="E575" s="179"/>
      <c r="F575" s="179"/>
      <c r="G575" s="179"/>
      <c r="H575" s="179"/>
    </row>
    <row r="576" spans="1:8" ht="12.75">
      <c r="A576" s="120" t="s">
        <v>460</v>
      </c>
      <c r="B576" s="176"/>
      <c r="C576" s="85"/>
      <c r="D576" s="158"/>
      <c r="E576" s="180"/>
      <c r="F576" s="180"/>
      <c r="G576" s="180"/>
      <c r="H576" s="180"/>
    </row>
    <row r="577" spans="1:8" ht="12.75">
      <c r="A577" s="177" t="s">
        <v>522</v>
      </c>
      <c r="B577" s="174"/>
      <c r="C577" s="78" t="s">
        <v>524</v>
      </c>
      <c r="D577" s="126">
        <v>97.6</v>
      </c>
      <c r="E577" s="178">
        <v>73.2</v>
      </c>
      <c r="F577" s="178">
        <v>19.5</v>
      </c>
      <c r="G577" s="178"/>
      <c r="H577" s="178">
        <v>4.9</v>
      </c>
    </row>
    <row r="578" spans="1:8" s="33" customFormat="1" ht="12.75">
      <c r="A578" s="101" t="s">
        <v>448</v>
      </c>
      <c r="B578" s="175"/>
      <c r="C578" s="87"/>
      <c r="D578" s="124"/>
      <c r="E578" s="179"/>
      <c r="F578" s="179"/>
      <c r="G578" s="179"/>
      <c r="H578" s="179"/>
    </row>
    <row r="579" spans="1:8" ht="13.5" thickBot="1">
      <c r="A579" s="122" t="s">
        <v>453</v>
      </c>
      <c r="B579" s="181"/>
      <c r="C579" s="182"/>
      <c r="D579" s="183"/>
      <c r="E579" s="184"/>
      <c r="F579" s="184"/>
      <c r="G579" s="184"/>
      <c r="H579" s="184"/>
    </row>
    <row r="580" spans="3:8" ht="12.75">
      <c r="C580" s="186"/>
      <c r="H580" s="188"/>
    </row>
    <row r="581" spans="1:8" s="222" customFormat="1" ht="15.75">
      <c r="A581" s="231" t="s">
        <v>196</v>
      </c>
      <c r="B581" s="231"/>
      <c r="C581" s="232"/>
      <c r="D581" s="233">
        <f>SUM(D4:D579)</f>
        <v>11331.998732201597</v>
      </c>
      <c r="E581" s="233">
        <f>SUM(E4:E579)</f>
        <v>8630.9210116882</v>
      </c>
      <c r="F581" s="233">
        <f>SUM(F4:F579)</f>
        <v>1877.9643715315208</v>
      </c>
      <c r="G581" s="233">
        <f>SUM(G4:G579)</f>
        <v>0</v>
      </c>
      <c r="H581" s="233">
        <f>SUM(H4:H579)</f>
        <v>823.4093489818802</v>
      </c>
    </row>
    <row r="582" spans="3:8" ht="12.75">
      <c r="C582" s="186"/>
      <c r="H582" s="188"/>
    </row>
    <row r="583" spans="3:8" ht="12.75">
      <c r="C583" s="186"/>
      <c r="H583" s="188"/>
    </row>
    <row r="584" spans="3:8" ht="12.75">
      <c r="C584" s="186"/>
      <c r="H584" s="188"/>
    </row>
    <row r="585" spans="3:8" ht="12.75">
      <c r="C585" s="186"/>
      <c r="H585" s="188"/>
    </row>
    <row r="586" spans="3:8" ht="12.75">
      <c r="C586" s="186"/>
      <c r="H586" s="188"/>
    </row>
    <row r="587" spans="3:8" ht="12.75">
      <c r="C587" s="186"/>
      <c r="H587" s="188"/>
    </row>
    <row r="588" spans="3:8" ht="12.75">
      <c r="C588" s="186"/>
      <c r="H588" s="188"/>
    </row>
    <row r="589" spans="2:3" ht="12.75">
      <c r="B589" s="186"/>
      <c r="C589" s="186"/>
    </row>
    <row r="590" ht="12.75">
      <c r="C590" s="186"/>
    </row>
    <row r="591" ht="12.75">
      <c r="C591" s="186"/>
    </row>
  </sheetData>
  <mergeCells count="4">
    <mergeCell ref="C1:C3"/>
    <mergeCell ref="D1:D2"/>
    <mergeCell ref="E1:H1"/>
    <mergeCell ref="D3:H3"/>
  </mergeCells>
  <printOptions/>
  <pageMargins left="0.6692913385826772" right="0.7086614173228347" top="1.06" bottom="0.7874015748031497" header="0.5118110236220472" footer="0.5118110236220472"/>
  <pageSetup horizontalDpi="600" verticalDpi="600" orientation="landscape" paperSize="9" scale="96" r:id="rId1"/>
  <headerFooter alignWithMargins="0">
    <oddHeader>&amp;L&amp;"Arial Narrow,Tučné"Investičná stratégia zásobovania pitnou vodou a odkanalizovania na roky 2007-2013 
Vodovody - StVS, a. s.</oddHeader>
    <oddFooter>&amp;CStránka &amp;P z &amp;N</oddFooter>
  </headerFooter>
  <rowBreaks count="13" manualBreakCount="13">
    <brk id="39" max="7" man="1"/>
    <brk id="80" max="7" man="1"/>
    <brk id="123" max="7" man="1"/>
    <brk id="168" max="7" man="1"/>
    <brk id="213" max="7" man="1"/>
    <brk id="255" max="7" man="1"/>
    <brk id="297" max="7" man="1"/>
    <brk id="342" max="7" man="1"/>
    <brk id="384" max="7" man="1"/>
    <brk id="426" max="7" man="1"/>
    <brk id="468" max="7" man="1"/>
    <brk id="512" max="7" man="1"/>
    <brk id="5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Rešetková</dc:creator>
  <cp:keywords/>
  <dc:description/>
  <cp:lastModifiedBy>Resetkova</cp:lastModifiedBy>
  <cp:lastPrinted>2005-11-10T14:33:11Z</cp:lastPrinted>
  <dcterms:created xsi:type="dcterms:W3CDTF">2005-04-21T11:32:22Z</dcterms:created>
  <dcterms:modified xsi:type="dcterms:W3CDTF">2005-11-10T14:33:24Z</dcterms:modified>
  <cp:category/>
  <cp:version/>
  <cp:contentType/>
  <cp:contentStatus/>
</cp:coreProperties>
</file>