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1340" windowHeight="8580" activeTab="0"/>
  </bookViews>
  <sheets>
    <sheet name="2005" sheetId="1" r:id="rId1"/>
    <sheet name="2006" sheetId="2" r:id="rId2"/>
    <sheet name="2004-2006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<sst xmlns="http://schemas.openxmlformats.org/spreadsheetml/2006/main" count="218" uniqueCount="38">
  <si>
    <t>Pôvodný finančný plán</t>
  </si>
  <si>
    <t>Priorita/Opatrenie</t>
  </si>
  <si>
    <t>Oblasť
intervencie</t>
  </si>
  <si>
    <t>Spolu</t>
  </si>
  <si>
    <t>Verejné zdroje</t>
  </si>
  <si>
    <t>Súkromné zdroje</t>
  </si>
  <si>
    <t>Verejné zdroje
 spolu</t>
  </si>
  <si>
    <t>Zdroje ES</t>
  </si>
  <si>
    <t>Národné zdroje</t>
  </si>
  <si>
    <t>Zdroje ES
 spolu</t>
  </si>
  <si>
    <t>ERDF</t>
  </si>
  <si>
    <t>ESF</t>
  </si>
  <si>
    <t>EAGGF</t>
  </si>
  <si>
    <t>FIFG</t>
  </si>
  <si>
    <t>Národné zdroje 
spolu</t>
  </si>
  <si>
    <t>ŠR</t>
  </si>
  <si>
    <t>Samospráva</t>
  </si>
  <si>
    <t>Priorita 1</t>
  </si>
  <si>
    <t>Opatrenie 1.1</t>
  </si>
  <si>
    <t>Opatrenie 1.2</t>
  </si>
  <si>
    <t>Priorita 2</t>
  </si>
  <si>
    <t>Opatrenie 2.1</t>
  </si>
  <si>
    <t>Opatrenie 2.2</t>
  </si>
  <si>
    <t>Technická pomoc</t>
  </si>
  <si>
    <t xml:space="preserve">Spolu ERDF </t>
  </si>
  <si>
    <t xml:space="preserve">Spolu ESF </t>
  </si>
  <si>
    <t xml:space="preserve">Spolu EAGGF </t>
  </si>
  <si>
    <t xml:space="preserve">Spolu FIFG </t>
  </si>
  <si>
    <t>Upravený finančný plán</t>
  </si>
  <si>
    <t>22,25</t>
  </si>
  <si>
    <t>21,25</t>
  </si>
  <si>
    <t>23,24</t>
  </si>
  <si>
    <t>181,182,184</t>
  </si>
  <si>
    <t>411,412,413,414,415</t>
  </si>
  <si>
    <t>v bežných cenách v EUR</t>
  </si>
  <si>
    <t>Príloha č. 4.2 Finančná tabuľka podľa priorít a opatrení pre Jednotný programový dokument NUTS II Bratislava cieľ 3 na rok 2006</t>
  </si>
  <si>
    <t>Príloha č. 4.1 Finančná tabuľka podľa priorít a opatrení pre Jednotný programový dokument NUTS II Bratislava cieľ 3 na rok 2005</t>
  </si>
  <si>
    <t>Príloha č. 4 Finančná tabuľka podľa priorít a opatrení pre Jednotný programový dokument NUTS II Bratislava cieľ 3 na r. 2004-2006</t>
  </si>
</sst>
</file>

<file path=xl/styles.xml><?xml version="1.0" encoding="utf-8"?>
<styleSheet xmlns="http://schemas.openxmlformats.org/spreadsheetml/2006/main">
  <numFmts count="8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</numFmts>
  <fonts count="7">
    <font>
      <sz val="10"/>
      <name val="Arial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2" borderId="0" xfId="0" applyFont="1" applyFill="1" applyBorder="1" applyAlignment="1">
      <alignment vertical="top" wrapText="1"/>
    </xf>
    <xf numFmtId="0" fontId="2" fillId="2" borderId="0" xfId="0" applyFont="1" applyFill="1" applyBorder="1" applyAlignment="1">
      <alignment vertical="top" wrapText="1"/>
    </xf>
    <xf numFmtId="0" fontId="1" fillId="2" borderId="0" xfId="0" applyFont="1" applyFill="1" applyBorder="1" applyAlignment="1">
      <alignment vertical="top"/>
    </xf>
    <xf numFmtId="0" fontId="3" fillId="0" borderId="1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top" wrapText="1"/>
    </xf>
    <xf numFmtId="3" fontId="4" fillId="2" borderId="2" xfId="0" applyNumberFormat="1" applyFont="1" applyFill="1" applyBorder="1" applyAlignment="1">
      <alignment vertical="top" wrapText="1"/>
    </xf>
    <xf numFmtId="3" fontId="4" fillId="2" borderId="1" xfId="0" applyNumberFormat="1" applyFont="1" applyFill="1" applyBorder="1" applyAlignment="1">
      <alignment vertical="top" wrapText="1"/>
    </xf>
    <xf numFmtId="0" fontId="4" fillId="2" borderId="2" xfId="0" applyFont="1" applyFill="1" applyBorder="1" applyAlignment="1">
      <alignment vertical="top" wrapText="1"/>
    </xf>
    <xf numFmtId="0" fontId="4" fillId="2" borderId="1" xfId="0" applyFont="1" applyFill="1" applyBorder="1" applyAlignment="1">
      <alignment vertical="top" wrapText="1"/>
    </xf>
    <xf numFmtId="49" fontId="5" fillId="2" borderId="3" xfId="0" applyNumberFormat="1" applyFont="1" applyFill="1" applyBorder="1" applyAlignment="1">
      <alignment horizontal="center" vertical="top" wrapText="1"/>
    </xf>
    <xf numFmtId="3" fontId="5" fillId="2" borderId="0" xfId="0" applyNumberFormat="1" applyFont="1" applyFill="1" applyBorder="1" applyAlignment="1">
      <alignment vertical="top" wrapText="1"/>
    </xf>
    <xf numFmtId="3" fontId="5" fillId="2" borderId="3" xfId="0" applyNumberFormat="1" applyFont="1" applyFill="1" applyBorder="1" applyAlignment="1">
      <alignment vertical="top" wrapText="1"/>
    </xf>
    <xf numFmtId="0" fontId="5" fillId="2" borderId="0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 wrapText="1"/>
    </xf>
    <xf numFmtId="3" fontId="4" fillId="2" borderId="3" xfId="0" applyNumberFormat="1" applyFont="1" applyFill="1" applyBorder="1" applyAlignment="1">
      <alignment vertical="top" wrapText="1"/>
    </xf>
    <xf numFmtId="0" fontId="4" fillId="2" borderId="0" xfId="0" applyFont="1" applyFill="1" applyBorder="1" applyAlignment="1">
      <alignment vertical="top" wrapText="1"/>
    </xf>
    <xf numFmtId="0" fontId="4" fillId="2" borderId="3" xfId="0" applyFont="1" applyFill="1" applyBorder="1" applyAlignment="1">
      <alignment vertical="top" wrapText="1"/>
    </xf>
    <xf numFmtId="49" fontId="3" fillId="0" borderId="3" xfId="0" applyNumberFormat="1" applyFont="1" applyBorder="1" applyAlignment="1">
      <alignment/>
    </xf>
    <xf numFmtId="49" fontId="5" fillId="2" borderId="3" xfId="0" applyNumberFormat="1" applyFont="1" applyFill="1" applyBorder="1" applyAlignment="1">
      <alignment vertical="top" wrapText="1"/>
    </xf>
    <xf numFmtId="49" fontId="4" fillId="2" borderId="4" xfId="0" applyNumberFormat="1" applyFont="1" applyFill="1" applyBorder="1" applyAlignment="1">
      <alignment horizontal="center" vertical="top" wrapText="1"/>
    </xf>
    <xf numFmtId="3" fontId="4" fillId="2" borderId="5" xfId="0" applyNumberFormat="1" applyFont="1" applyFill="1" applyBorder="1" applyAlignment="1">
      <alignment vertical="top" wrapText="1"/>
    </xf>
    <xf numFmtId="3" fontId="4" fillId="2" borderId="4" xfId="0" applyNumberFormat="1" applyFont="1" applyFill="1" applyBorder="1" applyAlignment="1">
      <alignment vertical="top" wrapText="1"/>
    </xf>
    <xf numFmtId="0" fontId="4" fillId="2" borderId="5" xfId="0" applyFont="1" applyFill="1" applyBorder="1" applyAlignment="1">
      <alignment vertical="top" wrapText="1"/>
    </xf>
    <xf numFmtId="0" fontId="4" fillId="2" borderId="4" xfId="0" applyFont="1" applyFill="1" applyBorder="1" applyAlignment="1">
      <alignment vertical="top" wrapText="1"/>
    </xf>
    <xf numFmtId="0" fontId="0" fillId="0" borderId="0" xfId="0" applyAlignment="1">
      <alignment/>
    </xf>
    <xf numFmtId="0" fontId="2" fillId="2" borderId="4" xfId="0" applyFont="1" applyFill="1" applyBorder="1" applyAlignment="1">
      <alignment vertical="top" wrapText="1"/>
    </xf>
    <xf numFmtId="0" fontId="2" fillId="2" borderId="4" xfId="0" applyFont="1" applyFill="1" applyBorder="1" applyAlignment="1">
      <alignment horizontal="right" vertical="top" wrapText="1"/>
    </xf>
    <xf numFmtId="3" fontId="2" fillId="2" borderId="4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horizontal="center" vertical="top" wrapText="1"/>
    </xf>
    <xf numFmtId="0" fontId="2" fillId="2" borderId="7" xfId="0" applyFont="1" applyFill="1" applyBorder="1" applyAlignment="1">
      <alignment horizontal="right" vertical="top" wrapText="1"/>
    </xf>
    <xf numFmtId="0" fontId="2" fillId="2" borderId="8" xfId="0" applyFont="1" applyFill="1" applyBorder="1" applyAlignment="1">
      <alignment horizontal="right" vertical="top" wrapText="1"/>
    </xf>
    <xf numFmtId="0" fontId="2" fillId="2" borderId="7" xfId="0" applyFont="1" applyFill="1" applyBorder="1" applyAlignment="1">
      <alignment vertical="top" wrapText="1"/>
    </xf>
    <xf numFmtId="0" fontId="2" fillId="2" borderId="1" xfId="0" applyFont="1" applyFill="1" applyBorder="1" applyAlignment="1">
      <alignment horizontal="right" vertical="top" wrapText="1"/>
    </xf>
    <xf numFmtId="3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3" fillId="3" borderId="3" xfId="0" applyNumberFormat="1" applyFont="1" applyFill="1" applyBorder="1" applyAlignment="1">
      <alignment/>
    </xf>
    <xf numFmtId="49" fontId="5" fillId="2" borderId="3" xfId="0" applyNumberFormat="1" applyFont="1" applyFill="1" applyBorder="1" applyAlignment="1">
      <alignment horizontal="left" vertical="top" wrapText="1"/>
    </xf>
    <xf numFmtId="3" fontId="5" fillId="0" borderId="0" xfId="0" applyNumberFormat="1" applyFont="1" applyFill="1" applyBorder="1" applyAlignment="1">
      <alignment vertical="top" wrapText="1"/>
    </xf>
    <xf numFmtId="3" fontId="4" fillId="0" borderId="0" xfId="0" applyNumberFormat="1" applyFont="1" applyFill="1" applyBorder="1" applyAlignment="1">
      <alignment vertical="top" wrapText="1"/>
    </xf>
    <xf numFmtId="3" fontId="4" fillId="0" borderId="3" xfId="0" applyNumberFormat="1" applyFont="1" applyFill="1" applyBorder="1" applyAlignment="1">
      <alignment horizontal="right" vertical="top" wrapText="1"/>
    </xf>
    <xf numFmtId="3" fontId="5" fillId="0" borderId="3" xfId="0" applyNumberFormat="1" applyFont="1" applyFill="1" applyBorder="1" applyAlignment="1">
      <alignment horizontal="right" vertical="top" wrapText="1"/>
    </xf>
    <xf numFmtId="0" fontId="2" fillId="2" borderId="6" xfId="0" applyFont="1" applyFill="1" applyBorder="1" applyAlignment="1">
      <alignment vertical="top" wrapText="1"/>
    </xf>
    <xf numFmtId="0" fontId="0" fillId="0" borderId="9" xfId="0" applyBorder="1" applyAlignment="1">
      <alignment/>
    </xf>
    <xf numFmtId="0" fontId="2" fillId="2" borderId="8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5" fillId="2" borderId="11" xfId="0" applyFont="1" applyFill="1" applyBorder="1" applyAlignment="1">
      <alignment vertical="top" wrapText="1"/>
    </xf>
    <xf numFmtId="0" fontId="3" fillId="0" borderId="0" xfId="0" applyFont="1" applyBorder="1" applyAlignment="1">
      <alignment/>
    </xf>
    <xf numFmtId="0" fontId="4" fillId="2" borderId="6" xfId="0" applyFont="1" applyFill="1" applyBorder="1" applyAlignment="1">
      <alignment vertical="top" wrapText="1"/>
    </xf>
    <xf numFmtId="0" fontId="3" fillId="0" borderId="5" xfId="0" applyFont="1" applyBorder="1" applyAlignment="1">
      <alignment/>
    </xf>
    <xf numFmtId="0" fontId="4" fillId="2" borderId="11" xfId="0" applyFont="1" applyFill="1" applyBorder="1" applyAlignment="1">
      <alignment vertical="top"/>
    </xf>
    <xf numFmtId="0" fontId="3" fillId="0" borderId="0" xfId="0" applyFont="1" applyBorder="1" applyAlignment="1">
      <alignment/>
    </xf>
    <xf numFmtId="0" fontId="4" fillId="2" borderId="11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2" xfId="0" applyFont="1" applyBorder="1" applyAlignment="1">
      <alignment/>
    </xf>
    <xf numFmtId="0" fontId="3" fillId="0" borderId="7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vertical="center"/>
    </xf>
    <xf numFmtId="0" fontId="0" fillId="0" borderId="7" xfId="0" applyBorder="1" applyAlignment="1">
      <alignment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/>
    </xf>
    <xf numFmtId="0" fontId="1" fillId="2" borderId="0" xfId="0" applyFont="1" applyFill="1" applyBorder="1" applyAlignment="1">
      <alignment vertical="top" wrapText="1"/>
    </xf>
    <xf numFmtId="0" fontId="3" fillId="0" borderId="3" xfId="0" applyFont="1" applyBorder="1" applyAlignment="1">
      <alignment horizontal="center" vertical="center"/>
    </xf>
    <xf numFmtId="49" fontId="3" fillId="0" borderId="1" xfId="0" applyNumberFormat="1" applyFont="1" applyFill="1" applyBorder="1" applyAlignment="1">
      <alignment vertical="top" wrapText="1"/>
    </xf>
    <xf numFmtId="0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P%20ZI%20alternat&#237;va%20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SOP%20LZ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2005"/>
      <sheetName val="2006"/>
      <sheetName val="2004-2006"/>
    </sheetNames>
    <sheetDataSet>
      <sheetData sheetId="0">
        <row r="41">
          <cell r="K41">
            <v>16067605.5</v>
          </cell>
          <cell r="L41">
            <v>13901041.6</v>
          </cell>
          <cell r="M41">
            <v>2166563.7</v>
          </cell>
        </row>
        <row r="42">
          <cell r="K42">
            <v>5234787</v>
          </cell>
          <cell r="L42">
            <v>5234787</v>
          </cell>
        </row>
        <row r="43">
          <cell r="K43">
            <v>10654457</v>
          </cell>
          <cell r="L43">
            <v>8523565.6</v>
          </cell>
        </row>
        <row r="44">
          <cell r="K44">
            <v>178361.5</v>
          </cell>
          <cell r="L44">
            <v>142689</v>
          </cell>
        </row>
        <row r="45">
          <cell r="K45">
            <v>9212318</v>
          </cell>
          <cell r="L45">
            <v>7947308</v>
          </cell>
          <cell r="M45">
            <v>1265010</v>
          </cell>
        </row>
        <row r="46">
          <cell r="K46">
            <v>3585749</v>
          </cell>
          <cell r="L46">
            <v>2868599</v>
          </cell>
          <cell r="M46">
            <v>717150</v>
          </cell>
        </row>
        <row r="47">
          <cell r="K47">
            <v>2788622</v>
          </cell>
          <cell r="L47">
            <v>2506765</v>
          </cell>
          <cell r="M47">
            <v>281857</v>
          </cell>
        </row>
        <row r="48">
          <cell r="K48">
            <v>2392261</v>
          </cell>
          <cell r="L48">
            <v>2126258</v>
          </cell>
          <cell r="M48">
            <v>266003</v>
          </cell>
        </row>
        <row r="49">
          <cell r="K49">
            <v>445686</v>
          </cell>
          <cell r="L49">
            <v>445686</v>
          </cell>
        </row>
        <row r="50">
          <cell r="K50">
            <v>6347307</v>
          </cell>
          <cell r="L50">
            <v>4917779</v>
          </cell>
          <cell r="M50">
            <v>1429528</v>
          </cell>
        </row>
        <row r="51">
          <cell r="L51">
            <v>2401008</v>
          </cell>
          <cell r="M51">
            <v>800336</v>
          </cell>
        </row>
        <row r="52">
          <cell r="L52">
            <v>900384</v>
          </cell>
          <cell r="M52">
            <v>300128</v>
          </cell>
        </row>
        <row r="53">
          <cell r="L53">
            <v>900384</v>
          </cell>
          <cell r="M53">
            <v>300128</v>
          </cell>
        </row>
        <row r="54">
          <cell r="L54">
            <v>300120</v>
          </cell>
          <cell r="M54">
            <v>100040</v>
          </cell>
        </row>
        <row r="55">
          <cell r="L55">
            <v>300120</v>
          </cell>
          <cell r="M55">
            <v>100040</v>
          </cell>
        </row>
        <row r="56">
          <cell r="L56">
            <v>640590</v>
          </cell>
          <cell r="M56">
            <v>160148</v>
          </cell>
        </row>
        <row r="57">
          <cell r="L57">
            <v>213507</v>
          </cell>
          <cell r="M57">
            <v>53377</v>
          </cell>
        </row>
        <row r="58">
          <cell r="L58">
            <v>1662674</v>
          </cell>
          <cell r="M58">
            <v>415667</v>
          </cell>
        </row>
        <row r="59">
          <cell r="L59">
            <v>1915923</v>
          </cell>
        </row>
        <row r="64">
          <cell r="D64">
            <v>133949397</v>
          </cell>
          <cell r="E64">
            <v>132268824.5</v>
          </cell>
          <cell r="F64">
            <v>98725671</v>
          </cell>
          <cell r="G64">
            <v>98725671</v>
          </cell>
          <cell r="K64">
            <v>33543153.5</v>
          </cell>
          <cell r="L64">
            <v>28682051.6</v>
          </cell>
          <cell r="M64">
            <v>4861101.7</v>
          </cell>
          <cell r="N64">
            <v>1680572</v>
          </cell>
        </row>
      </sheetData>
      <sheetData sheetId="1">
        <row r="41">
          <cell r="K41">
            <v>22947516</v>
          </cell>
          <cell r="L41">
            <v>19853262</v>
          </cell>
          <cell r="M41">
            <v>3094254</v>
          </cell>
        </row>
        <row r="42">
          <cell r="K42">
            <v>7476246</v>
          </cell>
          <cell r="L42">
            <v>7476246</v>
          </cell>
        </row>
        <row r="43">
          <cell r="K43">
            <v>15216535</v>
          </cell>
          <cell r="L43">
            <v>12173227.95</v>
          </cell>
        </row>
        <row r="44">
          <cell r="K44">
            <v>254735</v>
          </cell>
          <cell r="L44">
            <v>203788.05</v>
          </cell>
        </row>
        <row r="45">
          <cell r="K45">
            <v>13156895</v>
          </cell>
          <cell r="L45">
            <v>11350227</v>
          </cell>
          <cell r="M45">
            <v>1806668</v>
          </cell>
        </row>
        <row r="46">
          <cell r="K46">
            <v>5121113</v>
          </cell>
          <cell r="L46">
            <v>4096890</v>
          </cell>
          <cell r="M46">
            <v>1024223</v>
          </cell>
        </row>
        <row r="47">
          <cell r="K47">
            <v>3982669</v>
          </cell>
          <cell r="L47">
            <v>3580125</v>
          </cell>
          <cell r="M47">
            <v>402544</v>
          </cell>
        </row>
        <row r="48">
          <cell r="K48">
            <v>3416591</v>
          </cell>
          <cell r="L48">
            <v>3036690</v>
          </cell>
          <cell r="M48">
            <v>379901</v>
          </cell>
        </row>
        <row r="49">
          <cell r="K49">
            <v>636522</v>
          </cell>
          <cell r="L49">
            <v>636522</v>
          </cell>
        </row>
        <row r="50">
          <cell r="K50">
            <v>9065131</v>
          </cell>
          <cell r="L50">
            <v>7023498</v>
          </cell>
          <cell r="M50">
            <v>2041633</v>
          </cell>
        </row>
        <row r="51">
          <cell r="L51">
            <v>3429084</v>
          </cell>
          <cell r="M51">
            <v>1143028</v>
          </cell>
        </row>
        <row r="52">
          <cell r="L52">
            <v>1285915</v>
          </cell>
          <cell r="M52">
            <v>428638</v>
          </cell>
        </row>
        <row r="53">
          <cell r="L53">
            <v>1285915</v>
          </cell>
          <cell r="M53">
            <v>428638</v>
          </cell>
        </row>
        <row r="54">
          <cell r="L54">
            <v>428627</v>
          </cell>
          <cell r="M54">
            <v>142876</v>
          </cell>
        </row>
        <row r="55">
          <cell r="L55">
            <v>428627</v>
          </cell>
          <cell r="M55">
            <v>142876</v>
          </cell>
        </row>
        <row r="56">
          <cell r="L56">
            <v>914881</v>
          </cell>
          <cell r="M56">
            <v>228721</v>
          </cell>
        </row>
        <row r="57">
          <cell r="L57">
            <v>304927</v>
          </cell>
          <cell r="M57">
            <v>76232</v>
          </cell>
        </row>
        <row r="58">
          <cell r="L58">
            <v>2374606</v>
          </cell>
          <cell r="M58">
            <v>593652</v>
          </cell>
        </row>
        <row r="59">
          <cell r="L59">
            <v>2736292</v>
          </cell>
        </row>
        <row r="64">
          <cell r="D64">
            <v>191304535</v>
          </cell>
          <cell r="E64">
            <v>188904367</v>
          </cell>
          <cell r="F64">
            <v>140998533</v>
          </cell>
          <cell r="G64">
            <v>140998533</v>
          </cell>
          <cell r="K64">
            <v>47905834</v>
          </cell>
          <cell r="L64">
            <v>40963279</v>
          </cell>
          <cell r="M64">
            <v>6942555</v>
          </cell>
          <cell r="N64">
            <v>2400168</v>
          </cell>
        </row>
        <row r="66"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-3094254</v>
          </cell>
          <cell r="M66">
            <v>3094254</v>
          </cell>
          <cell r="N66">
            <v>0</v>
          </cell>
        </row>
      </sheetData>
      <sheetData sheetId="2">
        <row r="40">
          <cell r="K40">
            <v>29724542.91606528</v>
          </cell>
          <cell r="L40">
            <v>25716471.270262014</v>
          </cell>
        </row>
        <row r="41">
          <cell r="K41">
            <v>9684185</v>
          </cell>
          <cell r="L41">
            <v>9684185</v>
          </cell>
        </row>
        <row r="42">
          <cell r="K42">
            <v>19710393</v>
          </cell>
          <cell r="L42">
            <v>15768314.35</v>
          </cell>
        </row>
        <row r="43">
          <cell r="K43">
            <v>329964.916065278</v>
          </cell>
          <cell r="L43">
            <v>263971.9202620141</v>
          </cell>
        </row>
        <row r="44">
          <cell r="K44">
            <v>17042483</v>
          </cell>
          <cell r="L44">
            <v>14702259</v>
          </cell>
          <cell r="M44">
            <v>2340224</v>
          </cell>
        </row>
        <row r="45">
          <cell r="K45">
            <v>6633517</v>
          </cell>
          <cell r="L45">
            <v>5306814</v>
          </cell>
          <cell r="M45">
            <v>1326703</v>
          </cell>
        </row>
        <row r="46">
          <cell r="K46">
            <v>5158859</v>
          </cell>
          <cell r="L46">
            <v>4637433</v>
          </cell>
          <cell r="M46">
            <v>521426</v>
          </cell>
        </row>
        <row r="47">
          <cell r="K47">
            <v>4425602</v>
          </cell>
          <cell r="L47">
            <v>3933507</v>
          </cell>
          <cell r="M47">
            <v>492095</v>
          </cell>
        </row>
        <row r="48">
          <cell r="K48">
            <v>824505</v>
          </cell>
          <cell r="L48">
            <v>824505</v>
          </cell>
        </row>
        <row r="49">
          <cell r="K49">
            <v>11742312</v>
          </cell>
          <cell r="L49">
            <v>9097730</v>
          </cell>
          <cell r="M49">
            <v>2644582</v>
          </cell>
        </row>
        <row r="50">
          <cell r="L50">
            <v>4441787</v>
          </cell>
          <cell r="M50">
            <v>1480596</v>
          </cell>
        </row>
        <row r="51">
          <cell r="L51">
            <v>1665681</v>
          </cell>
          <cell r="M51">
            <v>555227</v>
          </cell>
        </row>
        <row r="52">
          <cell r="L52">
            <v>1665681</v>
          </cell>
          <cell r="M52">
            <v>555227</v>
          </cell>
        </row>
        <row r="53">
          <cell r="L53">
            <v>555212</v>
          </cell>
          <cell r="M53">
            <v>185071</v>
          </cell>
        </row>
        <row r="54">
          <cell r="L54">
            <v>555213</v>
          </cell>
          <cell r="M54">
            <v>185071</v>
          </cell>
        </row>
        <row r="55">
          <cell r="L55">
            <v>1185071</v>
          </cell>
          <cell r="M55">
            <v>296268</v>
          </cell>
        </row>
        <row r="56">
          <cell r="L56">
            <v>394980</v>
          </cell>
          <cell r="M56">
            <v>98745</v>
          </cell>
        </row>
        <row r="57">
          <cell r="L57">
            <v>3075892</v>
          </cell>
          <cell r="M57">
            <v>768973</v>
          </cell>
        </row>
        <row r="58">
          <cell r="L58">
            <v>3544394</v>
          </cell>
        </row>
        <row r="63">
          <cell r="D63">
            <v>247801981.91606528</v>
          </cell>
          <cell r="E63">
            <v>244692979.91606528</v>
          </cell>
          <cell r="F63">
            <v>182639248</v>
          </cell>
          <cell r="G63">
            <v>182639248</v>
          </cell>
          <cell r="H63">
            <v>0</v>
          </cell>
          <cell r="I63">
            <v>0</v>
          </cell>
          <cell r="J63">
            <v>0</v>
          </cell>
          <cell r="K63">
            <v>62053731.916065276</v>
          </cell>
          <cell r="L63">
            <v>53060854.27026202</v>
          </cell>
          <cell r="M63">
            <v>8992877.645803265</v>
          </cell>
          <cell r="N63">
            <v>3109002</v>
          </cell>
        </row>
        <row r="65"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-4008071.645803258</v>
          </cell>
          <cell r="M65">
            <v>4008071.6458032653</v>
          </cell>
          <cell r="N65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ok 2006"/>
      <sheetName val="rok 2005"/>
      <sheetName val="2004-2006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0"/>
  <sheetViews>
    <sheetView tabSelected="1" workbookViewId="0" topLeftCell="A1">
      <selection activeCell="A1" sqref="A1:N1"/>
    </sheetView>
  </sheetViews>
  <sheetFormatPr defaultColWidth="9.140625" defaultRowHeight="12.75"/>
  <cols>
    <col min="2" max="2" width="14.7109375" style="0" customWidth="1"/>
    <col min="3" max="3" width="15.7109375" style="0" customWidth="1"/>
    <col min="4" max="4" width="14.28125" style="0" customWidth="1"/>
    <col min="5" max="5" width="13.57421875" style="0" customWidth="1"/>
    <col min="6" max="6" width="11.00390625" style="0" customWidth="1"/>
    <col min="7" max="7" width="12.57421875" style="0" customWidth="1"/>
    <col min="11" max="11" width="11.421875" style="0" customWidth="1"/>
    <col min="12" max="12" width="13.140625" style="0" customWidth="1"/>
    <col min="13" max="13" width="11.28125" style="0" customWidth="1"/>
    <col min="14" max="14" width="12.7109375" style="0" customWidth="1"/>
  </cols>
  <sheetData>
    <row r="1" spans="1:14" ht="12.75" customHeight="1">
      <c r="A1" s="65" t="s">
        <v>36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3.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0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68" t="s">
        <v>34</v>
      </c>
      <c r="N3" s="2"/>
    </row>
    <row r="4" spans="1:14" ht="12.75">
      <c r="A4" s="61" t="s">
        <v>1</v>
      </c>
      <c r="B4" s="62"/>
      <c r="C4" s="59" t="s">
        <v>2</v>
      </c>
      <c r="D4" s="59" t="s">
        <v>3</v>
      </c>
      <c r="E4" s="60" t="s">
        <v>4</v>
      </c>
      <c r="F4" s="60"/>
      <c r="G4" s="60"/>
      <c r="H4" s="60"/>
      <c r="I4" s="60"/>
      <c r="J4" s="60"/>
      <c r="K4" s="60"/>
      <c r="L4" s="60"/>
      <c r="M4" s="60"/>
      <c r="N4" s="57" t="s">
        <v>5</v>
      </c>
    </row>
    <row r="5" spans="1:14" ht="12.75">
      <c r="A5" s="61"/>
      <c r="B5" s="62"/>
      <c r="C5" s="57"/>
      <c r="D5" s="57"/>
      <c r="E5" s="59" t="s">
        <v>6</v>
      </c>
      <c r="F5" s="60" t="s">
        <v>7</v>
      </c>
      <c r="G5" s="60"/>
      <c r="H5" s="60"/>
      <c r="I5" s="60"/>
      <c r="J5" s="60"/>
      <c r="K5" s="60" t="s">
        <v>8</v>
      </c>
      <c r="L5" s="60"/>
      <c r="M5" s="60"/>
      <c r="N5" s="57"/>
    </row>
    <row r="6" spans="1:14" ht="33.75">
      <c r="A6" s="63"/>
      <c r="B6" s="64"/>
      <c r="C6" s="58"/>
      <c r="D6" s="58"/>
      <c r="E6" s="58"/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58"/>
    </row>
    <row r="7" spans="1:14" ht="12" customHeight="1">
      <c r="A7" s="55" t="s">
        <v>17</v>
      </c>
      <c r="B7" s="56"/>
      <c r="C7" s="67"/>
      <c r="D7" s="6">
        <v>17344703</v>
      </c>
      <c r="E7" s="7">
        <v>13948032</v>
      </c>
      <c r="F7" s="6">
        <v>7226960</v>
      </c>
      <c r="G7" s="7"/>
      <c r="H7" s="6">
        <v>7226960</v>
      </c>
      <c r="I7" s="9"/>
      <c r="J7" s="8"/>
      <c r="K7" s="7">
        <v>6721072</v>
      </c>
      <c r="L7" s="6">
        <v>6721072</v>
      </c>
      <c r="M7" s="9"/>
      <c r="N7" s="7">
        <v>3396671</v>
      </c>
    </row>
    <row r="8" spans="1:14" ht="12" customHeight="1">
      <c r="A8" s="48" t="s">
        <v>18</v>
      </c>
      <c r="B8" s="49"/>
      <c r="C8" s="39" t="s">
        <v>29</v>
      </c>
      <c r="D8" s="11">
        <v>11563136</v>
      </c>
      <c r="E8" s="12">
        <v>8455543</v>
      </c>
      <c r="F8" s="11">
        <v>4336176</v>
      </c>
      <c r="G8" s="12"/>
      <c r="H8" s="11">
        <v>4336176</v>
      </c>
      <c r="I8" s="14"/>
      <c r="J8" s="13"/>
      <c r="K8" s="12">
        <v>4119367</v>
      </c>
      <c r="L8" s="11">
        <v>4119367</v>
      </c>
      <c r="M8" s="14"/>
      <c r="N8" s="12">
        <v>3107593</v>
      </c>
    </row>
    <row r="9" spans="1:14" ht="12" customHeight="1">
      <c r="A9" s="48" t="s">
        <v>19</v>
      </c>
      <c r="B9" s="49"/>
      <c r="C9" s="20" t="s">
        <v>30</v>
      </c>
      <c r="D9" s="11">
        <v>5781567</v>
      </c>
      <c r="E9" s="12">
        <v>5492489</v>
      </c>
      <c r="F9" s="11">
        <v>2890784</v>
      </c>
      <c r="G9" s="12"/>
      <c r="H9" s="11">
        <v>2890784</v>
      </c>
      <c r="I9" s="14"/>
      <c r="J9" s="13"/>
      <c r="K9" s="12">
        <v>2601705</v>
      </c>
      <c r="L9" s="11">
        <v>2601705</v>
      </c>
      <c r="M9" s="14"/>
      <c r="N9" s="12">
        <v>289078</v>
      </c>
    </row>
    <row r="10" spans="1:14" ht="12" customHeight="1">
      <c r="A10" s="54" t="s">
        <v>20</v>
      </c>
      <c r="B10" s="49"/>
      <c r="C10" s="19"/>
      <c r="D10" s="15">
        <v>15808974</v>
      </c>
      <c r="E10" s="16">
        <v>13835111</v>
      </c>
      <c r="F10" s="15">
        <v>7226960</v>
      </c>
      <c r="G10" s="16"/>
      <c r="H10" s="15">
        <v>7226960</v>
      </c>
      <c r="I10" s="18"/>
      <c r="J10" s="17"/>
      <c r="K10" s="16">
        <v>6608151</v>
      </c>
      <c r="L10" s="41">
        <v>6608151</v>
      </c>
      <c r="M10" s="42"/>
      <c r="N10" s="16">
        <v>1973863</v>
      </c>
    </row>
    <row r="11" spans="1:14" ht="12" customHeight="1">
      <c r="A11" s="48" t="s">
        <v>21</v>
      </c>
      <c r="B11" s="49"/>
      <c r="C11" s="39" t="s">
        <v>31</v>
      </c>
      <c r="D11" s="11">
        <v>11653473</v>
      </c>
      <c r="E11" s="12">
        <v>10393272</v>
      </c>
      <c r="F11" s="11">
        <v>5420220</v>
      </c>
      <c r="G11" s="12"/>
      <c r="H11" s="11">
        <v>5420220</v>
      </c>
      <c r="I11" s="14"/>
      <c r="J11" s="13"/>
      <c r="K11" s="12">
        <v>4973052</v>
      </c>
      <c r="L11" s="40">
        <v>4973052</v>
      </c>
      <c r="M11" s="43"/>
      <c r="N11" s="12">
        <v>1260201</v>
      </c>
    </row>
    <row r="12" spans="1:14" ht="12" customHeight="1">
      <c r="A12" s="48" t="s">
        <v>22</v>
      </c>
      <c r="B12" s="49"/>
      <c r="C12" s="20" t="s">
        <v>32</v>
      </c>
      <c r="D12" s="11">
        <v>4155502</v>
      </c>
      <c r="E12" s="12">
        <v>3441840</v>
      </c>
      <c r="F12" s="11">
        <v>1806740</v>
      </c>
      <c r="G12" s="12"/>
      <c r="H12" s="11">
        <v>1806740</v>
      </c>
      <c r="I12" s="14"/>
      <c r="J12" s="13"/>
      <c r="K12" s="12">
        <v>1635100</v>
      </c>
      <c r="L12" s="11">
        <v>1635100</v>
      </c>
      <c r="M12" s="12"/>
      <c r="N12" s="12">
        <v>713662</v>
      </c>
    </row>
    <row r="13" spans="1:14" ht="12" customHeight="1">
      <c r="A13" s="52" t="s">
        <v>23</v>
      </c>
      <c r="B13" s="53"/>
      <c r="C13" s="19" t="s">
        <v>33</v>
      </c>
      <c r="D13" s="15">
        <v>1048082</v>
      </c>
      <c r="E13" s="16">
        <v>1048082</v>
      </c>
      <c r="F13" s="15">
        <v>524041</v>
      </c>
      <c r="G13" s="16"/>
      <c r="H13" s="15">
        <v>524041</v>
      </c>
      <c r="I13" s="18"/>
      <c r="J13" s="17"/>
      <c r="K13" s="16">
        <v>524041</v>
      </c>
      <c r="L13" s="15">
        <v>524041</v>
      </c>
      <c r="M13" s="18"/>
      <c r="N13" s="16">
        <v>0</v>
      </c>
    </row>
    <row r="14" spans="1:14" ht="12" customHeight="1">
      <c r="A14" s="48" t="s">
        <v>24</v>
      </c>
      <c r="B14" s="49"/>
      <c r="C14" s="10"/>
      <c r="D14" s="11"/>
      <c r="E14" s="14"/>
      <c r="F14" s="11"/>
      <c r="G14" s="12"/>
      <c r="H14" s="11"/>
      <c r="I14" s="14"/>
      <c r="J14" s="13"/>
      <c r="K14" s="14"/>
      <c r="L14" s="13"/>
      <c r="M14" s="14"/>
      <c r="N14" s="12"/>
    </row>
    <row r="15" spans="1:14" ht="12" customHeight="1">
      <c r="A15" s="48" t="s">
        <v>25</v>
      </c>
      <c r="B15" s="49"/>
      <c r="C15" s="10"/>
      <c r="D15" s="11">
        <v>524041</v>
      </c>
      <c r="E15" s="14"/>
      <c r="F15" s="11">
        <v>524041</v>
      </c>
      <c r="G15" s="14"/>
      <c r="H15" s="13">
        <v>524041</v>
      </c>
      <c r="I15" s="14"/>
      <c r="J15" s="13"/>
      <c r="K15" s="14"/>
      <c r="L15" s="13"/>
      <c r="M15" s="14"/>
      <c r="N15" s="14"/>
    </row>
    <row r="16" spans="1:14" ht="12" customHeight="1">
      <c r="A16" s="48" t="s">
        <v>26</v>
      </c>
      <c r="B16" s="49"/>
      <c r="C16" s="20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4"/>
    </row>
    <row r="17" spans="1:14" ht="0.75" customHeight="1">
      <c r="A17" s="48" t="s">
        <v>27</v>
      </c>
      <c r="B17" s="49"/>
      <c r="C17" s="10"/>
      <c r="D17" s="13"/>
      <c r="E17" s="14"/>
      <c r="F17" s="13"/>
      <c r="G17" s="14"/>
      <c r="H17" s="13"/>
      <c r="I17" s="14"/>
      <c r="J17" s="13"/>
      <c r="K17" s="14"/>
      <c r="L17" s="13"/>
      <c r="M17" s="14"/>
      <c r="N17" s="14"/>
    </row>
    <row r="18" spans="1:14" s="26" customFormat="1" ht="12" customHeight="1">
      <c r="A18" s="50" t="s">
        <v>3</v>
      </c>
      <c r="B18" s="51"/>
      <c r="C18" s="21"/>
      <c r="D18" s="22">
        <v>34201758</v>
      </c>
      <c r="E18" s="23">
        <v>28831224</v>
      </c>
      <c r="F18" s="22">
        <v>14977960</v>
      </c>
      <c r="G18" s="23"/>
      <c r="H18" s="22">
        <v>14977960</v>
      </c>
      <c r="I18" s="25"/>
      <c r="J18" s="24"/>
      <c r="K18" s="23">
        <v>13853264</v>
      </c>
      <c r="L18" s="22">
        <v>13853264</v>
      </c>
      <c r="M18" s="23"/>
      <c r="N18" s="23">
        <v>5370534</v>
      </c>
    </row>
    <row r="19" spans="1:14" ht="12.75" hidden="1">
      <c r="A19" s="44" t="s">
        <v>24</v>
      </c>
      <c r="B19" s="45"/>
      <c r="C19" s="27"/>
      <c r="D19" s="28"/>
      <c r="E19" s="28"/>
      <c r="F19" s="29">
        <v>140998533</v>
      </c>
      <c r="G19" s="29">
        <v>140998533</v>
      </c>
      <c r="H19" s="28"/>
      <c r="I19" s="28"/>
      <c r="J19" s="28"/>
      <c r="K19" s="28"/>
      <c r="L19" s="28"/>
      <c r="M19" s="30"/>
      <c r="N19" s="28"/>
    </row>
    <row r="20" spans="1:14" ht="12.75" hidden="1">
      <c r="A20" s="46" t="s">
        <v>25</v>
      </c>
      <c r="B20" s="47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2"/>
    </row>
    <row r="21" spans="1:14" ht="12.75" hidden="1">
      <c r="A21" s="46" t="s">
        <v>26</v>
      </c>
      <c r="B21" s="47"/>
      <c r="C21" s="34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32"/>
    </row>
    <row r="22" spans="1:14" ht="12.75" hidden="1">
      <c r="A22" s="46" t="s">
        <v>27</v>
      </c>
      <c r="B22" s="47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5"/>
    </row>
    <row r="23" spans="4:14" ht="12.75" hidden="1">
      <c r="D23" s="36">
        <f>'[1]2004'!D64+'[1]2005'!D64+'[1]2006'!D63</f>
        <v>573055913.9160652</v>
      </c>
      <c r="E23" s="36">
        <f>'[1]2004'!E64+'[1]2005'!E64+'[1]2006'!E63</f>
        <v>565866171.4160652</v>
      </c>
      <c r="F23" s="36">
        <f>'[1]2004'!F64+'[1]2005'!F64+'[1]2006'!F63</f>
        <v>422363452</v>
      </c>
      <c r="G23" s="36">
        <f>'[1]2004'!G64+'[1]2005'!G64+'[1]2006'!G63</f>
        <v>422363452</v>
      </c>
      <c r="H23" s="36">
        <f>'[1]2004'!H64+'[1]2005'!H64+'[1]2006'!H63</f>
        <v>0</v>
      </c>
      <c r="I23" s="36">
        <f>'[1]2004'!I64+'[1]2005'!I64+'[1]2006'!I63</f>
        <v>0</v>
      </c>
      <c r="J23" s="36">
        <f>'[1]2004'!J64+'[1]2005'!J64+'[1]2006'!J63</f>
        <v>0</v>
      </c>
      <c r="K23" s="36">
        <f>'[1]2004'!K64+'[1]2005'!K64+'[1]2006'!K63</f>
        <v>143502719.41606528</v>
      </c>
      <c r="L23" s="36">
        <f>'[1]2004'!L64+'[1]2005'!L64+'[1]2006'!L63</f>
        <v>122706184.87026201</v>
      </c>
      <c r="M23" s="36">
        <f>'[1]2004'!M64+'[1]2005'!M64+'[1]2006'!M63</f>
        <v>20796534.345803265</v>
      </c>
      <c r="N23" s="36">
        <f>'[1]2004'!N64+'[1]2005'!N64+'[1]2006'!N63</f>
        <v>7189742</v>
      </c>
    </row>
    <row r="24" spans="5:14" ht="12.75" hidden="1">
      <c r="E24" s="36" t="e">
        <f>#REF!-E7</f>
        <v>#REF!</v>
      </c>
      <c r="F24" s="36" t="e">
        <f>#REF!-F7</f>
        <v>#REF!</v>
      </c>
      <c r="G24" s="36" t="e">
        <f>#REF!-G7</f>
        <v>#REF!</v>
      </c>
      <c r="H24" s="36" t="e">
        <f>#REF!-H7</f>
        <v>#REF!</v>
      </c>
      <c r="I24" s="36" t="e">
        <f>#REF!-I7</f>
        <v>#REF!</v>
      </c>
      <c r="J24" s="36" t="e">
        <f>#REF!-J7</f>
        <v>#REF!</v>
      </c>
      <c r="K24" s="36" t="e">
        <f>#REF!-K7</f>
        <v>#REF!</v>
      </c>
      <c r="L24" s="36" t="e">
        <f>#REF!-L7</f>
        <v>#REF!</v>
      </c>
      <c r="M24" s="36" t="e">
        <f>#REF!-M7</f>
        <v>#REF!</v>
      </c>
      <c r="N24" s="36" t="e">
        <f>#REF!-N7</f>
        <v>#REF!</v>
      </c>
    </row>
    <row r="25" spans="5:14" ht="12.75" hidden="1">
      <c r="E25" s="36" t="e">
        <f>'[1]2004'!#REF!+'[1]2005'!E66+'[1]2006'!E65</f>
        <v>#REF!</v>
      </c>
      <c r="F25" s="36" t="e">
        <f>'[1]2004'!#REF!+'[1]2005'!F66+'[1]2006'!F65</f>
        <v>#REF!</v>
      </c>
      <c r="G25" s="36" t="e">
        <f>'[1]2004'!#REF!+'[1]2005'!G66+'[1]2006'!G65</f>
        <v>#REF!</v>
      </c>
      <c r="H25" s="36" t="e">
        <f>'[1]2004'!#REF!+'[1]2005'!H66+'[1]2006'!H65</f>
        <v>#REF!</v>
      </c>
      <c r="I25" s="36" t="e">
        <f>'[1]2004'!#REF!+'[1]2005'!I66+'[1]2006'!I65</f>
        <v>#REF!</v>
      </c>
      <c r="J25" s="36" t="e">
        <f>'[1]2004'!#REF!+'[1]2005'!J66+'[1]2006'!J65</f>
        <v>#REF!</v>
      </c>
      <c r="K25" s="36" t="e">
        <f>'[1]2004'!#REF!+'[1]2005'!K66+'[1]2006'!K65</f>
        <v>#REF!</v>
      </c>
      <c r="L25" s="36" t="e">
        <f>'[1]2004'!#REF!+'[1]2005'!L66+'[1]2006'!L65</f>
        <v>#REF!</v>
      </c>
      <c r="M25" s="36" t="e">
        <f>'[1]2004'!#REF!+'[1]2005'!M66+'[1]2006'!M65</f>
        <v>#REF!</v>
      </c>
      <c r="N25" s="36" t="e">
        <f>'[1]2004'!#REF!+'[1]2005'!N66+'[1]2006'!N65</f>
        <v>#REF!</v>
      </c>
    </row>
    <row r="26" spans="4:14" ht="12.75" hidden="1">
      <c r="D26" s="36" t="e">
        <f>#REF!-#REF!</f>
        <v>#REF!</v>
      </c>
      <c r="E26" s="36" t="e">
        <f>#REF!-#REF!</f>
        <v>#REF!</v>
      </c>
      <c r="F26" s="36" t="e">
        <f>#REF!-#REF!</f>
        <v>#REF!</v>
      </c>
      <c r="G26" s="36" t="e">
        <f>#REF!-#REF!</f>
        <v>#REF!</v>
      </c>
      <c r="H26" s="36" t="e">
        <f>#REF!-#REF!</f>
        <v>#REF!</v>
      </c>
      <c r="I26" s="36" t="e">
        <f>#REF!-#REF!</f>
        <v>#REF!</v>
      </c>
      <c r="J26" s="36" t="e">
        <f>#REF!-#REF!</f>
        <v>#REF!</v>
      </c>
      <c r="K26" s="36" t="e">
        <f>#REF!-#REF!</f>
        <v>#REF!</v>
      </c>
      <c r="L26" s="36" t="e">
        <f>#REF!-#REF!</f>
        <v>#REF!</v>
      </c>
      <c r="M26" s="36" t="e">
        <f>#REF!-#REF!</f>
        <v>#REF!</v>
      </c>
      <c r="N26" s="36" t="e">
        <f>#REF!-#REF!</f>
        <v>#REF!</v>
      </c>
    </row>
    <row r="27" spans="5:14" ht="12.75" hidden="1">
      <c r="E27" s="36"/>
      <c r="K27" s="36"/>
      <c r="L27" s="36"/>
      <c r="N27" s="36"/>
    </row>
    <row r="28" spans="5:14" ht="12.75" hidden="1">
      <c r="E28" s="36"/>
      <c r="K28" s="36"/>
      <c r="L28" s="36">
        <f>'[1]2004'!L50+'[1]2005'!L50+'[1]2006'!L49</f>
        <v>21039007</v>
      </c>
      <c r="M28" s="36">
        <f>'[1]2004'!M50+'[1]2005'!M50+'[1]2006'!M49</f>
        <v>6115743</v>
      </c>
      <c r="N28" s="36">
        <f>L29+L35+L36+L37</f>
        <v>21039007</v>
      </c>
    </row>
    <row r="29" spans="5:14" ht="12.75" hidden="1">
      <c r="E29" s="36"/>
      <c r="K29" s="36"/>
      <c r="L29" s="36">
        <f>'[1]2004'!L51+'[1]2005'!L51+'[1]2006'!L50</f>
        <v>10271879</v>
      </c>
      <c r="M29" s="36">
        <f>'[1]2004'!M51+'[1]2005'!M51+'[1]2006'!M50</f>
        <v>3423960</v>
      </c>
      <c r="N29" s="36">
        <f>L30+L31+L32+L33</f>
        <v>10271879</v>
      </c>
    </row>
    <row r="30" spans="4:14" ht="12.75" hidden="1">
      <c r="D30" s="36"/>
      <c r="E30" s="36"/>
      <c r="F30" s="36"/>
      <c r="G30" s="36"/>
      <c r="H30" s="36"/>
      <c r="I30" s="36"/>
      <c r="J30" s="36"/>
      <c r="K30" s="36"/>
      <c r="L30" s="36">
        <f>'[1]2004'!L52+'[1]2005'!L52+'[1]2006'!L51</f>
        <v>3851980</v>
      </c>
      <c r="M30" s="36">
        <f>'[1]2004'!M52+'[1]2005'!M52+'[1]2006'!M51</f>
        <v>1283993</v>
      </c>
      <c r="N30" s="36"/>
    </row>
    <row r="31" spans="4:14" ht="12.75" hidden="1">
      <c r="D31" s="36"/>
      <c r="E31" s="36"/>
      <c r="F31" s="36"/>
      <c r="G31" s="36"/>
      <c r="H31" s="36"/>
      <c r="I31" s="36"/>
      <c r="J31" s="36"/>
      <c r="K31" s="36"/>
      <c r="L31" s="36">
        <f>'[1]2004'!L53+'[1]2005'!L53+'[1]2006'!L52</f>
        <v>3851980</v>
      </c>
      <c r="M31" s="36">
        <f>'[1]2004'!M53+'[1]2005'!M53+'[1]2006'!M52</f>
        <v>1283993</v>
      </c>
      <c r="N31" s="36"/>
    </row>
    <row r="32" spans="4:14" ht="12.75" hidden="1">
      <c r="D32" s="36"/>
      <c r="E32" s="36"/>
      <c r="F32" s="36"/>
      <c r="G32" s="36"/>
      <c r="H32" s="36"/>
      <c r="I32" s="36"/>
      <c r="J32" s="36"/>
      <c r="K32" s="36"/>
      <c r="L32" s="36">
        <f>'[1]2004'!L54+'[1]2005'!L54+'[1]2006'!L53</f>
        <v>1283959</v>
      </c>
      <c r="M32" s="36">
        <f>'[1]2004'!M54+'[1]2005'!M54+'[1]2006'!M53</f>
        <v>427987</v>
      </c>
      <c r="N32" s="36"/>
    </row>
    <row r="33" spans="12:13" ht="12.75" hidden="1">
      <c r="L33" s="36">
        <f>'[1]2004'!L55+'[1]2005'!L55+'[1]2006'!L54</f>
        <v>1283960</v>
      </c>
      <c r="M33" s="36">
        <f>'[1]2004'!M55+'[1]2005'!M55+'[1]2006'!M54</f>
        <v>427987</v>
      </c>
    </row>
    <row r="34" spans="4:14" ht="12.75" hidden="1"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4:14" ht="12.75" hidden="1">
      <c r="D35" s="26"/>
      <c r="E35" s="26"/>
      <c r="F35" s="26"/>
      <c r="G35" s="26"/>
      <c r="H35" s="26"/>
      <c r="I35" s="26"/>
      <c r="J35" s="26"/>
      <c r="K35" s="26"/>
      <c r="L35" s="37">
        <f>'[1]2004'!L56+'[1]2005'!L56+'[1]2006'!L55</f>
        <v>2740542</v>
      </c>
      <c r="M35" s="37">
        <f>'[1]2004'!M56+'[1]2005'!M56+'[1]2006'!M55</f>
        <v>685137</v>
      </c>
      <c r="N35" s="26"/>
    </row>
    <row r="36" spans="4:14" ht="12.75" hidden="1">
      <c r="D36" s="26"/>
      <c r="E36" s="26"/>
      <c r="F36" s="26"/>
      <c r="G36" s="26"/>
      <c r="H36" s="26"/>
      <c r="I36" s="26"/>
      <c r="J36" s="26"/>
      <c r="K36" s="26"/>
      <c r="L36" s="37">
        <f>'[1]2004'!L57+'[1]2005'!L57+'[1]2006'!L56</f>
        <v>913414</v>
      </c>
      <c r="M36" s="37">
        <f>'[1]2004'!M57+'[1]2005'!M57+'[1]2006'!M56</f>
        <v>228354</v>
      </c>
      <c r="N36" s="26"/>
    </row>
    <row r="37" spans="12:13" ht="12.75" hidden="1">
      <c r="L37" s="37">
        <f>'[1]2004'!L58+'[1]2005'!L58+'[1]2006'!L57</f>
        <v>7113172</v>
      </c>
      <c r="M37" s="37">
        <f>'[1]2004'!M58+'[1]2005'!M58+'[1]2006'!M57</f>
        <v>1778292</v>
      </c>
    </row>
    <row r="38" spans="12:13" ht="12.75" hidden="1">
      <c r="L38" s="37">
        <f>'[1]2004'!L59+'[1]2005'!L59+'[1]2006'!L58</f>
        <v>8196609</v>
      </c>
      <c r="M38" s="37">
        <f>'[1]2004'!M59+'[1]2005'!M59+'[1]2006'!M58</f>
        <v>0</v>
      </c>
    </row>
    <row r="39" ht="12.75" hidden="1"/>
    <row r="40" spans="12:14" ht="12.75" hidden="1">
      <c r="L40" s="36">
        <f>'[1]2004'!K41+'[1]2005'!K41+'[1]2006'!K40</f>
        <v>68739664.41606528</v>
      </c>
      <c r="M40" s="36">
        <f>'[1]2004'!L41+'[1]2005'!L41+'[1]2006'!L40</f>
        <v>59470774.87026201</v>
      </c>
      <c r="N40" s="36" t="e">
        <f>'[1]2004'!M41+'[1]2005'!M41+'[1]2006'!#REF!</f>
        <v>#REF!</v>
      </c>
    </row>
    <row r="41" spans="12:13" ht="12.75" hidden="1">
      <c r="L41" s="36">
        <f>'[1]2004'!K42+'[1]2005'!L42+'[1]2006'!K41</f>
        <v>22395218</v>
      </c>
      <c r="M41" s="36">
        <f>'[1]2004'!L42+'[1]2005'!K42+'[1]2006'!L41</f>
        <v>22395218</v>
      </c>
    </row>
    <row r="42" spans="12:13" ht="12.75" hidden="1">
      <c r="L42" s="36">
        <f>'[1]2004'!K43+'[1]2005'!L43+'[1]2006'!K42</f>
        <v>42538077.95</v>
      </c>
      <c r="M42" s="36">
        <f>'[1]2004'!L43+'[1]2005'!K43+'[1]2006'!L42</f>
        <v>39508414.95</v>
      </c>
    </row>
    <row r="43" spans="12:13" ht="12.75" hidden="1">
      <c r="L43" s="36">
        <f>'[1]2004'!K44+'[1]2005'!L44+'[1]2006'!K43</f>
        <v>712114.466065278</v>
      </c>
      <c r="M43" s="36">
        <f>'[1]2004'!L44+'[1]2005'!K44+'[1]2006'!L43</f>
        <v>661395.920262014</v>
      </c>
    </row>
    <row r="44" spans="12:14" ht="12.75" hidden="1">
      <c r="L44" s="36">
        <f>'[1]2004'!K45+'[1]2005'!K45+'[1]2006'!K44</f>
        <v>39411696</v>
      </c>
      <c r="M44" s="36">
        <f>'[1]2004'!L45+'[1]2005'!L45+'[1]2006'!L44</f>
        <v>33999794</v>
      </c>
      <c r="N44" s="36">
        <f>'[1]2004'!M45+'[1]2005'!M45+'[1]2006'!M44</f>
        <v>5411902</v>
      </c>
    </row>
    <row r="45" spans="12:14" ht="12.75" hidden="1">
      <c r="L45" s="36">
        <f>'[1]2004'!K46+'[1]2005'!K46+'[1]2006'!K45</f>
        <v>15340379</v>
      </c>
      <c r="M45" s="36">
        <f>'[1]2004'!L46+'[1]2005'!L46+'[1]2006'!L45</f>
        <v>12272303</v>
      </c>
      <c r="N45" s="36">
        <f>'[1]2004'!M46+'[1]2005'!M46+'[1]2006'!M45</f>
        <v>3068076</v>
      </c>
    </row>
    <row r="46" spans="12:14" ht="12.75" hidden="1">
      <c r="L46" s="36">
        <f>'[1]2004'!K47+'[1]2005'!K47+'[1]2006'!K46</f>
        <v>11930150</v>
      </c>
      <c r="M46" s="36">
        <f>'[1]2004'!L47+'[1]2005'!L47+'[1]2006'!L46</f>
        <v>10724323</v>
      </c>
      <c r="N46" s="36">
        <f>'[1]2004'!M47+'[1]2005'!M47+'[1]2006'!M46</f>
        <v>1205827</v>
      </c>
    </row>
    <row r="47" spans="12:14" ht="12.75" hidden="1">
      <c r="L47" s="36">
        <f>'[1]2004'!K48+'[1]2005'!K48+'[1]2006'!K47</f>
        <v>10234454</v>
      </c>
      <c r="M47" s="36">
        <f>'[1]2004'!L48+'[1]2005'!L48+'[1]2006'!L47</f>
        <v>9096455</v>
      </c>
      <c r="N47" s="36">
        <f>'[1]2004'!M48+'[1]2005'!M48+'[1]2006'!M47</f>
        <v>1137999</v>
      </c>
    </row>
    <row r="48" spans="12:14" ht="12.75" hidden="1">
      <c r="L48" s="36">
        <f>'[1]2004'!K49+'[1]2005'!K49+'[1]2006'!K48</f>
        <v>1906713</v>
      </c>
      <c r="M48" s="36">
        <f>'[1]2004'!L49+'[1]2005'!L49+'[1]2006'!L48</f>
        <v>1906713</v>
      </c>
      <c r="N48" s="36">
        <f>'[1]2004'!M49+'[1]2005'!M49+'[1]2006'!M48</f>
        <v>0</v>
      </c>
    </row>
    <row r="49" spans="12:14" ht="12.75" hidden="1">
      <c r="L49" s="36">
        <f>'[1]2004'!K50+'[1]2005'!K50+'[1]2006'!K49</f>
        <v>27154750</v>
      </c>
      <c r="M49" s="36">
        <f>'[1]2004'!L50+'[1]2005'!L50+'[1]2006'!L49</f>
        <v>21039007</v>
      </c>
      <c r="N49" s="36">
        <f>'[1]2004'!M50+'[1]2005'!M50+'[1]2006'!M49</f>
        <v>6115743</v>
      </c>
    </row>
    <row r="50" ht="12.75" hidden="1"/>
    <row r="51" spans="11:14" ht="12.75" hidden="1">
      <c r="K51" s="36" t="e">
        <f>#REF!-K18</f>
        <v>#REF!</v>
      </c>
      <c r="L51" s="36" t="e">
        <f>#REF!-L18</f>
        <v>#REF!</v>
      </c>
      <c r="M51" s="36" t="e">
        <f>#REF!-M18</f>
        <v>#REF!</v>
      </c>
      <c r="N51" s="36" t="e">
        <f>#REF!-N18</f>
        <v>#REF!</v>
      </c>
    </row>
    <row r="53" spans="1:13" ht="12.75">
      <c r="A53" s="3" t="s">
        <v>28</v>
      </c>
      <c r="M53" s="68" t="s">
        <v>34</v>
      </c>
    </row>
    <row r="54" spans="1:14" ht="12.75">
      <c r="A54" s="61" t="s">
        <v>1</v>
      </c>
      <c r="B54" s="62"/>
      <c r="C54" s="59" t="s">
        <v>2</v>
      </c>
      <c r="D54" s="59" t="s">
        <v>3</v>
      </c>
      <c r="E54" s="60" t="s">
        <v>4</v>
      </c>
      <c r="F54" s="60"/>
      <c r="G54" s="60"/>
      <c r="H54" s="60"/>
      <c r="I54" s="60"/>
      <c r="J54" s="60"/>
      <c r="K54" s="60"/>
      <c r="L54" s="60"/>
      <c r="M54" s="60"/>
      <c r="N54" s="57" t="s">
        <v>5</v>
      </c>
    </row>
    <row r="55" spans="1:14" ht="12.75">
      <c r="A55" s="61"/>
      <c r="B55" s="62"/>
      <c r="C55" s="57"/>
      <c r="D55" s="57"/>
      <c r="E55" s="59" t="s">
        <v>6</v>
      </c>
      <c r="F55" s="60" t="s">
        <v>7</v>
      </c>
      <c r="G55" s="60"/>
      <c r="H55" s="60"/>
      <c r="I55" s="60"/>
      <c r="J55" s="60"/>
      <c r="K55" s="60" t="s">
        <v>8</v>
      </c>
      <c r="L55" s="60"/>
      <c r="M55" s="60"/>
      <c r="N55" s="57"/>
    </row>
    <row r="56" spans="1:14" ht="33.75">
      <c r="A56" s="63"/>
      <c r="B56" s="64"/>
      <c r="C56" s="58"/>
      <c r="D56" s="58"/>
      <c r="E56" s="58"/>
      <c r="F56" s="4" t="s">
        <v>9</v>
      </c>
      <c r="G56" s="4" t="s">
        <v>10</v>
      </c>
      <c r="H56" s="4" t="s">
        <v>11</v>
      </c>
      <c r="I56" s="4" t="s">
        <v>12</v>
      </c>
      <c r="J56" s="4" t="s">
        <v>13</v>
      </c>
      <c r="K56" s="4" t="s">
        <v>14</v>
      </c>
      <c r="L56" s="4" t="s">
        <v>15</v>
      </c>
      <c r="M56" s="4" t="s">
        <v>16</v>
      </c>
      <c r="N56" s="58"/>
    </row>
    <row r="57" spans="1:14" ht="12.75">
      <c r="A57" s="55" t="s">
        <v>17</v>
      </c>
      <c r="B57" s="56"/>
      <c r="C57" s="67"/>
      <c r="D57" s="6">
        <v>4516764</v>
      </c>
      <c r="E57" s="7">
        <v>4516764</v>
      </c>
      <c r="F57" s="6">
        <v>2258382</v>
      </c>
      <c r="G57" s="7"/>
      <c r="H57" s="6">
        <v>2258382</v>
      </c>
      <c r="I57" s="9"/>
      <c r="J57" s="8"/>
      <c r="K57" s="7">
        <v>2258382</v>
      </c>
      <c r="L57" s="6">
        <v>2258382</v>
      </c>
      <c r="M57" s="9"/>
      <c r="N57" s="7">
        <v>0</v>
      </c>
    </row>
    <row r="58" spans="1:14" ht="12.75">
      <c r="A58" s="48" t="s">
        <v>18</v>
      </c>
      <c r="B58" s="49"/>
      <c r="C58" s="39" t="s">
        <v>29</v>
      </c>
      <c r="D58" s="11">
        <v>2723038</v>
      </c>
      <c r="E58" s="12">
        <v>2723038</v>
      </c>
      <c r="F58" s="11">
        <v>1361519</v>
      </c>
      <c r="G58" s="12"/>
      <c r="H58" s="11">
        <v>1361519</v>
      </c>
      <c r="I58" s="14"/>
      <c r="J58" s="13"/>
      <c r="K58" s="12">
        <v>1361519</v>
      </c>
      <c r="L58" s="11">
        <v>1361519</v>
      </c>
      <c r="M58" s="14"/>
      <c r="N58" s="12">
        <v>0</v>
      </c>
    </row>
    <row r="59" spans="1:14" ht="12.75">
      <c r="A59" s="48" t="s">
        <v>19</v>
      </c>
      <c r="B59" s="49"/>
      <c r="C59" s="20" t="s">
        <v>30</v>
      </c>
      <c r="D59" s="11">
        <v>1793726</v>
      </c>
      <c r="E59" s="12">
        <v>1793726</v>
      </c>
      <c r="F59" s="11">
        <v>896863</v>
      </c>
      <c r="G59" s="12"/>
      <c r="H59" s="11">
        <v>896863</v>
      </c>
      <c r="I59" s="14"/>
      <c r="J59" s="13"/>
      <c r="K59" s="12">
        <v>896863</v>
      </c>
      <c r="L59" s="11">
        <v>896863</v>
      </c>
      <c r="M59" s="14"/>
      <c r="N59" s="12">
        <v>0</v>
      </c>
    </row>
    <row r="60" spans="1:14" ht="12.75">
      <c r="A60" s="54" t="s">
        <v>20</v>
      </c>
      <c r="B60" s="49"/>
      <c r="C60" s="19"/>
      <c r="D60" s="15">
        <v>28867208</v>
      </c>
      <c r="E60" s="16">
        <v>23945262.8</v>
      </c>
      <c r="F60" s="15">
        <v>12195539</v>
      </c>
      <c r="G60" s="16"/>
      <c r="H60" s="15">
        <v>12195539</v>
      </c>
      <c r="I60" s="18"/>
      <c r="J60" s="17"/>
      <c r="K60" s="16">
        <v>11749723.8</v>
      </c>
      <c r="L60" s="41">
        <v>11749723.8</v>
      </c>
      <c r="M60" s="42"/>
      <c r="N60" s="16">
        <v>4921945.2</v>
      </c>
    </row>
    <row r="61" spans="1:14" ht="12.75">
      <c r="A61" s="48" t="s">
        <v>21</v>
      </c>
      <c r="B61" s="49"/>
      <c r="C61" s="39" t="s">
        <v>31</v>
      </c>
      <c r="D61" s="11">
        <v>25253728</v>
      </c>
      <c r="E61" s="12">
        <v>20476322</v>
      </c>
      <c r="F61" s="11">
        <v>10388799</v>
      </c>
      <c r="G61" s="12"/>
      <c r="H61" s="11">
        <v>10388799</v>
      </c>
      <c r="I61" s="14"/>
      <c r="J61" s="13"/>
      <c r="K61" s="12">
        <v>10087523</v>
      </c>
      <c r="L61" s="40">
        <v>10087523</v>
      </c>
      <c r="M61" s="43"/>
      <c r="N61" s="12">
        <v>4777406</v>
      </c>
    </row>
    <row r="62" spans="1:14" ht="12" customHeight="1">
      <c r="A62" s="48" t="s">
        <v>22</v>
      </c>
      <c r="B62" s="49"/>
      <c r="C62" s="20" t="s">
        <v>32</v>
      </c>
      <c r="D62" s="11">
        <v>3613480</v>
      </c>
      <c r="E62" s="12">
        <v>3468940.8</v>
      </c>
      <c r="F62" s="11">
        <v>1806740</v>
      </c>
      <c r="G62" s="12"/>
      <c r="H62" s="11">
        <v>1806740</v>
      </c>
      <c r="I62" s="14"/>
      <c r="J62" s="13"/>
      <c r="K62" s="12">
        <v>1662200.8</v>
      </c>
      <c r="L62" s="11">
        <v>1662200.8</v>
      </c>
      <c r="M62" s="12"/>
      <c r="N62" s="12">
        <v>144539.2</v>
      </c>
    </row>
    <row r="63" spans="1:14" ht="12.75">
      <c r="A63" s="52" t="s">
        <v>23</v>
      </c>
      <c r="B63" s="53"/>
      <c r="C63" s="19" t="s">
        <v>33</v>
      </c>
      <c r="D63" s="15">
        <v>1048082</v>
      </c>
      <c r="E63" s="16">
        <v>1048082</v>
      </c>
      <c r="F63" s="15">
        <v>524041</v>
      </c>
      <c r="G63" s="16"/>
      <c r="H63" s="15">
        <v>524041</v>
      </c>
      <c r="I63" s="18"/>
      <c r="J63" s="17"/>
      <c r="K63" s="16">
        <v>524041</v>
      </c>
      <c r="L63" s="15">
        <v>524041</v>
      </c>
      <c r="M63" s="18"/>
      <c r="N63" s="16">
        <v>0</v>
      </c>
    </row>
    <row r="64" spans="1:14" ht="12.75">
      <c r="A64" s="48" t="s">
        <v>24</v>
      </c>
      <c r="B64" s="49"/>
      <c r="C64" s="10"/>
      <c r="D64" s="11"/>
      <c r="E64" s="14"/>
      <c r="F64" s="11"/>
      <c r="G64" s="12"/>
      <c r="H64" s="11"/>
      <c r="I64" s="14"/>
      <c r="J64" s="13"/>
      <c r="K64" s="14"/>
      <c r="L64" s="13"/>
      <c r="M64" s="14"/>
      <c r="N64" s="12"/>
    </row>
    <row r="65" spans="1:14" ht="12.75">
      <c r="A65" s="48" t="s">
        <v>25</v>
      </c>
      <c r="B65" s="49"/>
      <c r="C65" s="10"/>
      <c r="D65" s="11">
        <v>524041</v>
      </c>
      <c r="E65" s="14"/>
      <c r="F65" s="11">
        <v>524041</v>
      </c>
      <c r="G65" s="14"/>
      <c r="H65" s="13">
        <v>524041</v>
      </c>
      <c r="I65" s="14"/>
      <c r="J65" s="13"/>
      <c r="K65" s="14"/>
      <c r="L65" s="13"/>
      <c r="M65" s="14"/>
      <c r="N65" s="14"/>
    </row>
    <row r="66" spans="1:14" ht="12.75">
      <c r="A66" s="48" t="s">
        <v>26</v>
      </c>
      <c r="B66" s="49"/>
      <c r="C66" s="20"/>
      <c r="D66" s="13"/>
      <c r="E66" s="14"/>
      <c r="F66" s="13"/>
      <c r="G66" s="14"/>
      <c r="H66" s="13"/>
      <c r="I66" s="14"/>
      <c r="J66" s="13"/>
      <c r="K66" s="14"/>
      <c r="L66" s="13"/>
      <c r="M66" s="14"/>
      <c r="N66" s="14"/>
    </row>
    <row r="67" spans="1:14" ht="12.75">
      <c r="A67" s="48" t="s">
        <v>27</v>
      </c>
      <c r="B67" s="49"/>
      <c r="C67" s="10"/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4"/>
    </row>
    <row r="68" spans="1:14" ht="12.75">
      <c r="A68" s="50" t="s">
        <v>3</v>
      </c>
      <c r="B68" s="51"/>
      <c r="C68" s="21"/>
      <c r="D68" s="22">
        <v>34432054</v>
      </c>
      <c r="E68" s="23">
        <v>29510108.8</v>
      </c>
      <c r="F68" s="22">
        <v>14977962</v>
      </c>
      <c r="G68" s="23"/>
      <c r="H68" s="22">
        <v>14977962</v>
      </c>
      <c r="I68" s="25"/>
      <c r="J68" s="24"/>
      <c r="K68" s="23">
        <v>14532146.8</v>
      </c>
      <c r="L68" s="22">
        <v>14532146.8</v>
      </c>
      <c r="M68" s="23"/>
      <c r="N68" s="23">
        <v>4921945.2</v>
      </c>
    </row>
    <row r="69" ht="12.75" hidden="1"/>
    <row r="70" spans="4:14" ht="12.75" hidden="1">
      <c r="D70" s="36">
        <f>D68-D18</f>
        <v>230296</v>
      </c>
      <c r="E70" s="36">
        <f aca="true" t="shared" si="0" ref="E70:N70">E68-E18</f>
        <v>678884.8000000007</v>
      </c>
      <c r="F70" s="36">
        <f t="shared" si="0"/>
        <v>2</v>
      </c>
      <c r="G70" s="36">
        <f t="shared" si="0"/>
        <v>0</v>
      </c>
      <c r="H70" s="36">
        <f t="shared" si="0"/>
        <v>2</v>
      </c>
      <c r="I70" s="36">
        <f t="shared" si="0"/>
        <v>0</v>
      </c>
      <c r="J70" s="36">
        <f t="shared" si="0"/>
        <v>0</v>
      </c>
      <c r="K70" s="36">
        <f t="shared" si="0"/>
        <v>678882.8000000007</v>
      </c>
      <c r="L70" s="36">
        <f t="shared" si="0"/>
        <v>678882.8000000007</v>
      </c>
      <c r="M70" s="36">
        <f t="shared" si="0"/>
        <v>0</v>
      </c>
      <c r="N70" s="36">
        <f t="shared" si="0"/>
        <v>-448588.7999999998</v>
      </c>
    </row>
    <row r="71" ht="12.75" hidden="1"/>
  </sheetData>
  <mergeCells count="45">
    <mergeCell ref="A1:N1"/>
    <mergeCell ref="A4:B6"/>
    <mergeCell ref="C4:C6"/>
    <mergeCell ref="D4:D6"/>
    <mergeCell ref="E4:M4"/>
    <mergeCell ref="N4:N6"/>
    <mergeCell ref="E5:E6"/>
    <mergeCell ref="F5:J5"/>
    <mergeCell ref="K5:M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54:B56"/>
    <mergeCell ref="C54:C56"/>
    <mergeCell ref="D54:D56"/>
    <mergeCell ref="E54:M54"/>
    <mergeCell ref="N54:N56"/>
    <mergeCell ref="E55:E56"/>
    <mergeCell ref="F55:J55"/>
    <mergeCell ref="K55:M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</mergeCells>
  <printOptions/>
  <pageMargins left="0.75" right="0.75" top="1" bottom="1" header="0.4921259845" footer="0.4921259845"/>
  <pageSetup fitToHeight="1" fitToWidth="1"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0"/>
  <sheetViews>
    <sheetView workbookViewId="0" topLeftCell="A1">
      <selection activeCell="A1" sqref="A1:N1"/>
    </sheetView>
  </sheetViews>
  <sheetFormatPr defaultColWidth="9.140625" defaultRowHeight="12.75"/>
  <cols>
    <col min="2" max="2" width="14.7109375" style="0" customWidth="1"/>
    <col min="3" max="3" width="15.421875" style="0" customWidth="1"/>
    <col min="4" max="4" width="14.28125" style="0" customWidth="1"/>
    <col min="5" max="5" width="13.57421875" style="0" customWidth="1"/>
    <col min="6" max="6" width="11.00390625" style="0" customWidth="1"/>
    <col min="7" max="7" width="12.57421875" style="0" customWidth="1"/>
    <col min="11" max="11" width="11.421875" style="0" customWidth="1"/>
    <col min="12" max="12" width="13.140625" style="0" customWidth="1"/>
    <col min="13" max="13" width="11.28125" style="0" customWidth="1"/>
    <col min="14" max="14" width="12.7109375" style="0" customWidth="1"/>
    <col min="15" max="15" width="11.140625" style="0" hidden="1" customWidth="1"/>
  </cols>
  <sheetData>
    <row r="1" spans="1:14" ht="12.75" customHeight="1">
      <c r="A1" s="65" t="s">
        <v>35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1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0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68" t="s">
        <v>34</v>
      </c>
      <c r="N3" s="2"/>
    </row>
    <row r="4" spans="1:14" ht="12.75">
      <c r="A4" s="61" t="s">
        <v>1</v>
      </c>
      <c r="B4" s="62"/>
      <c r="C4" s="59" t="s">
        <v>2</v>
      </c>
      <c r="D4" s="59" t="s">
        <v>3</v>
      </c>
      <c r="E4" s="60" t="s">
        <v>4</v>
      </c>
      <c r="F4" s="60"/>
      <c r="G4" s="60"/>
      <c r="H4" s="60"/>
      <c r="I4" s="60"/>
      <c r="J4" s="60"/>
      <c r="K4" s="60"/>
      <c r="L4" s="60"/>
      <c r="M4" s="60"/>
      <c r="N4" s="57" t="s">
        <v>5</v>
      </c>
    </row>
    <row r="5" spans="1:14" ht="12.75">
      <c r="A5" s="61"/>
      <c r="B5" s="62"/>
      <c r="C5" s="57"/>
      <c r="D5" s="57"/>
      <c r="E5" s="59" t="s">
        <v>6</v>
      </c>
      <c r="F5" s="60" t="s">
        <v>7</v>
      </c>
      <c r="G5" s="60"/>
      <c r="H5" s="60"/>
      <c r="I5" s="60"/>
      <c r="J5" s="60"/>
      <c r="K5" s="60" t="s">
        <v>8</v>
      </c>
      <c r="L5" s="60"/>
      <c r="M5" s="60"/>
      <c r="N5" s="57"/>
    </row>
    <row r="6" spans="1:14" ht="33.75">
      <c r="A6" s="63"/>
      <c r="B6" s="64"/>
      <c r="C6" s="58"/>
      <c r="D6" s="58"/>
      <c r="E6" s="58"/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58"/>
    </row>
    <row r="7" spans="1:14" ht="12" customHeight="1">
      <c r="A7" s="55" t="s">
        <v>17</v>
      </c>
      <c r="B7" s="56"/>
      <c r="C7" s="67"/>
      <c r="D7" s="6">
        <v>17691597</v>
      </c>
      <c r="E7" s="7">
        <v>14226993</v>
      </c>
      <c r="F7" s="6">
        <v>7371499</v>
      </c>
      <c r="G7" s="7"/>
      <c r="H7" s="6">
        <v>7371499</v>
      </c>
      <c r="I7" s="9"/>
      <c r="J7" s="8"/>
      <c r="K7" s="7">
        <v>6855494</v>
      </c>
      <c r="L7" s="6">
        <v>6855494</v>
      </c>
      <c r="M7" s="9"/>
      <c r="N7" s="7">
        <v>3464604</v>
      </c>
    </row>
    <row r="8" spans="1:14" ht="12" customHeight="1">
      <c r="A8" s="48" t="s">
        <v>18</v>
      </c>
      <c r="B8" s="49"/>
      <c r="C8" s="39" t="s">
        <v>29</v>
      </c>
      <c r="D8" s="11">
        <v>11794397</v>
      </c>
      <c r="E8" s="12">
        <v>8624653</v>
      </c>
      <c r="F8" s="11">
        <v>4422899</v>
      </c>
      <c r="G8" s="12"/>
      <c r="H8" s="11">
        <v>4422899</v>
      </c>
      <c r="I8" s="14"/>
      <c r="J8" s="13"/>
      <c r="K8" s="12">
        <v>4201754</v>
      </c>
      <c r="L8" s="11">
        <v>4201754</v>
      </c>
      <c r="M8" s="14"/>
      <c r="N8" s="12">
        <v>3169744</v>
      </c>
    </row>
    <row r="9" spans="1:14" ht="12" customHeight="1">
      <c r="A9" s="48" t="s">
        <v>19</v>
      </c>
      <c r="B9" s="49"/>
      <c r="C9" s="20" t="s">
        <v>30</v>
      </c>
      <c r="D9" s="11">
        <v>5897199</v>
      </c>
      <c r="E9" s="12">
        <v>5602339</v>
      </c>
      <c r="F9" s="11">
        <v>2948599</v>
      </c>
      <c r="G9" s="12"/>
      <c r="H9" s="11">
        <v>2948599</v>
      </c>
      <c r="I9" s="14"/>
      <c r="J9" s="13"/>
      <c r="K9" s="12">
        <v>2653740</v>
      </c>
      <c r="L9" s="11">
        <v>2653740</v>
      </c>
      <c r="M9" s="14"/>
      <c r="N9" s="12">
        <v>294860</v>
      </c>
    </row>
    <row r="10" spans="1:14" ht="12" customHeight="1">
      <c r="A10" s="54" t="s">
        <v>20</v>
      </c>
      <c r="B10" s="49"/>
      <c r="C10" s="19"/>
      <c r="D10" s="15">
        <v>16125154</v>
      </c>
      <c r="E10" s="16">
        <v>14111813</v>
      </c>
      <c r="F10" s="15">
        <v>7371499</v>
      </c>
      <c r="G10" s="16"/>
      <c r="H10" s="15">
        <v>7371499</v>
      </c>
      <c r="I10" s="18"/>
      <c r="J10" s="17"/>
      <c r="K10" s="16">
        <v>6740314</v>
      </c>
      <c r="L10" s="41">
        <v>6740314</v>
      </c>
      <c r="M10" s="42"/>
      <c r="N10" s="16">
        <v>2013341</v>
      </c>
    </row>
    <row r="11" spans="1:14" ht="12" customHeight="1">
      <c r="A11" s="48" t="s">
        <v>21</v>
      </c>
      <c r="B11" s="49"/>
      <c r="C11" s="39" t="s">
        <v>31</v>
      </c>
      <c r="D11" s="11">
        <v>11886542</v>
      </c>
      <c r="E11" s="12">
        <v>10601137</v>
      </c>
      <c r="F11" s="11">
        <v>5528624</v>
      </c>
      <c r="G11" s="12"/>
      <c r="H11" s="11">
        <v>5528624</v>
      </c>
      <c r="I11" s="14"/>
      <c r="J11" s="13"/>
      <c r="K11" s="12">
        <v>5072513</v>
      </c>
      <c r="L11" s="40">
        <v>5072513</v>
      </c>
      <c r="M11" s="43"/>
      <c r="N11" s="12">
        <v>1285405</v>
      </c>
    </row>
    <row r="12" spans="1:14" ht="12" customHeight="1">
      <c r="A12" s="48" t="s">
        <v>22</v>
      </c>
      <c r="B12" s="49"/>
      <c r="C12" s="20" t="s">
        <v>32</v>
      </c>
      <c r="D12" s="11">
        <v>4238612</v>
      </c>
      <c r="E12" s="12">
        <v>3510677</v>
      </c>
      <c r="F12" s="11">
        <v>1842875</v>
      </c>
      <c r="G12" s="12"/>
      <c r="H12" s="11">
        <v>1842875</v>
      </c>
      <c r="I12" s="14"/>
      <c r="J12" s="13"/>
      <c r="K12" s="12">
        <v>1667802</v>
      </c>
      <c r="L12" s="11">
        <v>1667802</v>
      </c>
      <c r="M12" s="12"/>
      <c r="N12" s="12">
        <v>727935</v>
      </c>
    </row>
    <row r="13" spans="1:14" ht="12" customHeight="1">
      <c r="A13" s="52" t="s">
        <v>23</v>
      </c>
      <c r="B13" s="53"/>
      <c r="C13" s="19" t="s">
        <v>33</v>
      </c>
      <c r="D13" s="15">
        <v>1069044</v>
      </c>
      <c r="E13" s="16">
        <v>1069044</v>
      </c>
      <c r="F13" s="15">
        <v>534522</v>
      </c>
      <c r="G13" s="16"/>
      <c r="H13" s="15">
        <v>534522</v>
      </c>
      <c r="I13" s="18"/>
      <c r="J13" s="17"/>
      <c r="K13" s="16">
        <v>534522</v>
      </c>
      <c r="L13" s="15">
        <v>534522</v>
      </c>
      <c r="M13" s="18"/>
      <c r="N13" s="16">
        <v>0</v>
      </c>
    </row>
    <row r="14" spans="1:14" ht="12" customHeight="1">
      <c r="A14" s="48" t="s">
        <v>24</v>
      </c>
      <c r="B14" s="49"/>
      <c r="C14" s="10"/>
      <c r="D14" s="11"/>
      <c r="E14" s="14"/>
      <c r="F14" s="11"/>
      <c r="G14" s="12"/>
      <c r="H14" s="11"/>
      <c r="I14" s="14"/>
      <c r="J14" s="13"/>
      <c r="K14" s="14"/>
      <c r="L14" s="13"/>
      <c r="M14" s="14"/>
      <c r="N14" s="12"/>
    </row>
    <row r="15" spans="1:14" ht="12" customHeight="1">
      <c r="A15" s="48" t="s">
        <v>25</v>
      </c>
      <c r="B15" s="49"/>
      <c r="C15" s="10"/>
      <c r="D15" s="13">
        <v>534522</v>
      </c>
      <c r="E15" s="14"/>
      <c r="F15" s="13">
        <v>534522</v>
      </c>
      <c r="G15" s="14"/>
      <c r="H15" s="13">
        <v>534522</v>
      </c>
      <c r="I15" s="14"/>
      <c r="J15" s="13"/>
      <c r="K15" s="14"/>
      <c r="L15" s="13"/>
      <c r="M15" s="14"/>
      <c r="N15" s="14"/>
    </row>
    <row r="16" spans="1:14" ht="12" customHeight="1">
      <c r="A16" s="48" t="s">
        <v>26</v>
      </c>
      <c r="B16" s="49"/>
      <c r="C16" s="20"/>
      <c r="D16" s="13"/>
      <c r="E16" s="14"/>
      <c r="F16" s="13"/>
      <c r="G16" s="14"/>
      <c r="H16" s="13"/>
      <c r="I16" s="14"/>
      <c r="J16" s="13"/>
      <c r="K16" s="14"/>
      <c r="L16" s="13"/>
      <c r="M16" s="14"/>
      <c r="N16" s="14"/>
    </row>
    <row r="17" spans="1:14" ht="0.75" customHeight="1">
      <c r="A17" s="48" t="s">
        <v>27</v>
      </c>
      <c r="B17" s="49"/>
      <c r="C17" s="10"/>
      <c r="D17" s="13"/>
      <c r="E17" s="14"/>
      <c r="F17" s="13"/>
      <c r="G17" s="14"/>
      <c r="H17" s="13"/>
      <c r="I17" s="14"/>
      <c r="J17" s="13"/>
      <c r="K17" s="14"/>
      <c r="L17" s="13"/>
      <c r="M17" s="14"/>
      <c r="N17" s="14"/>
    </row>
    <row r="18" spans="1:14" s="26" customFormat="1" ht="12" customHeight="1">
      <c r="A18" s="50" t="s">
        <v>3</v>
      </c>
      <c r="B18" s="51"/>
      <c r="C18" s="21"/>
      <c r="D18" s="22">
        <v>34885794</v>
      </c>
      <c r="E18" s="23">
        <v>29407849</v>
      </c>
      <c r="F18" s="22">
        <v>15277519</v>
      </c>
      <c r="G18" s="23"/>
      <c r="H18" s="22">
        <v>15277519</v>
      </c>
      <c r="I18" s="25"/>
      <c r="J18" s="24"/>
      <c r="K18" s="23">
        <v>14130330</v>
      </c>
      <c r="L18" s="22">
        <v>14130330</v>
      </c>
      <c r="M18" s="23"/>
      <c r="N18" s="23">
        <v>5477945</v>
      </c>
    </row>
    <row r="19" spans="1:14" ht="12.75" hidden="1">
      <c r="A19" s="44" t="s">
        <v>24</v>
      </c>
      <c r="B19" s="45"/>
      <c r="C19" s="27"/>
      <c r="D19" s="28"/>
      <c r="E19" s="28"/>
      <c r="F19" s="29">
        <v>140998533</v>
      </c>
      <c r="G19" s="29">
        <v>140998533</v>
      </c>
      <c r="H19" s="28"/>
      <c r="I19" s="28"/>
      <c r="J19" s="28"/>
      <c r="K19" s="28"/>
      <c r="L19" s="28"/>
      <c r="M19" s="30"/>
      <c r="N19" s="28"/>
    </row>
    <row r="20" spans="1:14" ht="12.75" hidden="1">
      <c r="A20" s="46" t="s">
        <v>25</v>
      </c>
      <c r="B20" s="47"/>
      <c r="C20" s="31"/>
      <c r="D20" s="32"/>
      <c r="E20" s="32"/>
      <c r="F20" s="32"/>
      <c r="G20" s="32"/>
      <c r="H20" s="32"/>
      <c r="I20" s="32"/>
      <c r="J20" s="32"/>
      <c r="K20" s="32"/>
      <c r="L20" s="32"/>
      <c r="M20" s="33"/>
      <c r="N20" s="32"/>
    </row>
    <row r="21" spans="1:14" ht="12.75" hidden="1">
      <c r="A21" s="46" t="s">
        <v>26</v>
      </c>
      <c r="B21" s="47"/>
      <c r="C21" s="34"/>
      <c r="D21" s="32"/>
      <c r="E21" s="32"/>
      <c r="F21" s="32"/>
      <c r="G21" s="32"/>
      <c r="H21" s="32"/>
      <c r="I21" s="32"/>
      <c r="J21" s="32"/>
      <c r="K21" s="32"/>
      <c r="L21" s="32"/>
      <c r="M21" s="33"/>
      <c r="N21" s="32"/>
    </row>
    <row r="22" spans="1:14" ht="12.75" hidden="1">
      <c r="A22" s="46" t="s">
        <v>27</v>
      </c>
      <c r="B22" s="47"/>
      <c r="C22" s="31"/>
      <c r="D22" s="32"/>
      <c r="E22" s="32"/>
      <c r="F22" s="32"/>
      <c r="G22" s="32"/>
      <c r="H22" s="32"/>
      <c r="I22" s="32"/>
      <c r="J22" s="32"/>
      <c r="K22" s="32"/>
      <c r="L22" s="32"/>
      <c r="M22" s="33"/>
      <c r="N22" s="35"/>
    </row>
    <row r="23" spans="4:15" ht="12.75" hidden="1">
      <c r="D23" s="36">
        <f>'[1]2004'!D64+'[1]2005'!D64+'[1]2006'!D63</f>
        <v>573055913.9160652</v>
      </c>
      <c r="E23" s="36">
        <f>'[1]2004'!E64+'[1]2005'!E64+'[1]2006'!E63</f>
        <v>565866171.4160652</v>
      </c>
      <c r="F23" s="36">
        <f>'[1]2004'!F64+'[1]2005'!F64+'[1]2006'!F63</f>
        <v>422363452</v>
      </c>
      <c r="G23" s="36">
        <f>'[1]2004'!G64+'[1]2005'!G64+'[1]2006'!G63</f>
        <v>422363452</v>
      </c>
      <c r="H23" s="36">
        <f>'[1]2004'!H64+'[1]2005'!H64+'[1]2006'!H63</f>
        <v>0</v>
      </c>
      <c r="I23" s="36">
        <f>'[1]2004'!I64+'[1]2005'!I64+'[1]2006'!I63</f>
        <v>0</v>
      </c>
      <c r="J23" s="36">
        <f>'[1]2004'!J64+'[1]2005'!J64+'[1]2006'!J63</f>
        <v>0</v>
      </c>
      <c r="K23" s="36">
        <f>'[1]2004'!K64+'[1]2005'!K64+'[1]2006'!K63</f>
        <v>143502719.41606528</v>
      </c>
      <c r="L23" s="36">
        <f>'[1]2004'!L64+'[1]2005'!L64+'[1]2006'!L63</f>
        <v>122706184.87026201</v>
      </c>
      <c r="M23" s="36">
        <f>'[1]2004'!M64+'[1]2005'!M64+'[1]2006'!M63</f>
        <v>20796534.345803265</v>
      </c>
      <c r="N23" s="36">
        <f>'[1]2004'!N64+'[1]2005'!N64+'[1]2006'!N63</f>
        <v>7189742</v>
      </c>
      <c r="O23" s="36"/>
    </row>
    <row r="24" spans="5:14" ht="12.75" hidden="1">
      <c r="E24" s="36" t="e">
        <f>#REF!-E7</f>
        <v>#REF!</v>
      </c>
      <c r="F24" s="36" t="e">
        <f>#REF!-F7</f>
        <v>#REF!</v>
      </c>
      <c r="G24" s="36" t="e">
        <f>#REF!-G7</f>
        <v>#REF!</v>
      </c>
      <c r="H24" s="36" t="e">
        <f>#REF!-H7</f>
        <v>#REF!</v>
      </c>
      <c r="I24" s="36" t="e">
        <f>#REF!-I7</f>
        <v>#REF!</v>
      </c>
      <c r="J24" s="36" t="e">
        <f>#REF!-J7</f>
        <v>#REF!</v>
      </c>
      <c r="K24" s="36" t="e">
        <f>#REF!-K7</f>
        <v>#REF!</v>
      </c>
      <c r="L24" s="36" t="e">
        <f>#REF!-L7</f>
        <v>#REF!</v>
      </c>
      <c r="M24" s="36" t="e">
        <f>#REF!-M7</f>
        <v>#REF!</v>
      </c>
      <c r="N24" s="36" t="e">
        <f>#REF!-N7</f>
        <v>#REF!</v>
      </c>
    </row>
    <row r="25" spans="5:14" ht="12.75" hidden="1">
      <c r="E25" s="36" t="e">
        <f>'[1]2004'!#REF!+'[1]2005'!E66+'[1]2006'!E65</f>
        <v>#REF!</v>
      </c>
      <c r="F25" s="36" t="e">
        <f>'[1]2004'!#REF!+'[1]2005'!F66+'[1]2006'!F65</f>
        <v>#REF!</v>
      </c>
      <c r="G25" s="36" t="e">
        <f>'[1]2004'!#REF!+'[1]2005'!G66+'[1]2006'!G65</f>
        <v>#REF!</v>
      </c>
      <c r="H25" s="36" t="e">
        <f>'[1]2004'!#REF!+'[1]2005'!H66+'[1]2006'!H65</f>
        <v>#REF!</v>
      </c>
      <c r="I25" s="36" t="e">
        <f>'[1]2004'!#REF!+'[1]2005'!I66+'[1]2006'!I65</f>
        <v>#REF!</v>
      </c>
      <c r="J25" s="36" t="e">
        <f>'[1]2004'!#REF!+'[1]2005'!J66+'[1]2006'!J65</f>
        <v>#REF!</v>
      </c>
      <c r="K25" s="36" t="e">
        <f>'[1]2004'!#REF!+'[1]2005'!K66+'[1]2006'!K65</f>
        <v>#REF!</v>
      </c>
      <c r="L25" s="36" t="e">
        <f>'[1]2004'!#REF!+'[1]2005'!L66+'[1]2006'!L65</f>
        <v>#REF!</v>
      </c>
      <c r="M25" s="36" t="e">
        <f>'[1]2004'!#REF!+'[1]2005'!M66+'[1]2006'!M65</f>
        <v>#REF!</v>
      </c>
      <c r="N25" s="36" t="e">
        <f>'[1]2004'!#REF!+'[1]2005'!N66+'[1]2006'!N65</f>
        <v>#REF!</v>
      </c>
    </row>
    <row r="26" spans="4:14" ht="12.75" hidden="1">
      <c r="D26" s="36" t="e">
        <f>#REF!-#REF!</f>
        <v>#REF!</v>
      </c>
      <c r="E26" s="36" t="e">
        <f>#REF!-#REF!</f>
        <v>#REF!</v>
      </c>
      <c r="F26" s="36" t="e">
        <f>#REF!-#REF!</f>
        <v>#REF!</v>
      </c>
      <c r="G26" s="36" t="e">
        <f>#REF!-#REF!</f>
        <v>#REF!</v>
      </c>
      <c r="H26" s="36" t="e">
        <f>#REF!-#REF!</f>
        <v>#REF!</v>
      </c>
      <c r="I26" s="36" t="e">
        <f>#REF!-#REF!</f>
        <v>#REF!</v>
      </c>
      <c r="J26" s="36" t="e">
        <f>#REF!-#REF!</f>
        <v>#REF!</v>
      </c>
      <c r="K26" s="36" t="e">
        <f>#REF!-#REF!</f>
        <v>#REF!</v>
      </c>
      <c r="L26" s="36" t="e">
        <f>#REF!-#REF!</f>
        <v>#REF!</v>
      </c>
      <c r="M26" s="36" t="e">
        <f>#REF!-#REF!</f>
        <v>#REF!</v>
      </c>
      <c r="N26" s="36" t="e">
        <f>#REF!-#REF!</f>
        <v>#REF!</v>
      </c>
    </row>
    <row r="27" spans="5:14" ht="12.75" hidden="1">
      <c r="E27" s="36"/>
      <c r="K27" s="36"/>
      <c r="L27" s="36"/>
      <c r="N27" s="36"/>
    </row>
    <row r="28" spans="5:15" ht="12.75" hidden="1">
      <c r="E28" s="36"/>
      <c r="K28" s="36"/>
      <c r="L28" s="36">
        <f>'[1]2004'!L50+'[1]2005'!L50+'[1]2006'!L49</f>
        <v>21039007</v>
      </c>
      <c r="M28" s="36">
        <f>'[1]2004'!M50+'[1]2005'!M50+'[1]2006'!M49</f>
        <v>6115743</v>
      </c>
      <c r="N28" s="36">
        <f>L29+L35+L36+L37</f>
        <v>21039007</v>
      </c>
      <c r="O28" s="36"/>
    </row>
    <row r="29" spans="5:15" ht="12.75" hidden="1">
      <c r="E29" s="36"/>
      <c r="K29" s="36"/>
      <c r="L29" s="36">
        <f>'[1]2004'!L51+'[1]2005'!L51+'[1]2006'!L50</f>
        <v>10271879</v>
      </c>
      <c r="M29" s="36">
        <f>'[1]2004'!M51+'[1]2005'!M51+'[1]2006'!M50</f>
        <v>3423960</v>
      </c>
      <c r="N29" s="36">
        <f>L30+L31+L32+L33</f>
        <v>10271879</v>
      </c>
      <c r="O29" s="36"/>
    </row>
    <row r="30" spans="4:14" ht="12.75" hidden="1">
      <c r="D30" s="36"/>
      <c r="E30" s="36"/>
      <c r="F30" s="36"/>
      <c r="G30" s="36"/>
      <c r="H30" s="36"/>
      <c r="I30" s="36"/>
      <c r="J30" s="36"/>
      <c r="K30" s="36"/>
      <c r="L30" s="36">
        <f>'[1]2004'!L52+'[1]2005'!L52+'[1]2006'!L51</f>
        <v>3851980</v>
      </c>
      <c r="M30" s="36">
        <f>'[1]2004'!M52+'[1]2005'!M52+'[1]2006'!M51</f>
        <v>1283993</v>
      </c>
      <c r="N30" s="36"/>
    </row>
    <row r="31" spans="4:14" ht="12.75" hidden="1">
      <c r="D31" s="36"/>
      <c r="E31" s="36"/>
      <c r="F31" s="36"/>
      <c r="G31" s="36"/>
      <c r="H31" s="36"/>
      <c r="I31" s="36"/>
      <c r="J31" s="36"/>
      <c r="K31" s="36"/>
      <c r="L31" s="36">
        <f>'[1]2004'!L53+'[1]2005'!L53+'[1]2006'!L52</f>
        <v>3851980</v>
      </c>
      <c r="M31" s="36">
        <f>'[1]2004'!M53+'[1]2005'!M53+'[1]2006'!M52</f>
        <v>1283993</v>
      </c>
      <c r="N31" s="36"/>
    </row>
    <row r="32" spans="4:14" ht="12.75" hidden="1">
      <c r="D32" s="36"/>
      <c r="E32" s="36"/>
      <c r="F32" s="36"/>
      <c r="G32" s="36"/>
      <c r="H32" s="36"/>
      <c r="I32" s="36"/>
      <c r="J32" s="36"/>
      <c r="K32" s="36"/>
      <c r="L32" s="36">
        <f>'[1]2004'!L54+'[1]2005'!L54+'[1]2006'!L53</f>
        <v>1283959</v>
      </c>
      <c r="M32" s="36">
        <f>'[1]2004'!M54+'[1]2005'!M54+'[1]2006'!M53</f>
        <v>427987</v>
      </c>
      <c r="N32" s="36"/>
    </row>
    <row r="33" spans="12:13" ht="12.75" hidden="1">
      <c r="L33" s="36">
        <f>'[1]2004'!L55+'[1]2005'!L55+'[1]2006'!L54</f>
        <v>1283960</v>
      </c>
      <c r="M33" s="36">
        <f>'[1]2004'!M55+'[1]2005'!M55+'[1]2006'!M54</f>
        <v>427987</v>
      </c>
    </row>
    <row r="34" spans="4:14" ht="12.75" hidden="1"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</row>
    <row r="35" spans="4:14" ht="12.75" hidden="1">
      <c r="D35" s="26"/>
      <c r="E35" s="26"/>
      <c r="F35" s="26"/>
      <c r="G35" s="26"/>
      <c r="H35" s="26"/>
      <c r="I35" s="26"/>
      <c r="J35" s="26"/>
      <c r="K35" s="26"/>
      <c r="L35" s="37">
        <f>'[1]2004'!L56+'[1]2005'!L56+'[1]2006'!L55</f>
        <v>2740542</v>
      </c>
      <c r="M35" s="37">
        <f>'[1]2004'!M56+'[1]2005'!M56+'[1]2006'!M55</f>
        <v>685137</v>
      </c>
      <c r="N35" s="26"/>
    </row>
    <row r="36" spans="4:14" ht="12.75" hidden="1">
      <c r="D36" s="26"/>
      <c r="E36" s="26"/>
      <c r="F36" s="26"/>
      <c r="G36" s="26"/>
      <c r="H36" s="26"/>
      <c r="I36" s="26"/>
      <c r="J36" s="26"/>
      <c r="K36" s="26"/>
      <c r="L36" s="37">
        <f>'[1]2004'!L57+'[1]2005'!L57+'[1]2006'!L56</f>
        <v>913414</v>
      </c>
      <c r="M36" s="37">
        <f>'[1]2004'!M57+'[1]2005'!M57+'[1]2006'!M56</f>
        <v>228354</v>
      </c>
      <c r="N36" s="26"/>
    </row>
    <row r="37" spans="12:13" ht="12.75" hidden="1">
      <c r="L37" s="37">
        <f>'[1]2004'!L58+'[1]2005'!L58+'[1]2006'!L57</f>
        <v>7113172</v>
      </c>
      <c r="M37" s="37">
        <f>'[1]2004'!M58+'[1]2005'!M58+'[1]2006'!M57</f>
        <v>1778292</v>
      </c>
    </row>
    <row r="38" spans="12:13" ht="12.75" hidden="1">
      <c r="L38" s="37">
        <f>'[1]2004'!L59+'[1]2005'!L59+'[1]2006'!L58</f>
        <v>8196609</v>
      </c>
      <c r="M38" s="37">
        <f>'[1]2004'!M59+'[1]2005'!M59+'[1]2006'!M58</f>
        <v>0</v>
      </c>
    </row>
    <row r="39" ht="12.75" hidden="1"/>
    <row r="40" spans="12:14" ht="12.75" hidden="1">
      <c r="L40" s="36">
        <f>'[1]2004'!K41+'[1]2005'!K41+'[1]2006'!K40</f>
        <v>68739664.41606528</v>
      </c>
      <c r="M40" s="36">
        <f>'[1]2004'!L41+'[1]2005'!L41+'[1]2006'!L40</f>
        <v>59470774.87026201</v>
      </c>
      <c r="N40" s="36" t="e">
        <f>'[1]2004'!M41+'[1]2005'!M41+'[1]2006'!#REF!</f>
        <v>#REF!</v>
      </c>
    </row>
    <row r="41" spans="12:13" ht="12.75" hidden="1">
      <c r="L41" s="36">
        <f>'[1]2004'!K42+'[1]2005'!L42+'[1]2006'!K41</f>
        <v>22395218</v>
      </c>
      <c r="M41" s="36">
        <f>'[1]2004'!L42+'[1]2005'!K42+'[1]2006'!L41</f>
        <v>22395218</v>
      </c>
    </row>
    <row r="42" spans="12:13" ht="12.75" hidden="1">
      <c r="L42" s="36">
        <f>'[1]2004'!K43+'[1]2005'!L43+'[1]2006'!K42</f>
        <v>42538077.95</v>
      </c>
      <c r="M42" s="36">
        <f>'[1]2004'!L43+'[1]2005'!K43+'[1]2006'!L42</f>
        <v>39508414.95</v>
      </c>
    </row>
    <row r="43" spans="12:13" ht="12.75" hidden="1">
      <c r="L43" s="36">
        <f>'[1]2004'!K44+'[1]2005'!L44+'[1]2006'!K43</f>
        <v>712114.466065278</v>
      </c>
      <c r="M43" s="36">
        <f>'[1]2004'!L44+'[1]2005'!K44+'[1]2006'!L43</f>
        <v>661395.920262014</v>
      </c>
    </row>
    <row r="44" spans="12:14" ht="12.75" hidden="1">
      <c r="L44" s="36">
        <f>'[1]2004'!K45+'[1]2005'!K45+'[1]2006'!K44</f>
        <v>39411696</v>
      </c>
      <c r="M44" s="36">
        <f>'[1]2004'!L45+'[1]2005'!L45+'[1]2006'!L44</f>
        <v>33999794</v>
      </c>
      <c r="N44" s="36">
        <f>'[1]2004'!M45+'[1]2005'!M45+'[1]2006'!M44</f>
        <v>5411902</v>
      </c>
    </row>
    <row r="45" spans="12:14" ht="12.75" hidden="1">
      <c r="L45" s="36">
        <f>'[1]2004'!K46+'[1]2005'!K46+'[1]2006'!K45</f>
        <v>15340379</v>
      </c>
      <c r="M45" s="36">
        <f>'[1]2004'!L46+'[1]2005'!L46+'[1]2006'!L45</f>
        <v>12272303</v>
      </c>
      <c r="N45" s="36">
        <f>'[1]2004'!M46+'[1]2005'!M46+'[1]2006'!M45</f>
        <v>3068076</v>
      </c>
    </row>
    <row r="46" spans="12:14" ht="12.75" hidden="1">
      <c r="L46" s="36">
        <f>'[1]2004'!K47+'[1]2005'!K47+'[1]2006'!K46</f>
        <v>11930150</v>
      </c>
      <c r="M46" s="36">
        <f>'[1]2004'!L47+'[1]2005'!L47+'[1]2006'!L46</f>
        <v>10724323</v>
      </c>
      <c r="N46" s="36">
        <f>'[1]2004'!M47+'[1]2005'!M47+'[1]2006'!M46</f>
        <v>1205827</v>
      </c>
    </row>
    <row r="47" spans="12:14" ht="12.75" hidden="1">
      <c r="L47" s="36">
        <f>'[1]2004'!K48+'[1]2005'!K48+'[1]2006'!K47</f>
        <v>10234454</v>
      </c>
      <c r="M47" s="36">
        <f>'[1]2004'!L48+'[1]2005'!L48+'[1]2006'!L47</f>
        <v>9096455</v>
      </c>
      <c r="N47" s="36">
        <f>'[1]2004'!M48+'[1]2005'!M48+'[1]2006'!M47</f>
        <v>1137999</v>
      </c>
    </row>
    <row r="48" spans="12:14" ht="12.75" hidden="1">
      <c r="L48" s="36">
        <f>'[1]2004'!K49+'[1]2005'!K49+'[1]2006'!K48</f>
        <v>1906713</v>
      </c>
      <c r="M48" s="36">
        <f>'[1]2004'!L49+'[1]2005'!L49+'[1]2006'!L48</f>
        <v>1906713</v>
      </c>
      <c r="N48" s="36">
        <f>'[1]2004'!M49+'[1]2005'!M49+'[1]2006'!M48</f>
        <v>0</v>
      </c>
    </row>
    <row r="49" spans="12:14" ht="12.75" hidden="1">
      <c r="L49" s="36">
        <f>'[1]2004'!K50+'[1]2005'!K50+'[1]2006'!K49</f>
        <v>27154750</v>
      </c>
      <c r="M49" s="36">
        <f>'[1]2004'!L50+'[1]2005'!L50+'[1]2006'!L49</f>
        <v>21039007</v>
      </c>
      <c r="N49" s="36">
        <f>'[1]2004'!M50+'[1]2005'!M50+'[1]2006'!M49</f>
        <v>6115743</v>
      </c>
    </row>
    <row r="50" ht="12.75" hidden="1"/>
    <row r="51" spans="11:14" ht="12.75" hidden="1">
      <c r="K51" s="36" t="e">
        <f>#REF!-K18</f>
        <v>#REF!</v>
      </c>
      <c r="L51" s="36" t="e">
        <f>#REF!-L18</f>
        <v>#REF!</v>
      </c>
      <c r="M51" s="36" t="e">
        <f>#REF!-M18</f>
        <v>#REF!</v>
      </c>
      <c r="N51" s="36" t="e">
        <f>#REF!-N18</f>
        <v>#REF!</v>
      </c>
    </row>
    <row r="53" spans="1:13" ht="12.75">
      <c r="A53" s="3" t="s">
        <v>28</v>
      </c>
      <c r="M53" s="68" t="s">
        <v>34</v>
      </c>
    </row>
    <row r="54" spans="1:14" ht="12.75">
      <c r="A54" s="61" t="s">
        <v>1</v>
      </c>
      <c r="B54" s="62"/>
      <c r="C54" s="59" t="s">
        <v>2</v>
      </c>
      <c r="D54" s="59" t="s">
        <v>3</v>
      </c>
      <c r="E54" s="60" t="s">
        <v>4</v>
      </c>
      <c r="F54" s="60"/>
      <c r="G54" s="60"/>
      <c r="H54" s="60"/>
      <c r="I54" s="60"/>
      <c r="J54" s="60"/>
      <c r="K54" s="60"/>
      <c r="L54" s="60"/>
      <c r="M54" s="60"/>
      <c r="N54" s="57" t="s">
        <v>5</v>
      </c>
    </row>
    <row r="55" spans="1:14" ht="12.75">
      <c r="A55" s="61"/>
      <c r="B55" s="62"/>
      <c r="C55" s="57"/>
      <c r="D55" s="57"/>
      <c r="E55" s="59" t="s">
        <v>6</v>
      </c>
      <c r="F55" s="60" t="s">
        <v>7</v>
      </c>
      <c r="G55" s="60"/>
      <c r="H55" s="60"/>
      <c r="I55" s="60"/>
      <c r="J55" s="60"/>
      <c r="K55" s="60" t="s">
        <v>8</v>
      </c>
      <c r="L55" s="60"/>
      <c r="M55" s="60"/>
      <c r="N55" s="57"/>
    </row>
    <row r="56" spans="1:14" ht="33.75">
      <c r="A56" s="63"/>
      <c r="B56" s="64"/>
      <c r="C56" s="58"/>
      <c r="D56" s="58"/>
      <c r="E56" s="58"/>
      <c r="F56" s="4" t="s">
        <v>9</v>
      </c>
      <c r="G56" s="4" t="s">
        <v>10</v>
      </c>
      <c r="H56" s="4" t="s">
        <v>11</v>
      </c>
      <c r="I56" s="4" t="s">
        <v>12</v>
      </c>
      <c r="J56" s="4" t="s">
        <v>13</v>
      </c>
      <c r="K56" s="4" t="s">
        <v>14</v>
      </c>
      <c r="L56" s="4" t="s">
        <v>15</v>
      </c>
      <c r="M56" s="4" t="s">
        <v>16</v>
      </c>
      <c r="N56" s="58"/>
    </row>
    <row r="57" spans="1:14" ht="12.75">
      <c r="A57" s="55" t="s">
        <v>17</v>
      </c>
      <c r="B57" s="56"/>
      <c r="C57" s="67"/>
      <c r="D57" s="6">
        <v>2384536</v>
      </c>
      <c r="E57" s="7">
        <v>2384536</v>
      </c>
      <c r="F57" s="6">
        <v>1192268</v>
      </c>
      <c r="G57" s="7"/>
      <c r="H57" s="6">
        <v>1192268</v>
      </c>
      <c r="I57" s="9"/>
      <c r="J57" s="8"/>
      <c r="K57" s="7">
        <v>1192268</v>
      </c>
      <c r="L57" s="6">
        <v>1192268</v>
      </c>
      <c r="M57" s="9"/>
      <c r="N57" s="7"/>
    </row>
    <row r="58" spans="1:15" ht="12.75">
      <c r="A58" s="48" t="s">
        <v>18</v>
      </c>
      <c r="B58" s="49"/>
      <c r="C58" s="39" t="s">
        <v>29</v>
      </c>
      <c r="D58" s="11">
        <v>1446864</v>
      </c>
      <c r="E58" s="12">
        <v>1446864</v>
      </c>
      <c r="F58" s="11">
        <v>723432</v>
      </c>
      <c r="G58" s="12"/>
      <c r="H58" s="11">
        <v>723432</v>
      </c>
      <c r="I58" s="14"/>
      <c r="J58" s="13"/>
      <c r="K58" s="12">
        <v>723432</v>
      </c>
      <c r="L58" s="11">
        <v>723432</v>
      </c>
      <c r="M58" s="14"/>
      <c r="N58" s="12"/>
      <c r="O58" s="38" t="e">
        <f>#REF!+'[2]rok 2005'!O55+'[2]rok 2006'!O45</f>
        <v>#REF!</v>
      </c>
    </row>
    <row r="59" spans="1:15" ht="12.75">
      <c r="A59" s="48" t="s">
        <v>19</v>
      </c>
      <c r="B59" s="49"/>
      <c r="C59" s="20" t="s">
        <v>30</v>
      </c>
      <c r="D59" s="11">
        <v>937672</v>
      </c>
      <c r="E59" s="12">
        <v>937672</v>
      </c>
      <c r="F59" s="11">
        <v>468836</v>
      </c>
      <c r="G59" s="12"/>
      <c r="H59" s="11">
        <v>468836</v>
      </c>
      <c r="I59" s="14"/>
      <c r="J59" s="13"/>
      <c r="K59" s="12">
        <v>468836</v>
      </c>
      <c r="L59" s="11">
        <v>468836</v>
      </c>
      <c r="M59" s="14"/>
      <c r="N59" s="12"/>
      <c r="O59" s="38" t="e">
        <f>#REF!+'[2]rok 2005'!O56+'[2]rok 2006'!O46</f>
        <v>#REF!</v>
      </c>
    </row>
    <row r="60" spans="1:14" ht="12.75">
      <c r="A60" s="54" t="s">
        <v>20</v>
      </c>
      <c r="B60" s="49"/>
      <c r="C60" s="19"/>
      <c r="D60" s="15">
        <v>32145921</v>
      </c>
      <c r="E60" s="16">
        <v>26614502</v>
      </c>
      <c r="F60" s="15">
        <v>13550730</v>
      </c>
      <c r="G60" s="16"/>
      <c r="H60" s="15">
        <v>13550730</v>
      </c>
      <c r="I60" s="18"/>
      <c r="J60" s="17"/>
      <c r="K60" s="16">
        <v>13063772</v>
      </c>
      <c r="L60" s="41">
        <v>13063772</v>
      </c>
      <c r="M60" s="42"/>
      <c r="N60" s="16">
        <v>5531419</v>
      </c>
    </row>
    <row r="61" spans="1:14" ht="12.75">
      <c r="A61" s="48" t="s">
        <v>21</v>
      </c>
      <c r="B61" s="49"/>
      <c r="C61" s="39" t="s">
        <v>31</v>
      </c>
      <c r="D61" s="11">
        <v>28460171</v>
      </c>
      <c r="E61" s="12">
        <v>23076182</v>
      </c>
      <c r="F61" s="11">
        <v>11707855</v>
      </c>
      <c r="G61" s="12"/>
      <c r="H61" s="11">
        <v>11707855</v>
      </c>
      <c r="I61" s="14"/>
      <c r="J61" s="13"/>
      <c r="K61" s="12">
        <v>11368327</v>
      </c>
      <c r="L61" s="40">
        <v>11368327</v>
      </c>
      <c r="M61" s="43"/>
      <c r="N61" s="12">
        <v>5383989</v>
      </c>
    </row>
    <row r="62" spans="1:14" ht="12.75">
      <c r="A62" s="48" t="s">
        <v>22</v>
      </c>
      <c r="B62" s="49"/>
      <c r="C62" s="20" t="s">
        <v>32</v>
      </c>
      <c r="D62" s="11">
        <v>3685750</v>
      </c>
      <c r="E62" s="12">
        <v>3538320</v>
      </c>
      <c r="F62" s="11">
        <v>1842875</v>
      </c>
      <c r="G62" s="12"/>
      <c r="H62" s="11">
        <v>1842875</v>
      </c>
      <c r="I62" s="14"/>
      <c r="J62" s="13"/>
      <c r="K62" s="12">
        <v>1695445</v>
      </c>
      <c r="L62" s="11">
        <v>1695445</v>
      </c>
      <c r="M62" s="12"/>
      <c r="N62" s="12">
        <v>147430</v>
      </c>
    </row>
    <row r="63" spans="1:14" ht="12.75">
      <c r="A63" s="52" t="s">
        <v>23</v>
      </c>
      <c r="B63" s="53"/>
      <c r="C63" s="19" t="s">
        <v>33</v>
      </c>
      <c r="D63" s="15">
        <v>1069044</v>
      </c>
      <c r="E63" s="16">
        <v>1069044</v>
      </c>
      <c r="F63" s="15">
        <v>534522</v>
      </c>
      <c r="G63" s="16"/>
      <c r="H63" s="15">
        <v>534522</v>
      </c>
      <c r="I63" s="18"/>
      <c r="J63" s="17"/>
      <c r="K63" s="16">
        <v>534522</v>
      </c>
      <c r="L63" s="15">
        <v>534522</v>
      </c>
      <c r="M63" s="18"/>
      <c r="N63" s="16">
        <v>0</v>
      </c>
    </row>
    <row r="64" spans="1:14" ht="12.75">
      <c r="A64" s="48" t="s">
        <v>24</v>
      </c>
      <c r="B64" s="49"/>
      <c r="C64" s="10"/>
      <c r="D64" s="11"/>
      <c r="E64" s="14"/>
      <c r="F64" s="11"/>
      <c r="G64" s="12"/>
      <c r="H64" s="11"/>
      <c r="I64" s="14"/>
      <c r="J64" s="13"/>
      <c r="K64" s="14"/>
      <c r="L64" s="13"/>
      <c r="M64" s="14"/>
      <c r="N64" s="12"/>
    </row>
    <row r="65" spans="1:14" ht="12.75">
      <c r="A65" s="48" t="s">
        <v>25</v>
      </c>
      <c r="B65" s="49"/>
      <c r="C65" s="10"/>
      <c r="D65" s="13">
        <v>534522</v>
      </c>
      <c r="E65" s="14"/>
      <c r="F65" s="13">
        <v>534522</v>
      </c>
      <c r="G65" s="14"/>
      <c r="H65" s="13">
        <v>534522</v>
      </c>
      <c r="I65" s="14"/>
      <c r="J65" s="13"/>
      <c r="K65" s="14"/>
      <c r="L65" s="13"/>
      <c r="M65" s="14"/>
      <c r="N65" s="14"/>
    </row>
    <row r="66" spans="1:14" ht="12.75">
      <c r="A66" s="48" t="s">
        <v>26</v>
      </c>
      <c r="B66" s="49"/>
      <c r="C66" s="20"/>
      <c r="D66" s="13"/>
      <c r="E66" s="14"/>
      <c r="F66" s="13"/>
      <c r="G66" s="14"/>
      <c r="H66" s="13"/>
      <c r="I66" s="14"/>
      <c r="J66" s="13"/>
      <c r="K66" s="14"/>
      <c r="L66" s="13"/>
      <c r="M66" s="14"/>
      <c r="N66" s="14"/>
    </row>
    <row r="67" spans="1:14" ht="12.75">
      <c r="A67" s="48" t="s">
        <v>27</v>
      </c>
      <c r="B67" s="49"/>
      <c r="C67" s="10"/>
      <c r="D67" s="13"/>
      <c r="E67" s="14"/>
      <c r="F67" s="13"/>
      <c r="G67" s="14"/>
      <c r="H67" s="13"/>
      <c r="I67" s="14"/>
      <c r="J67" s="13"/>
      <c r="K67" s="14"/>
      <c r="L67" s="13"/>
      <c r="M67" s="14"/>
      <c r="N67" s="14"/>
    </row>
    <row r="68" spans="1:14" ht="12.75">
      <c r="A68" s="50" t="s">
        <v>3</v>
      </c>
      <c r="B68" s="51"/>
      <c r="C68" s="21"/>
      <c r="D68" s="22">
        <v>35599501</v>
      </c>
      <c r="E68" s="23">
        <v>30068082</v>
      </c>
      <c r="F68" s="22">
        <v>15277520</v>
      </c>
      <c r="G68" s="23"/>
      <c r="H68" s="22">
        <v>15277520</v>
      </c>
      <c r="I68" s="25"/>
      <c r="J68" s="24"/>
      <c r="K68" s="23">
        <v>14790562</v>
      </c>
      <c r="L68" s="22">
        <v>14790562</v>
      </c>
      <c r="M68" s="23"/>
      <c r="N68" s="23">
        <v>5531419</v>
      </c>
    </row>
    <row r="69" ht="12.75" hidden="1"/>
    <row r="70" spans="4:14" ht="12.75" hidden="1">
      <c r="D70" s="36">
        <f>D68-D18</f>
        <v>713707</v>
      </c>
      <c r="E70" s="36">
        <f aca="true" t="shared" si="0" ref="E70:N70">E68-E18</f>
        <v>660233</v>
      </c>
      <c r="F70" s="36">
        <f t="shared" si="0"/>
        <v>1</v>
      </c>
      <c r="G70" s="36">
        <f t="shared" si="0"/>
        <v>0</v>
      </c>
      <c r="H70" s="36">
        <f t="shared" si="0"/>
        <v>1</v>
      </c>
      <c r="I70" s="36">
        <f t="shared" si="0"/>
        <v>0</v>
      </c>
      <c r="J70" s="36">
        <f t="shared" si="0"/>
        <v>0</v>
      </c>
      <c r="K70" s="36">
        <f t="shared" si="0"/>
        <v>660232</v>
      </c>
      <c r="L70" s="36">
        <f t="shared" si="0"/>
        <v>660232</v>
      </c>
      <c r="M70" s="36">
        <f t="shared" si="0"/>
        <v>0</v>
      </c>
      <c r="N70" s="36">
        <f t="shared" si="0"/>
        <v>53474</v>
      </c>
    </row>
    <row r="71" ht="12.75" hidden="1"/>
  </sheetData>
  <mergeCells count="45">
    <mergeCell ref="A1:N1"/>
    <mergeCell ref="A4:B6"/>
    <mergeCell ref="C4:C6"/>
    <mergeCell ref="D4:D6"/>
    <mergeCell ref="E4:M4"/>
    <mergeCell ref="N4:N6"/>
    <mergeCell ref="E5:E6"/>
    <mergeCell ref="F5:J5"/>
    <mergeCell ref="K5:M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54:B56"/>
    <mergeCell ref="C54:C56"/>
    <mergeCell ref="D54:D56"/>
    <mergeCell ref="E54:M54"/>
    <mergeCell ref="N54:N56"/>
    <mergeCell ref="E55:E56"/>
    <mergeCell ref="F55:J55"/>
    <mergeCell ref="K55:M55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</mergeCells>
  <printOptions/>
  <pageMargins left="0.75" right="0.75" top="1" bottom="1" header="0.4921259845" footer="0.4921259845"/>
  <pageSetup fitToHeight="1" fitToWidth="1" horizontalDpi="600" verticalDpi="600" orientation="landscape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8"/>
  <sheetViews>
    <sheetView workbookViewId="0" topLeftCell="A1">
      <selection activeCell="O50" sqref="O50"/>
    </sheetView>
  </sheetViews>
  <sheetFormatPr defaultColWidth="9.140625" defaultRowHeight="12.75"/>
  <cols>
    <col min="2" max="2" width="14.7109375" style="0" customWidth="1"/>
    <col min="3" max="3" width="15.00390625" style="0" customWidth="1"/>
    <col min="4" max="4" width="14.28125" style="0" customWidth="1"/>
    <col min="5" max="5" width="13.57421875" style="0" customWidth="1"/>
    <col min="6" max="6" width="11.00390625" style="0" customWidth="1"/>
    <col min="7" max="7" width="12.57421875" style="0" customWidth="1"/>
    <col min="8" max="8" width="10.7109375" style="0" customWidth="1"/>
    <col min="9" max="9" width="10.140625" style="0" bestFit="1" customWidth="1"/>
    <col min="11" max="11" width="11.421875" style="0" customWidth="1"/>
    <col min="12" max="12" width="13.140625" style="0" customWidth="1"/>
    <col min="13" max="13" width="11.28125" style="0" customWidth="1"/>
    <col min="14" max="14" width="12.7109375" style="0" customWidth="1"/>
    <col min="15" max="15" width="11.140625" style="0" customWidth="1"/>
  </cols>
  <sheetData>
    <row r="1" spans="1:14" ht="12.75" customHeight="1">
      <c r="A1" s="65" t="s">
        <v>37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65"/>
    </row>
    <row r="2" spans="1:14" ht="6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2.75">
      <c r="A3" s="3" t="s">
        <v>0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68" t="s">
        <v>34</v>
      </c>
      <c r="N3" s="2"/>
    </row>
    <row r="4" spans="1:14" ht="12.75">
      <c r="A4" s="61" t="s">
        <v>1</v>
      </c>
      <c r="B4" s="62"/>
      <c r="C4" s="59" t="s">
        <v>2</v>
      </c>
      <c r="D4" s="59" t="s">
        <v>3</v>
      </c>
      <c r="E4" s="60" t="s">
        <v>4</v>
      </c>
      <c r="F4" s="60"/>
      <c r="G4" s="60"/>
      <c r="H4" s="60"/>
      <c r="I4" s="60"/>
      <c r="J4" s="60"/>
      <c r="K4" s="60"/>
      <c r="L4" s="60"/>
      <c r="M4" s="60"/>
      <c r="N4" s="57" t="s">
        <v>5</v>
      </c>
    </row>
    <row r="5" spans="1:14" ht="12.75">
      <c r="A5" s="61"/>
      <c r="B5" s="62"/>
      <c r="C5" s="57"/>
      <c r="D5" s="57"/>
      <c r="E5" s="59" t="s">
        <v>6</v>
      </c>
      <c r="F5" s="60" t="s">
        <v>7</v>
      </c>
      <c r="G5" s="60"/>
      <c r="H5" s="60"/>
      <c r="I5" s="60"/>
      <c r="J5" s="60"/>
      <c r="K5" s="60" t="s">
        <v>8</v>
      </c>
      <c r="L5" s="60"/>
      <c r="M5" s="60"/>
      <c r="N5" s="57"/>
    </row>
    <row r="6" spans="1:14" ht="33.75">
      <c r="A6" s="63"/>
      <c r="B6" s="64"/>
      <c r="C6" s="58"/>
      <c r="D6" s="58"/>
      <c r="E6" s="58"/>
      <c r="F6" s="4" t="s">
        <v>9</v>
      </c>
      <c r="G6" s="4" t="s">
        <v>10</v>
      </c>
      <c r="H6" s="4" t="s">
        <v>11</v>
      </c>
      <c r="I6" s="4" t="s">
        <v>12</v>
      </c>
      <c r="J6" s="4" t="s">
        <v>13</v>
      </c>
      <c r="K6" s="4" t="s">
        <v>14</v>
      </c>
      <c r="L6" s="4" t="s">
        <v>15</v>
      </c>
      <c r="M6" s="4" t="s">
        <v>16</v>
      </c>
      <c r="N6" s="58"/>
    </row>
    <row r="7" spans="1:14" ht="12" customHeight="1">
      <c r="A7" s="55" t="s">
        <v>17</v>
      </c>
      <c r="B7" s="56"/>
      <c r="C7" s="5"/>
      <c r="D7" s="6">
        <v>52040912</v>
      </c>
      <c r="E7" s="7">
        <v>41849567</v>
      </c>
      <c r="F7" s="6">
        <v>21683714</v>
      </c>
      <c r="G7" s="7"/>
      <c r="H7" s="6">
        <v>21683714</v>
      </c>
      <c r="I7" s="7"/>
      <c r="J7" s="7"/>
      <c r="K7" s="7">
        <v>20165853</v>
      </c>
      <c r="L7" s="7">
        <v>20165853</v>
      </c>
      <c r="M7" s="7"/>
      <c r="N7" s="7">
        <v>10191345</v>
      </c>
    </row>
    <row r="8" spans="1:14" ht="12" customHeight="1">
      <c r="A8" s="48" t="s">
        <v>18</v>
      </c>
      <c r="B8" s="49"/>
      <c r="C8" s="39" t="s">
        <v>29</v>
      </c>
      <c r="D8" s="11">
        <v>34693941</v>
      </c>
      <c r="E8" s="12">
        <v>25369944</v>
      </c>
      <c r="F8" s="11">
        <v>13010228</v>
      </c>
      <c r="G8" s="12"/>
      <c r="H8" s="11">
        <v>13010228</v>
      </c>
      <c r="I8" s="12"/>
      <c r="J8" s="12"/>
      <c r="K8" s="12">
        <v>12359716</v>
      </c>
      <c r="L8" s="12">
        <v>12359716</v>
      </c>
      <c r="M8" s="12"/>
      <c r="N8" s="12">
        <v>9323997</v>
      </c>
    </row>
    <row r="9" spans="1:14" ht="12" customHeight="1">
      <c r="A9" s="48" t="s">
        <v>19</v>
      </c>
      <c r="B9" s="49"/>
      <c r="C9" s="20" t="s">
        <v>30</v>
      </c>
      <c r="D9" s="11">
        <v>17346971</v>
      </c>
      <c r="E9" s="12">
        <v>16479623</v>
      </c>
      <c r="F9" s="11">
        <v>8673486</v>
      </c>
      <c r="G9" s="12"/>
      <c r="H9" s="11">
        <v>8673486</v>
      </c>
      <c r="I9" s="12"/>
      <c r="J9" s="12"/>
      <c r="K9" s="12">
        <v>7806137</v>
      </c>
      <c r="L9" s="12">
        <v>7806137</v>
      </c>
      <c r="M9" s="12"/>
      <c r="N9" s="12">
        <v>867348</v>
      </c>
    </row>
    <row r="10" spans="1:14" ht="12" customHeight="1">
      <c r="A10" s="54" t="s">
        <v>20</v>
      </c>
      <c r="B10" s="49"/>
      <c r="C10" s="19"/>
      <c r="D10" s="15">
        <v>47433123</v>
      </c>
      <c r="E10" s="16">
        <v>41510759</v>
      </c>
      <c r="F10" s="15">
        <v>21683714</v>
      </c>
      <c r="G10" s="16"/>
      <c r="H10" s="15">
        <v>21683714</v>
      </c>
      <c r="I10" s="16"/>
      <c r="J10" s="16"/>
      <c r="K10" s="16">
        <v>19827045</v>
      </c>
      <c r="L10" s="16">
        <v>19827045</v>
      </c>
      <c r="M10" s="16"/>
      <c r="N10" s="16">
        <v>5922364</v>
      </c>
    </row>
    <row r="11" spans="1:14" ht="12" customHeight="1">
      <c r="A11" s="48" t="s">
        <v>21</v>
      </c>
      <c r="B11" s="49"/>
      <c r="C11" s="39" t="s">
        <v>31</v>
      </c>
      <c r="D11" s="11">
        <v>34964986</v>
      </c>
      <c r="E11" s="12">
        <v>31183889</v>
      </c>
      <c r="F11" s="11">
        <v>16262785</v>
      </c>
      <c r="G11" s="12"/>
      <c r="H11" s="11">
        <v>16262785</v>
      </c>
      <c r="I11" s="12"/>
      <c r="J11" s="12"/>
      <c r="K11" s="12">
        <v>14921104</v>
      </c>
      <c r="L11" s="12">
        <v>14921104</v>
      </c>
      <c r="M11" s="12"/>
      <c r="N11" s="12">
        <v>3781097</v>
      </c>
    </row>
    <row r="12" spans="1:14" ht="12" customHeight="1">
      <c r="A12" s="48" t="s">
        <v>22</v>
      </c>
      <c r="B12" s="49"/>
      <c r="C12" s="20" t="s">
        <v>32</v>
      </c>
      <c r="D12" s="11">
        <v>12468137</v>
      </c>
      <c r="E12" s="12">
        <v>10326870</v>
      </c>
      <c r="F12" s="11">
        <v>5420929</v>
      </c>
      <c r="G12" s="12"/>
      <c r="H12" s="11">
        <v>5420929</v>
      </c>
      <c r="I12" s="12"/>
      <c r="J12" s="12"/>
      <c r="K12" s="12">
        <v>4905941</v>
      </c>
      <c r="L12" s="12">
        <v>4905941</v>
      </c>
      <c r="M12" s="12"/>
      <c r="N12" s="12">
        <v>2141267</v>
      </c>
    </row>
    <row r="13" spans="1:14" ht="12" customHeight="1">
      <c r="A13" s="52" t="s">
        <v>23</v>
      </c>
      <c r="B13" s="53"/>
      <c r="C13" s="19" t="s">
        <v>33</v>
      </c>
      <c r="D13" s="15">
        <v>3144652</v>
      </c>
      <c r="E13" s="16">
        <v>3144652</v>
      </c>
      <c r="F13" s="15">
        <v>1572326</v>
      </c>
      <c r="G13" s="16"/>
      <c r="H13" s="15">
        <v>1572326</v>
      </c>
      <c r="I13" s="16"/>
      <c r="J13" s="16"/>
      <c r="K13" s="16">
        <v>1572326</v>
      </c>
      <c r="L13" s="16">
        <v>1572326</v>
      </c>
      <c r="M13" s="16"/>
      <c r="N13" s="16">
        <v>0</v>
      </c>
    </row>
    <row r="14" spans="1:14" ht="0.75" customHeight="1">
      <c r="A14" s="48" t="s">
        <v>27</v>
      </c>
      <c r="B14" s="49"/>
      <c r="C14" s="10"/>
      <c r="D14" s="13"/>
      <c r="E14" s="14"/>
      <c r="F14" s="13"/>
      <c r="G14" s="14"/>
      <c r="H14" s="13"/>
      <c r="I14" s="14"/>
      <c r="J14" s="14"/>
      <c r="K14" s="14"/>
      <c r="L14" s="14"/>
      <c r="M14" s="14"/>
      <c r="N14" s="14"/>
    </row>
    <row r="15" spans="1:14" s="26" customFormat="1" ht="12" customHeight="1">
      <c r="A15" s="50" t="s">
        <v>3</v>
      </c>
      <c r="B15" s="51"/>
      <c r="C15" s="21"/>
      <c r="D15" s="22">
        <v>102618687</v>
      </c>
      <c r="E15" s="23">
        <v>86504978</v>
      </c>
      <c r="F15" s="22">
        <v>44939754</v>
      </c>
      <c r="G15" s="23"/>
      <c r="H15" s="22">
        <v>44939754</v>
      </c>
      <c r="I15" s="23"/>
      <c r="J15" s="23"/>
      <c r="K15" s="23">
        <v>41565224</v>
      </c>
      <c r="L15" s="23">
        <v>41565224</v>
      </c>
      <c r="M15" s="23"/>
      <c r="N15" s="23">
        <v>16113709</v>
      </c>
    </row>
    <row r="16" spans="1:14" ht="12.75" hidden="1">
      <c r="A16" s="44" t="s">
        <v>24</v>
      </c>
      <c r="B16" s="45"/>
      <c r="C16" s="27"/>
      <c r="D16" s="28"/>
      <c r="E16" s="28"/>
      <c r="F16" s="29">
        <v>140998533</v>
      </c>
      <c r="G16" s="29">
        <v>140998533</v>
      </c>
      <c r="H16" s="28"/>
      <c r="I16" s="28"/>
      <c r="J16" s="28"/>
      <c r="K16" s="28"/>
      <c r="L16" s="28"/>
      <c r="M16" s="30"/>
      <c r="N16" s="28"/>
    </row>
    <row r="17" spans="1:14" ht="12.75" hidden="1">
      <c r="A17" s="46" t="s">
        <v>25</v>
      </c>
      <c r="B17" s="47"/>
      <c r="C17" s="31"/>
      <c r="D17" s="32"/>
      <c r="E17" s="32"/>
      <c r="F17" s="32"/>
      <c r="G17" s="32"/>
      <c r="H17" s="32"/>
      <c r="I17" s="32"/>
      <c r="J17" s="32"/>
      <c r="K17" s="32"/>
      <c r="L17" s="32"/>
      <c r="M17" s="33"/>
      <c r="N17" s="32"/>
    </row>
    <row r="18" spans="1:14" ht="12.75" hidden="1">
      <c r="A18" s="46" t="s">
        <v>26</v>
      </c>
      <c r="B18" s="47"/>
      <c r="C18" s="34"/>
      <c r="D18" s="32"/>
      <c r="E18" s="32"/>
      <c r="F18" s="32"/>
      <c r="G18" s="32"/>
      <c r="H18" s="32"/>
      <c r="I18" s="32"/>
      <c r="J18" s="32"/>
      <c r="K18" s="32"/>
      <c r="L18" s="32"/>
      <c r="M18" s="33"/>
      <c r="N18" s="32"/>
    </row>
    <row r="19" spans="1:14" ht="12.75" hidden="1">
      <c r="A19" s="46" t="s">
        <v>27</v>
      </c>
      <c r="B19" s="47"/>
      <c r="C19" s="31"/>
      <c r="D19" s="32"/>
      <c r="E19" s="32"/>
      <c r="F19" s="32"/>
      <c r="G19" s="32"/>
      <c r="H19" s="32"/>
      <c r="I19" s="32"/>
      <c r="J19" s="32"/>
      <c r="K19" s="32"/>
      <c r="L19" s="32"/>
      <c r="M19" s="33"/>
      <c r="N19" s="35"/>
    </row>
    <row r="20" spans="4:15" ht="12.75" hidden="1">
      <c r="D20" s="36">
        <f>'[1]2004'!D64+'[1]2005'!D64+'[1]2006'!D63</f>
        <v>573055913.9160652</v>
      </c>
      <c r="E20" s="36">
        <f>'[1]2004'!E64+'[1]2005'!E64+'[1]2006'!E63</f>
        <v>565866171.4160652</v>
      </c>
      <c r="F20" s="36">
        <f>'[1]2004'!F64+'[1]2005'!F64+'[1]2006'!F63</f>
        <v>422363452</v>
      </c>
      <c r="G20" s="36">
        <f>'[1]2004'!G64+'[1]2005'!G64+'[1]2006'!G63</f>
        <v>422363452</v>
      </c>
      <c r="H20" s="36">
        <f>'[1]2004'!H64+'[1]2005'!H64+'[1]2006'!H63</f>
        <v>0</v>
      </c>
      <c r="I20" s="36">
        <f>'[1]2004'!I64+'[1]2005'!I64+'[1]2006'!I63</f>
        <v>0</v>
      </c>
      <c r="J20" s="36">
        <f>'[1]2004'!J64+'[1]2005'!J64+'[1]2006'!J63</f>
        <v>0</v>
      </c>
      <c r="K20" s="36">
        <f>'[1]2004'!K64+'[1]2005'!K64+'[1]2006'!K63</f>
        <v>143502719.41606528</v>
      </c>
      <c r="L20" s="36">
        <f>'[1]2004'!L64+'[1]2005'!L64+'[1]2006'!L63</f>
        <v>122706184.87026201</v>
      </c>
      <c r="M20" s="36">
        <f>'[1]2004'!M64+'[1]2005'!M64+'[1]2006'!M63</f>
        <v>20796534.345803265</v>
      </c>
      <c r="N20" s="36">
        <f>'[1]2004'!N64+'[1]2005'!N64+'[1]2006'!N63</f>
        <v>7189742</v>
      </c>
      <c r="O20" s="36">
        <f>L20+M20</f>
        <v>143502719.2160653</v>
      </c>
    </row>
    <row r="21" spans="5:14" ht="12.75" hidden="1">
      <c r="E21" s="36" t="e">
        <f>#REF!-E7</f>
        <v>#REF!</v>
      </c>
      <c r="F21" s="36" t="e">
        <f>#REF!-F7</f>
        <v>#REF!</v>
      </c>
      <c r="G21" s="36" t="e">
        <f>#REF!-G7</f>
        <v>#REF!</v>
      </c>
      <c r="H21" s="36" t="e">
        <f>#REF!-H7</f>
        <v>#REF!</v>
      </c>
      <c r="I21" s="36" t="e">
        <f>#REF!-I7</f>
        <v>#REF!</v>
      </c>
      <c r="J21" s="36" t="e">
        <f>#REF!-J7</f>
        <v>#REF!</v>
      </c>
      <c r="K21" s="36" t="e">
        <f>#REF!-K7</f>
        <v>#REF!</v>
      </c>
      <c r="L21" s="36" t="e">
        <f>#REF!-L7</f>
        <v>#REF!</v>
      </c>
      <c r="M21" s="36" t="e">
        <f>#REF!-M7</f>
        <v>#REF!</v>
      </c>
      <c r="N21" s="36" t="e">
        <f>#REF!-N7</f>
        <v>#REF!</v>
      </c>
    </row>
    <row r="22" spans="5:14" ht="12.75" hidden="1">
      <c r="E22" s="36" t="e">
        <f>'[1]2004'!#REF!+'[1]2005'!E66+'[1]2006'!E65</f>
        <v>#REF!</v>
      </c>
      <c r="F22" s="36" t="e">
        <f>'[1]2004'!#REF!+'[1]2005'!F66+'[1]2006'!F65</f>
        <v>#REF!</v>
      </c>
      <c r="G22" s="36" t="e">
        <f>'[1]2004'!#REF!+'[1]2005'!G66+'[1]2006'!G65</f>
        <v>#REF!</v>
      </c>
      <c r="H22" s="36" t="e">
        <f>'[1]2004'!#REF!+'[1]2005'!H66+'[1]2006'!H65</f>
        <v>#REF!</v>
      </c>
      <c r="I22" s="36" t="e">
        <f>'[1]2004'!#REF!+'[1]2005'!I66+'[1]2006'!I65</f>
        <v>#REF!</v>
      </c>
      <c r="J22" s="36" t="e">
        <f>'[1]2004'!#REF!+'[1]2005'!J66+'[1]2006'!J65</f>
        <v>#REF!</v>
      </c>
      <c r="K22" s="36" t="e">
        <f>'[1]2004'!#REF!+'[1]2005'!K66+'[1]2006'!K65</f>
        <v>#REF!</v>
      </c>
      <c r="L22" s="36" t="e">
        <f>'[1]2004'!#REF!+'[1]2005'!L66+'[1]2006'!L65</f>
        <v>#REF!</v>
      </c>
      <c r="M22" s="36" t="e">
        <f>'[1]2004'!#REF!+'[1]2005'!M66+'[1]2006'!M65</f>
        <v>#REF!</v>
      </c>
      <c r="N22" s="36" t="e">
        <f>'[1]2004'!#REF!+'[1]2005'!N66+'[1]2006'!N65</f>
        <v>#REF!</v>
      </c>
    </row>
    <row r="23" spans="4:14" ht="12.75" hidden="1">
      <c r="D23" s="36" t="e">
        <f>#REF!-#REF!</f>
        <v>#REF!</v>
      </c>
      <c r="E23" s="36" t="e">
        <f>#REF!-#REF!</f>
        <v>#REF!</v>
      </c>
      <c r="F23" s="36" t="e">
        <f>#REF!-#REF!</f>
        <v>#REF!</v>
      </c>
      <c r="G23" s="36" t="e">
        <f>#REF!-#REF!</f>
        <v>#REF!</v>
      </c>
      <c r="H23" s="36" t="e">
        <f>#REF!-#REF!</f>
        <v>#REF!</v>
      </c>
      <c r="I23" s="36" t="e">
        <f>#REF!-#REF!</f>
        <v>#REF!</v>
      </c>
      <c r="J23" s="36" t="e">
        <f>#REF!-#REF!</f>
        <v>#REF!</v>
      </c>
      <c r="K23" s="36" t="e">
        <f>#REF!-#REF!</f>
        <v>#REF!</v>
      </c>
      <c r="L23" s="36" t="e">
        <f>#REF!-#REF!</f>
        <v>#REF!</v>
      </c>
      <c r="M23" s="36" t="e">
        <f>#REF!-#REF!</f>
        <v>#REF!</v>
      </c>
      <c r="N23" s="36" t="e">
        <f>#REF!-#REF!</f>
        <v>#REF!</v>
      </c>
    </row>
    <row r="24" spans="5:14" ht="12.75" hidden="1">
      <c r="E24" s="36"/>
      <c r="K24" s="36"/>
      <c r="L24" s="36"/>
      <c r="N24" s="36"/>
    </row>
    <row r="25" spans="5:15" ht="12.75" hidden="1">
      <c r="E25" s="36"/>
      <c r="K25" s="36"/>
      <c r="L25" s="36">
        <f>'[1]2004'!L50+'[1]2005'!L50+'[1]2006'!L49</f>
        <v>21039007</v>
      </c>
      <c r="M25" s="36">
        <f>'[1]2004'!M50+'[1]2005'!M50+'[1]2006'!M49</f>
        <v>6115743</v>
      </c>
      <c r="N25" s="36">
        <f>L26+L32+L33+L34</f>
        <v>21039007</v>
      </c>
      <c r="O25" s="36">
        <f>M26+M32+M33+M34</f>
        <v>6115743</v>
      </c>
    </row>
    <row r="26" spans="5:15" ht="12.75" hidden="1">
      <c r="E26" s="36"/>
      <c r="K26" s="36"/>
      <c r="L26" s="36">
        <f>'[1]2004'!L51+'[1]2005'!L51+'[1]2006'!L50</f>
        <v>10271879</v>
      </c>
      <c r="M26" s="36">
        <f>'[1]2004'!M51+'[1]2005'!M51+'[1]2006'!M50</f>
        <v>3423960</v>
      </c>
      <c r="N26" s="36">
        <f>L27+L28+L29+L30</f>
        <v>10271879</v>
      </c>
      <c r="O26" s="36">
        <f>M27+M28+M29+M30</f>
        <v>3423960</v>
      </c>
    </row>
    <row r="27" spans="4:14" ht="12.75" hidden="1">
      <c r="D27" s="36"/>
      <c r="E27" s="36"/>
      <c r="F27" s="36"/>
      <c r="G27" s="36"/>
      <c r="H27" s="36"/>
      <c r="I27" s="36"/>
      <c r="J27" s="36"/>
      <c r="K27" s="36"/>
      <c r="L27" s="36">
        <f>'[1]2004'!L52+'[1]2005'!L52+'[1]2006'!L51</f>
        <v>3851980</v>
      </c>
      <c r="M27" s="36">
        <f>'[1]2004'!M52+'[1]2005'!M52+'[1]2006'!M51</f>
        <v>1283993</v>
      </c>
      <c r="N27" s="36"/>
    </row>
    <row r="28" spans="4:14" ht="12.75" hidden="1">
      <c r="D28" s="36"/>
      <c r="E28" s="36"/>
      <c r="F28" s="36"/>
      <c r="G28" s="36"/>
      <c r="H28" s="36"/>
      <c r="I28" s="36"/>
      <c r="J28" s="36"/>
      <c r="K28" s="36"/>
      <c r="L28" s="36">
        <f>'[1]2004'!L53+'[1]2005'!L53+'[1]2006'!L52</f>
        <v>3851980</v>
      </c>
      <c r="M28" s="36">
        <f>'[1]2004'!M53+'[1]2005'!M53+'[1]2006'!M52</f>
        <v>1283993</v>
      </c>
      <c r="N28" s="36"/>
    </row>
    <row r="29" spans="4:14" ht="12.75" hidden="1">
      <c r="D29" s="36"/>
      <c r="E29" s="36"/>
      <c r="F29" s="36"/>
      <c r="G29" s="36"/>
      <c r="H29" s="36"/>
      <c r="I29" s="36"/>
      <c r="J29" s="36"/>
      <c r="K29" s="36"/>
      <c r="L29" s="36">
        <f>'[1]2004'!L54+'[1]2005'!L54+'[1]2006'!L53</f>
        <v>1283959</v>
      </c>
      <c r="M29" s="36">
        <f>'[1]2004'!M54+'[1]2005'!M54+'[1]2006'!M53</f>
        <v>427987</v>
      </c>
      <c r="N29" s="36"/>
    </row>
    <row r="30" spans="12:13" ht="12.75" hidden="1">
      <c r="L30" s="36">
        <f>'[1]2004'!L55+'[1]2005'!L55+'[1]2006'!L54</f>
        <v>1283960</v>
      </c>
      <c r="M30" s="36">
        <f>'[1]2004'!M55+'[1]2005'!M55+'[1]2006'!M54</f>
        <v>427987</v>
      </c>
    </row>
    <row r="31" spans="4:14" ht="12.75" hidden="1"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</row>
    <row r="32" spans="4:14" ht="12.75" hidden="1">
      <c r="D32" s="26"/>
      <c r="E32" s="26"/>
      <c r="F32" s="26"/>
      <c r="G32" s="26"/>
      <c r="H32" s="26"/>
      <c r="I32" s="26"/>
      <c r="J32" s="26"/>
      <c r="K32" s="26"/>
      <c r="L32" s="37">
        <f>'[1]2004'!L56+'[1]2005'!L56+'[1]2006'!L55</f>
        <v>2740542</v>
      </c>
      <c r="M32" s="37">
        <f>'[1]2004'!M56+'[1]2005'!M56+'[1]2006'!M55</f>
        <v>685137</v>
      </c>
      <c r="N32" s="26"/>
    </row>
    <row r="33" spans="4:14" ht="12.75" hidden="1">
      <c r="D33" s="26"/>
      <c r="E33" s="26"/>
      <c r="F33" s="26"/>
      <c r="G33" s="26"/>
      <c r="H33" s="26"/>
      <c r="I33" s="26"/>
      <c r="J33" s="26"/>
      <c r="K33" s="26"/>
      <c r="L33" s="37">
        <f>'[1]2004'!L57+'[1]2005'!L57+'[1]2006'!L56</f>
        <v>913414</v>
      </c>
      <c r="M33" s="37">
        <f>'[1]2004'!M57+'[1]2005'!M57+'[1]2006'!M56</f>
        <v>228354</v>
      </c>
      <c r="N33" s="26"/>
    </row>
    <row r="34" spans="12:13" ht="12.75" hidden="1">
      <c r="L34" s="37">
        <f>'[1]2004'!L58+'[1]2005'!L58+'[1]2006'!L57</f>
        <v>7113172</v>
      </c>
      <c r="M34" s="37">
        <f>'[1]2004'!M58+'[1]2005'!M58+'[1]2006'!M57</f>
        <v>1778292</v>
      </c>
    </row>
    <row r="35" spans="12:13" ht="12.75" hidden="1">
      <c r="L35" s="37">
        <f>'[1]2004'!L59+'[1]2005'!L59+'[1]2006'!L58</f>
        <v>8196609</v>
      </c>
      <c r="M35" s="37">
        <f>'[1]2004'!M59+'[1]2005'!M59+'[1]2006'!M58</f>
        <v>0</v>
      </c>
    </row>
    <row r="36" ht="12.75" hidden="1"/>
    <row r="37" spans="12:14" ht="12.75" hidden="1">
      <c r="L37" s="36">
        <f>'[1]2004'!K41+'[1]2005'!K41+'[1]2006'!K40</f>
        <v>68739664.41606528</v>
      </c>
      <c r="M37" s="36">
        <f>'[1]2004'!L41+'[1]2005'!L41+'[1]2006'!L40</f>
        <v>59470774.87026201</v>
      </c>
      <c r="N37" s="36" t="e">
        <f>'[1]2004'!M41+'[1]2005'!M41+'[1]2006'!#REF!</f>
        <v>#REF!</v>
      </c>
    </row>
    <row r="38" spans="12:13" ht="12.75" hidden="1">
      <c r="L38" s="36">
        <f>'[1]2004'!K42+'[1]2005'!L42+'[1]2006'!K41</f>
        <v>22395218</v>
      </c>
      <c r="M38" s="36">
        <f>'[1]2004'!L42+'[1]2005'!K42+'[1]2006'!L41</f>
        <v>22395218</v>
      </c>
    </row>
    <row r="39" spans="12:13" ht="12.75" hidden="1">
      <c r="L39" s="36">
        <f>'[1]2004'!K43+'[1]2005'!L43+'[1]2006'!K42</f>
        <v>42538077.95</v>
      </c>
      <c r="M39" s="36">
        <f>'[1]2004'!L43+'[1]2005'!K43+'[1]2006'!L42</f>
        <v>39508414.95</v>
      </c>
    </row>
    <row r="40" spans="12:13" ht="12.75" hidden="1">
      <c r="L40" s="36">
        <f>'[1]2004'!K44+'[1]2005'!L44+'[1]2006'!K43</f>
        <v>712114.466065278</v>
      </c>
      <c r="M40" s="36">
        <f>'[1]2004'!L44+'[1]2005'!K44+'[1]2006'!L43</f>
        <v>661395.920262014</v>
      </c>
    </row>
    <row r="41" spans="12:14" ht="12.75" hidden="1">
      <c r="L41" s="36">
        <f>'[1]2004'!K45+'[1]2005'!K45+'[1]2006'!K44</f>
        <v>39411696</v>
      </c>
      <c r="M41" s="36">
        <f>'[1]2004'!L45+'[1]2005'!L45+'[1]2006'!L44</f>
        <v>33999794</v>
      </c>
      <c r="N41" s="36">
        <f>'[1]2004'!M45+'[1]2005'!M45+'[1]2006'!M44</f>
        <v>5411902</v>
      </c>
    </row>
    <row r="42" spans="12:14" ht="12.75" hidden="1">
      <c r="L42" s="36">
        <f>'[1]2004'!K46+'[1]2005'!K46+'[1]2006'!K45</f>
        <v>15340379</v>
      </c>
      <c r="M42" s="36">
        <f>'[1]2004'!L46+'[1]2005'!L46+'[1]2006'!L45</f>
        <v>12272303</v>
      </c>
      <c r="N42" s="36">
        <f>'[1]2004'!M46+'[1]2005'!M46+'[1]2006'!M45</f>
        <v>3068076</v>
      </c>
    </row>
    <row r="43" spans="12:14" ht="12.75" hidden="1">
      <c r="L43" s="36">
        <f>'[1]2004'!K47+'[1]2005'!K47+'[1]2006'!K46</f>
        <v>11930150</v>
      </c>
      <c r="M43" s="36">
        <f>'[1]2004'!L47+'[1]2005'!L47+'[1]2006'!L46</f>
        <v>10724323</v>
      </c>
      <c r="N43" s="36">
        <f>'[1]2004'!M47+'[1]2005'!M47+'[1]2006'!M46</f>
        <v>1205827</v>
      </c>
    </row>
    <row r="44" spans="12:14" ht="12.75" hidden="1">
      <c r="L44" s="36">
        <f>'[1]2004'!K48+'[1]2005'!K48+'[1]2006'!K47</f>
        <v>10234454</v>
      </c>
      <c r="M44" s="36">
        <f>'[1]2004'!L48+'[1]2005'!L48+'[1]2006'!L47</f>
        <v>9096455</v>
      </c>
      <c r="N44" s="36">
        <f>'[1]2004'!M48+'[1]2005'!M48+'[1]2006'!M47</f>
        <v>1137999</v>
      </c>
    </row>
    <row r="45" spans="12:14" ht="12.75" hidden="1">
      <c r="L45" s="36">
        <f>'[1]2004'!K49+'[1]2005'!K49+'[1]2006'!K48</f>
        <v>1906713</v>
      </c>
      <c r="M45" s="36">
        <f>'[1]2004'!L49+'[1]2005'!L49+'[1]2006'!L48</f>
        <v>1906713</v>
      </c>
      <c r="N45" s="36">
        <f>'[1]2004'!M49+'[1]2005'!M49+'[1]2006'!M48</f>
        <v>0</v>
      </c>
    </row>
    <row r="46" spans="12:14" ht="12.75" hidden="1">
      <c r="L46" s="36">
        <f>'[1]2004'!K50+'[1]2005'!K50+'[1]2006'!K49</f>
        <v>27154750</v>
      </c>
      <c r="M46" s="36">
        <f>'[1]2004'!L50+'[1]2005'!L50+'[1]2006'!L49</f>
        <v>21039007</v>
      </c>
      <c r="N46" s="36">
        <f>'[1]2004'!M50+'[1]2005'!M50+'[1]2006'!M49</f>
        <v>6115743</v>
      </c>
    </row>
    <row r="47" ht="12.75" hidden="1"/>
    <row r="48" spans="11:14" ht="12.75" hidden="1">
      <c r="K48" s="36" t="e">
        <f>#REF!-K15</f>
        <v>#REF!</v>
      </c>
      <c r="L48" s="36" t="e">
        <f>#REF!-L15</f>
        <v>#REF!</v>
      </c>
      <c r="M48" s="36" t="e">
        <f>#REF!-M15</f>
        <v>#REF!</v>
      </c>
      <c r="N48" s="36" t="e">
        <f>#REF!-N15</f>
        <v>#REF!</v>
      </c>
    </row>
    <row r="50" spans="1:14" ht="12.75">
      <c r="A50" s="3" t="s">
        <v>28</v>
      </c>
      <c r="B50" s="1"/>
      <c r="C50" s="1"/>
      <c r="D50" s="2"/>
      <c r="E50" s="2"/>
      <c r="F50" s="2"/>
      <c r="G50" s="2"/>
      <c r="H50" s="2"/>
      <c r="I50" s="2"/>
      <c r="J50" s="2"/>
      <c r="K50" s="2"/>
      <c r="L50" s="2"/>
      <c r="M50" s="68" t="s">
        <v>34</v>
      </c>
      <c r="N50" s="2"/>
    </row>
    <row r="51" spans="1:14" ht="12.75">
      <c r="A51" s="61" t="s">
        <v>1</v>
      </c>
      <c r="B51" s="62"/>
      <c r="C51" s="59" t="s">
        <v>2</v>
      </c>
      <c r="D51" s="59" t="s">
        <v>3</v>
      </c>
      <c r="E51" s="60" t="s">
        <v>4</v>
      </c>
      <c r="F51" s="60"/>
      <c r="G51" s="60"/>
      <c r="H51" s="60"/>
      <c r="I51" s="60"/>
      <c r="J51" s="60"/>
      <c r="K51" s="60"/>
      <c r="L51" s="60"/>
      <c r="M51" s="60"/>
      <c r="N51" s="58" t="s">
        <v>5</v>
      </c>
    </row>
    <row r="52" spans="1:14" ht="12.75">
      <c r="A52" s="61"/>
      <c r="B52" s="62"/>
      <c r="C52" s="57"/>
      <c r="D52" s="57"/>
      <c r="E52" s="59" t="s">
        <v>6</v>
      </c>
      <c r="F52" s="60" t="s">
        <v>7</v>
      </c>
      <c r="G52" s="60"/>
      <c r="H52" s="60"/>
      <c r="I52" s="60"/>
      <c r="J52" s="60"/>
      <c r="K52" s="60" t="s">
        <v>8</v>
      </c>
      <c r="L52" s="60"/>
      <c r="M52" s="60"/>
      <c r="N52" s="66"/>
    </row>
    <row r="53" spans="1:14" ht="33.75">
      <c r="A53" s="63"/>
      <c r="B53" s="64"/>
      <c r="C53" s="58"/>
      <c r="D53" s="58"/>
      <c r="E53" s="58"/>
      <c r="F53" s="4" t="s">
        <v>9</v>
      </c>
      <c r="G53" s="4" t="s">
        <v>10</v>
      </c>
      <c r="H53" s="4" t="s">
        <v>11</v>
      </c>
      <c r="I53" s="4" t="s">
        <v>12</v>
      </c>
      <c r="J53" s="4" t="s">
        <v>13</v>
      </c>
      <c r="K53" s="4" t="s">
        <v>14</v>
      </c>
      <c r="L53" s="4" t="s">
        <v>15</v>
      </c>
      <c r="M53" s="4" t="s">
        <v>16</v>
      </c>
      <c r="N53" s="66"/>
    </row>
    <row r="54" spans="1:14" ht="12.75">
      <c r="A54" s="55" t="s">
        <v>17</v>
      </c>
      <c r="B54" s="56"/>
      <c r="C54" s="5"/>
      <c r="D54" s="6">
        <v>23905912</v>
      </c>
      <c r="E54" s="7">
        <v>20575842</v>
      </c>
      <c r="F54" s="6">
        <v>10535905</v>
      </c>
      <c r="G54" s="7"/>
      <c r="H54" s="6">
        <v>10535905</v>
      </c>
      <c r="I54" s="7"/>
      <c r="J54" s="7"/>
      <c r="K54" s="7">
        <v>10039937</v>
      </c>
      <c r="L54" s="7">
        <v>10039937</v>
      </c>
      <c r="M54" s="7"/>
      <c r="N54" s="7">
        <v>3330070</v>
      </c>
    </row>
    <row r="55" spans="1:14" ht="12.75">
      <c r="A55" s="48" t="s">
        <v>18</v>
      </c>
      <c r="B55" s="49"/>
      <c r="C55" s="39" t="s">
        <v>29</v>
      </c>
      <c r="D55" s="11">
        <v>15506310</v>
      </c>
      <c r="E55" s="12">
        <v>12459650</v>
      </c>
      <c r="F55" s="11">
        <v>6336104</v>
      </c>
      <c r="G55" s="12"/>
      <c r="H55" s="11">
        <v>6336104</v>
      </c>
      <c r="I55" s="12"/>
      <c r="J55" s="12"/>
      <c r="K55" s="12">
        <v>6123546</v>
      </c>
      <c r="L55" s="12">
        <v>6123546</v>
      </c>
      <c r="M55" s="12"/>
      <c r="N55" s="12">
        <v>3046660</v>
      </c>
    </row>
    <row r="56" spans="1:14" ht="12.75">
      <c r="A56" s="48" t="s">
        <v>19</v>
      </c>
      <c r="B56" s="49"/>
      <c r="C56" s="20" t="s">
        <v>30</v>
      </c>
      <c r="D56" s="11">
        <v>8399602</v>
      </c>
      <c r="E56" s="12">
        <v>8116192</v>
      </c>
      <c r="F56" s="11">
        <v>4199801</v>
      </c>
      <c r="G56" s="12"/>
      <c r="H56" s="11">
        <v>4199801</v>
      </c>
      <c r="I56" s="12"/>
      <c r="J56" s="12"/>
      <c r="K56" s="12">
        <v>3916391</v>
      </c>
      <c r="L56" s="12">
        <v>3916391</v>
      </c>
      <c r="M56" s="12"/>
      <c r="N56" s="12">
        <v>283410</v>
      </c>
    </row>
    <row r="57" spans="1:14" ht="12.75">
      <c r="A57" s="54" t="s">
        <v>20</v>
      </c>
      <c r="B57" s="49"/>
      <c r="C57" s="19"/>
      <c r="D57" s="15">
        <v>76512121</v>
      </c>
      <c r="E57" s="16">
        <v>64123596.8</v>
      </c>
      <c r="F57" s="15">
        <v>32831521</v>
      </c>
      <c r="G57" s="16"/>
      <c r="H57" s="15">
        <v>32831521</v>
      </c>
      <c r="I57" s="16"/>
      <c r="J57" s="16"/>
      <c r="K57" s="16">
        <v>31292075.8</v>
      </c>
      <c r="L57" s="16">
        <v>31292075.8</v>
      </c>
      <c r="M57" s="16"/>
      <c r="N57" s="16">
        <v>12388524.2</v>
      </c>
    </row>
    <row r="58" spans="1:14" ht="12.75">
      <c r="A58" s="48" t="s">
        <v>21</v>
      </c>
      <c r="B58" s="49"/>
      <c r="C58" s="39" t="s">
        <v>31</v>
      </c>
      <c r="D58" s="11">
        <v>65138870</v>
      </c>
      <c r="E58" s="12">
        <v>53741984</v>
      </c>
      <c r="F58" s="11">
        <v>27410593</v>
      </c>
      <c r="G58" s="12"/>
      <c r="H58" s="11">
        <v>27410593</v>
      </c>
      <c r="I58" s="12"/>
      <c r="J58" s="12"/>
      <c r="K58" s="12">
        <v>26331391</v>
      </c>
      <c r="L58" s="12">
        <v>26331391</v>
      </c>
      <c r="M58" s="12"/>
      <c r="N58" s="12">
        <v>11396886</v>
      </c>
    </row>
    <row r="59" spans="1:14" ht="22.5" customHeight="1">
      <c r="A59" s="48" t="s">
        <v>22</v>
      </c>
      <c r="B59" s="49"/>
      <c r="C59" s="20" t="s">
        <v>32</v>
      </c>
      <c r="D59" s="11">
        <v>11373251</v>
      </c>
      <c r="E59" s="12">
        <v>10381612.8</v>
      </c>
      <c r="F59" s="11">
        <v>5420928</v>
      </c>
      <c r="G59" s="12"/>
      <c r="H59" s="11">
        <v>5420928</v>
      </c>
      <c r="I59" s="12"/>
      <c r="J59" s="12"/>
      <c r="K59" s="12">
        <v>4960684.8</v>
      </c>
      <c r="L59" s="12">
        <v>4960684.8</v>
      </c>
      <c r="M59" s="12"/>
      <c r="N59" s="12">
        <v>991638.2</v>
      </c>
    </row>
    <row r="60" spans="1:14" ht="12.75">
      <c r="A60" s="52" t="s">
        <v>23</v>
      </c>
      <c r="B60" s="53"/>
      <c r="C60" s="19" t="s">
        <v>33</v>
      </c>
      <c r="D60" s="15">
        <v>3144656</v>
      </c>
      <c r="E60" s="16">
        <v>3144656</v>
      </c>
      <c r="F60" s="15">
        <v>1572328</v>
      </c>
      <c r="G60" s="16"/>
      <c r="H60" s="15">
        <v>1572328</v>
      </c>
      <c r="I60" s="16"/>
      <c r="J60" s="16"/>
      <c r="K60" s="16">
        <v>1572328</v>
      </c>
      <c r="L60" s="16">
        <v>1572328</v>
      </c>
      <c r="M60" s="16"/>
      <c r="N60" s="16">
        <v>0</v>
      </c>
    </row>
    <row r="61" spans="1:14" ht="12.75">
      <c r="A61" s="50" t="s">
        <v>3</v>
      </c>
      <c r="B61" s="51"/>
      <c r="C61" s="21"/>
      <c r="D61" s="22">
        <v>103562689</v>
      </c>
      <c r="E61" s="23">
        <v>87844094.8</v>
      </c>
      <c r="F61" s="22">
        <v>44939754</v>
      </c>
      <c r="G61" s="23"/>
      <c r="H61" s="22">
        <v>44939754</v>
      </c>
      <c r="I61" s="23"/>
      <c r="J61" s="23"/>
      <c r="K61" s="23">
        <v>42904340.8</v>
      </c>
      <c r="L61" s="23">
        <v>42904340.8</v>
      </c>
      <c r="M61" s="23"/>
      <c r="N61" s="23">
        <v>15718594.2</v>
      </c>
    </row>
    <row r="62" ht="15" customHeight="1"/>
    <row r="63" spans="4:14" ht="12.75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</row>
    <row r="65" ht="12.75">
      <c r="H65" s="36"/>
    </row>
    <row r="66" spans="8:9" ht="12.75">
      <c r="H66" s="36"/>
      <c r="I66" s="36"/>
    </row>
    <row r="67" ht="12.75">
      <c r="H67" s="36"/>
    </row>
    <row r="68" ht="12.75">
      <c r="H68" s="36"/>
    </row>
  </sheetData>
  <mergeCells count="38">
    <mergeCell ref="A1:N1"/>
    <mergeCell ref="A4:B6"/>
    <mergeCell ref="C4:C6"/>
    <mergeCell ref="D4:D6"/>
    <mergeCell ref="E4:M4"/>
    <mergeCell ref="N4:N6"/>
    <mergeCell ref="E5:E6"/>
    <mergeCell ref="F5:J5"/>
    <mergeCell ref="K5:M5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51:B53"/>
    <mergeCell ref="C51:C53"/>
    <mergeCell ref="D51:D53"/>
    <mergeCell ref="E51:M51"/>
    <mergeCell ref="N51:N53"/>
    <mergeCell ref="E52:E53"/>
    <mergeCell ref="F52:J52"/>
    <mergeCell ref="K52:M52"/>
    <mergeCell ref="A54:B54"/>
    <mergeCell ref="A55:B55"/>
    <mergeCell ref="A56:B56"/>
    <mergeCell ref="A57:B57"/>
    <mergeCell ref="A58:B58"/>
    <mergeCell ref="A59:B59"/>
    <mergeCell ref="A60:B60"/>
    <mergeCell ref="A61:B61"/>
  </mergeCells>
  <printOptions/>
  <pageMargins left="0.75" right="0.75" top="1" bottom="1" header="0.4921259845" footer="0.4921259845"/>
  <pageSetup fitToHeight="1" fitToWidth="1" horizontalDpi="600" verticalDpi="6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MF_SR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azbynovska</dc:creator>
  <cp:keywords/>
  <dc:description/>
  <cp:lastModifiedBy>azbynovska</cp:lastModifiedBy>
  <cp:lastPrinted>2005-09-05T05:19:13Z</cp:lastPrinted>
  <dcterms:created xsi:type="dcterms:W3CDTF">2005-09-01T20:26:19Z</dcterms:created>
  <dcterms:modified xsi:type="dcterms:W3CDTF">2005-09-05T05:48:33Z</dcterms:modified>
  <cp:category/>
  <cp:version/>
  <cp:contentType/>
  <cp:contentStatus/>
</cp:coreProperties>
</file>