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00" activeTab="0"/>
  </bookViews>
  <sheets>
    <sheet name="Priloha_2a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<sst xmlns="http://schemas.openxmlformats.org/spreadsheetml/2006/main" count="33" uniqueCount="23">
  <si>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P l a t o v é    t r i e d y</t>
  </si>
  <si>
    <t>Plat.</t>
  </si>
  <si>
    <t>st.</t>
  </si>
  <si>
    <t>Pat.</t>
  </si>
  <si>
    <t>Rozdiel</t>
  </si>
  <si>
    <t>Index</t>
  </si>
  <si>
    <t>Príloha č. 2 nariadenia vlády SR č. 249/1992 Zb. v znení neskorších predpisov</t>
  </si>
  <si>
    <t>Osobitná stupnica plat. taríf zamestnancov pri vykonávaní verejnej služby, kt. sa určuje tarif. Plat podľa $ 17 ods.7        /Sk mesačne/</t>
  </si>
  <si>
    <t xml:space="preserve">Stup. plat. taríf zam. v štát. zdrav. zar., kt. sú finanč. vzťahom napojené na poisťovňu zriadenú na vykonávanie zdrav. poistenia /$ 7b/ </t>
  </si>
  <si>
    <t>P l a t o v é    t r i e d y (súčasnosť)</t>
  </si>
  <si>
    <t xml:space="preserve">ktoré sú finanč. vzťahom napojené na poisťovňu zriadenú na vykonávanie zdrav. poistenia /$ 7b/ </t>
  </si>
  <si>
    <t xml:space="preserve">Stupnica platových taríf zdravotníckych zam. v štát. zdravotníckych zariadeniach, </t>
  </si>
  <si>
    <t>stup.</t>
  </si>
  <si>
    <t xml:space="preserve">ktoré sú finanč. vzťahom napojené na poisťovňu zriadenú na vykonávanie zdrav. poistenia </t>
  </si>
  <si>
    <t>Príloha č. 2 nariadenia vlády SR č. 249/1992 Zb. v znení neskorších predpisov -  n á v r h</t>
  </si>
  <si>
    <t>1. Súčasnosť</t>
  </si>
  <si>
    <t>Osobitná stupnica platových taríf zdravotníckych zamestnancov pri vykonávaní verejnej služby</t>
  </si>
  <si>
    <t>Zákon o verejnej službe</t>
  </si>
  <si>
    <t>Poznámka:</t>
  </si>
  <si>
    <t>Jedná sa o orientačný návrh Ministertsva zdravotníctva SR. Ministerstvo práce, sociálnych vecí a rodiny SR</t>
  </si>
  <si>
    <t>vypracuje a predloží definitínu podobu stupnice platových taríf,ktorá bude tvoriť prílohu k Nariadeniu vlády č.249/92 Zb.</t>
  </si>
  <si>
    <t xml:space="preserve">2.  Návrh  </t>
  </si>
  <si>
    <t>P l a t o v é    t r i e d y  (návrh - zvýšenie od 18% do 60%)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</si>
</sst>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;[Red]#,##0"/>
    <numFmt numFmtId="174" formatCode="0;[Red]0"/>
    <numFmt numFmtId="175" formatCode="d/m"/>
    <numFmt numFmtId="176" formatCode="0.000"/>
    <numFmt numFmtId="177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5" xfId="0" applyBorder="1" applyAlignment="1">
      <alignment/>
    </xf>
    <xf numFmtId="0" fontId="0" fillId="0" borderId="23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173" fontId="0" fillId="0" borderId="5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1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4" xfId="0" applyFont="1" applyBorder="1" applyAlignment="1">
      <alignment shrinkToFit="1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173" fontId="0" fillId="0" borderId="15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2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73" fontId="0" fillId="0" borderId="5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73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6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23" xfId="0" applyFont="1" applyBorder="1" applyAlignment="1">
      <alignment horizontal="center" shrinkToFit="1"/>
    </xf>
    <xf numFmtId="0" fontId="0" fillId="0" borderId="0" xfId="0" applyAlignment="1">
      <alignment/>
    </xf>
    <xf numFmtId="17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workbookViewId="0" topLeftCell="A19">
      <selection activeCell="A22" sqref="A22"/>
    </sheetView>
  </sheetViews>
  <sheetFormatPr defaultColWidth="9.00390625" defaultRowHeight="12.75"/>
  <cols>
    <col min="1" max="1" width="3.875" style="0" customWidth="1"/>
    <col min="2" max="2" width="5.00390625" style="0" bestFit="1" customWidth="1"/>
    <col min="3" max="3" width="0" style="0" hidden="1" customWidth="1"/>
    <col min="4" max="4" width="5.00390625" style="0" bestFit="1" customWidth="1"/>
    <col min="5" max="6" width="5.625" style="0" bestFit="1" customWidth="1"/>
    <col min="7" max="7" width="5.75390625" style="0" customWidth="1"/>
    <col min="8" max="8" width="6.00390625" style="0" bestFit="1" customWidth="1"/>
    <col min="9" max="11" width="6.625" style="0" bestFit="1" customWidth="1"/>
    <col min="12" max="13" width="6.625" style="0" hidden="1" customWidth="1"/>
    <col min="14" max="14" width="6.625" style="0" customWidth="1"/>
    <col min="15" max="15" width="6.625" style="0" bestFit="1" customWidth="1"/>
    <col min="16" max="16" width="6.00390625" style="0" bestFit="1" customWidth="1"/>
  </cols>
  <sheetData>
    <row r="1" spans="1:16" ht="12.75" hidden="1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3.5" hidden="1" thickBot="1">
      <c r="A3" s="106" t="s">
        <v>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2.75" hidden="1">
      <c r="A4" s="1" t="s">
        <v>3</v>
      </c>
      <c r="B4" s="32"/>
      <c r="C4" s="32"/>
      <c r="D4" s="32"/>
      <c r="E4" s="2"/>
      <c r="F4" s="3"/>
      <c r="G4" s="3" t="s">
        <v>0</v>
      </c>
      <c r="H4" s="3"/>
      <c r="I4" s="3"/>
      <c r="J4" s="3"/>
      <c r="K4" s="3"/>
      <c r="L4" s="3"/>
      <c r="M4" s="3"/>
      <c r="N4" s="3"/>
      <c r="O4" s="3"/>
      <c r="P4" s="26"/>
    </row>
    <row r="5" spans="1:16" ht="13.5" hidden="1" thickBot="1">
      <c r="A5" s="4" t="s">
        <v>2</v>
      </c>
      <c r="B5" s="6">
        <v>1</v>
      </c>
      <c r="C5" s="13"/>
      <c r="D5" s="13">
        <v>2</v>
      </c>
      <c r="E5" s="13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49">
        <v>14</v>
      </c>
    </row>
    <row r="6" spans="1:16" ht="12.75" hidden="1">
      <c r="A6" s="7"/>
      <c r="B6" s="33"/>
      <c r="C6" s="33"/>
      <c r="D6" s="3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6"/>
    </row>
    <row r="7" spans="1:16" ht="12.75" hidden="1">
      <c r="A7" s="9">
        <v>1</v>
      </c>
      <c r="B7" s="16">
        <v>4800</v>
      </c>
      <c r="C7" s="16"/>
      <c r="D7" s="16">
        <v>4950</v>
      </c>
      <c r="E7" s="27">
        <v>5150</v>
      </c>
      <c r="F7" s="27">
        <v>5740</v>
      </c>
      <c r="G7" s="27">
        <v>6190</v>
      </c>
      <c r="H7" s="27">
        <v>6690</v>
      </c>
      <c r="I7" s="27">
        <v>7250</v>
      </c>
      <c r="J7" s="27">
        <v>7900</v>
      </c>
      <c r="K7" s="27">
        <v>8910</v>
      </c>
      <c r="L7" s="27">
        <v>10420</v>
      </c>
      <c r="M7" s="27">
        <v>11030</v>
      </c>
      <c r="N7" s="27">
        <v>11690</v>
      </c>
      <c r="O7" s="27">
        <v>12420</v>
      </c>
      <c r="P7" s="20">
        <v>13250</v>
      </c>
    </row>
    <row r="8" spans="1:16" ht="12.75" hidden="1">
      <c r="A8" s="10">
        <v>2</v>
      </c>
      <c r="B8" s="12">
        <v>4970</v>
      </c>
      <c r="C8" s="12"/>
      <c r="D8" s="12">
        <v>5130</v>
      </c>
      <c r="E8" s="28">
        <v>5340</v>
      </c>
      <c r="F8" s="28">
        <v>5970</v>
      </c>
      <c r="G8" s="28">
        <v>6440</v>
      </c>
      <c r="H8" s="28">
        <v>6960</v>
      </c>
      <c r="I8" s="28">
        <v>7540</v>
      </c>
      <c r="J8" s="28">
        <v>8220</v>
      </c>
      <c r="K8" s="28">
        <v>9270</v>
      </c>
      <c r="L8" s="28">
        <v>10850</v>
      </c>
      <c r="M8" s="28">
        <v>11480</v>
      </c>
      <c r="N8" s="28">
        <v>12170</v>
      </c>
      <c r="O8" s="28">
        <v>12930</v>
      </c>
      <c r="P8" s="20">
        <v>13790</v>
      </c>
    </row>
    <row r="9" spans="1:16" ht="12.75" hidden="1">
      <c r="A9" s="10">
        <v>3</v>
      </c>
      <c r="B9" s="12">
        <v>5130</v>
      </c>
      <c r="C9" s="12"/>
      <c r="D9" s="12">
        <v>5310</v>
      </c>
      <c r="E9" s="28">
        <v>5530</v>
      </c>
      <c r="F9" s="28">
        <v>6190</v>
      </c>
      <c r="G9" s="28">
        <v>6680</v>
      </c>
      <c r="H9" s="28">
        <v>7230</v>
      </c>
      <c r="I9" s="28">
        <v>7840</v>
      </c>
      <c r="J9" s="28">
        <v>8550</v>
      </c>
      <c r="K9" s="28">
        <v>9640</v>
      </c>
      <c r="L9" s="28">
        <v>11270</v>
      </c>
      <c r="M9" s="28">
        <v>11930</v>
      </c>
      <c r="N9" s="28">
        <v>12650</v>
      </c>
      <c r="O9" s="28">
        <v>13440</v>
      </c>
      <c r="P9" s="19">
        <v>14340</v>
      </c>
    </row>
    <row r="10" spans="1:16" ht="12.75" hidden="1">
      <c r="A10" s="10">
        <v>4</v>
      </c>
      <c r="B10" s="12">
        <v>5300</v>
      </c>
      <c r="C10" s="12"/>
      <c r="D10" s="12">
        <v>5480</v>
      </c>
      <c r="E10" s="28">
        <v>5720</v>
      </c>
      <c r="F10" s="28">
        <v>6420</v>
      </c>
      <c r="G10" s="28">
        <v>6930</v>
      </c>
      <c r="H10" s="28">
        <v>7500</v>
      </c>
      <c r="I10" s="28">
        <v>8130</v>
      </c>
      <c r="J10" s="28">
        <v>8870</v>
      </c>
      <c r="K10" s="28">
        <v>10000</v>
      </c>
      <c r="L10" s="28">
        <v>11700</v>
      </c>
      <c r="M10" s="28">
        <v>12380</v>
      </c>
      <c r="N10" s="28">
        <v>13120</v>
      </c>
      <c r="O10" s="28">
        <v>13940</v>
      </c>
      <c r="P10" s="20">
        <v>14880</v>
      </c>
    </row>
    <row r="11" spans="1:16" ht="12.75" hidden="1">
      <c r="A11" s="10">
        <v>5</v>
      </c>
      <c r="B11" s="12">
        <v>5470</v>
      </c>
      <c r="C11" s="12"/>
      <c r="D11" s="12">
        <v>5660</v>
      </c>
      <c r="E11" s="28">
        <v>5910</v>
      </c>
      <c r="F11" s="28">
        <v>6640</v>
      </c>
      <c r="G11" s="28">
        <v>7170</v>
      </c>
      <c r="H11" s="28">
        <v>7770</v>
      </c>
      <c r="I11" s="28">
        <v>8430</v>
      </c>
      <c r="J11" s="28">
        <v>9190</v>
      </c>
      <c r="K11" s="28">
        <v>10370</v>
      </c>
      <c r="L11" s="28">
        <v>12130</v>
      </c>
      <c r="M11" s="28">
        <v>12830</v>
      </c>
      <c r="N11" s="28">
        <v>13600</v>
      </c>
      <c r="O11" s="28">
        <v>14450</v>
      </c>
      <c r="P11" s="20">
        <v>15420</v>
      </c>
    </row>
    <row r="12" spans="1:16" ht="12.75" hidden="1">
      <c r="A12" s="10">
        <v>6</v>
      </c>
      <c r="B12" s="12">
        <v>5640</v>
      </c>
      <c r="C12" s="12"/>
      <c r="D12" s="12">
        <v>5840</v>
      </c>
      <c r="E12" s="28">
        <v>6100</v>
      </c>
      <c r="F12" s="28">
        <v>6870</v>
      </c>
      <c r="G12" s="28">
        <v>7420</v>
      </c>
      <c r="H12" s="28">
        <v>8040</v>
      </c>
      <c r="I12" s="28">
        <v>8720</v>
      </c>
      <c r="J12" s="28">
        <v>9520</v>
      </c>
      <c r="K12" s="28">
        <v>10730</v>
      </c>
      <c r="L12" s="28">
        <v>12550</v>
      </c>
      <c r="M12" s="28">
        <v>13280</v>
      </c>
      <c r="N12" s="28">
        <v>14080</v>
      </c>
      <c r="O12" s="28">
        <v>14960</v>
      </c>
      <c r="P12" s="20">
        <v>15960</v>
      </c>
    </row>
    <row r="13" spans="1:16" ht="12.75" hidden="1">
      <c r="A13" s="10">
        <v>7</v>
      </c>
      <c r="B13" s="12">
        <v>5800</v>
      </c>
      <c r="C13" s="12"/>
      <c r="D13" s="12">
        <v>6020</v>
      </c>
      <c r="E13" s="28">
        <v>6300</v>
      </c>
      <c r="F13" s="28">
        <v>7090</v>
      </c>
      <c r="G13" s="28">
        <v>7660</v>
      </c>
      <c r="H13" s="28">
        <v>8300</v>
      </c>
      <c r="I13" s="28">
        <v>9020</v>
      </c>
      <c r="J13" s="28">
        <v>9840</v>
      </c>
      <c r="K13" s="28">
        <v>11100</v>
      </c>
      <c r="L13" s="28">
        <v>12980</v>
      </c>
      <c r="M13" s="28">
        <v>13740</v>
      </c>
      <c r="N13" s="28">
        <v>14560</v>
      </c>
      <c r="O13" s="28">
        <v>15470</v>
      </c>
      <c r="P13" s="20">
        <v>16510</v>
      </c>
    </row>
    <row r="14" spans="1:16" ht="12.75" hidden="1">
      <c r="A14" s="10">
        <v>8</v>
      </c>
      <c r="B14" s="12">
        <v>5970</v>
      </c>
      <c r="C14" s="12"/>
      <c r="D14" s="12">
        <v>6200</v>
      </c>
      <c r="E14" s="28">
        <v>6490</v>
      </c>
      <c r="F14" s="28">
        <v>7320</v>
      </c>
      <c r="G14" s="28">
        <v>7910</v>
      </c>
      <c r="H14" s="28">
        <v>8570</v>
      </c>
      <c r="I14" s="28">
        <v>9310</v>
      </c>
      <c r="J14" s="28">
        <v>10170</v>
      </c>
      <c r="K14" s="28">
        <v>11460</v>
      </c>
      <c r="L14" s="28">
        <v>13400</v>
      </c>
      <c r="M14" s="28">
        <v>14190</v>
      </c>
      <c r="N14" s="28">
        <v>15040</v>
      </c>
      <c r="O14" s="28">
        <v>15980</v>
      </c>
      <c r="P14" s="20">
        <v>17050</v>
      </c>
    </row>
    <row r="15" spans="1:16" ht="12.75" hidden="1">
      <c r="A15" s="11">
        <v>9</v>
      </c>
      <c r="B15" s="31">
        <v>6140</v>
      </c>
      <c r="C15" s="12"/>
      <c r="D15" s="12">
        <v>6380</v>
      </c>
      <c r="E15" s="28">
        <v>6680</v>
      </c>
      <c r="F15" s="28">
        <v>7540</v>
      </c>
      <c r="G15" s="28">
        <v>8150</v>
      </c>
      <c r="H15" s="28">
        <v>8840</v>
      </c>
      <c r="I15" s="28">
        <v>9610</v>
      </c>
      <c r="J15" s="28">
        <v>10490</v>
      </c>
      <c r="K15" s="28">
        <v>11830</v>
      </c>
      <c r="L15" s="28">
        <v>13830</v>
      </c>
      <c r="M15" s="28">
        <v>14640</v>
      </c>
      <c r="N15" s="28">
        <v>15520</v>
      </c>
      <c r="O15" s="28">
        <v>16490</v>
      </c>
      <c r="P15" s="20">
        <v>17590</v>
      </c>
    </row>
    <row r="16" spans="1:16" ht="12.75" hidden="1">
      <c r="A16" s="9">
        <v>10</v>
      </c>
      <c r="B16" s="16">
        <v>6310</v>
      </c>
      <c r="C16" s="16"/>
      <c r="D16" s="16">
        <v>6550</v>
      </c>
      <c r="E16" s="27">
        <v>6870</v>
      </c>
      <c r="F16" s="27">
        <v>7770</v>
      </c>
      <c r="G16" s="27">
        <v>8400</v>
      </c>
      <c r="H16" s="27">
        <v>9110</v>
      </c>
      <c r="I16" s="27">
        <v>9900</v>
      </c>
      <c r="J16" s="27">
        <v>10810</v>
      </c>
      <c r="K16" s="27">
        <v>12190</v>
      </c>
      <c r="L16" s="27">
        <v>14260</v>
      </c>
      <c r="M16" s="27">
        <v>15090</v>
      </c>
      <c r="N16" s="27">
        <v>15990</v>
      </c>
      <c r="O16" s="27">
        <v>16990</v>
      </c>
      <c r="P16" s="19">
        <v>18130</v>
      </c>
    </row>
    <row r="17" spans="1:16" ht="12.75" hidden="1">
      <c r="A17" s="10">
        <v>11</v>
      </c>
      <c r="B17" s="16">
        <v>6470</v>
      </c>
      <c r="C17" s="16"/>
      <c r="D17" s="16">
        <v>6730</v>
      </c>
      <c r="E17" s="27">
        <v>7060</v>
      </c>
      <c r="F17" s="27">
        <v>7990</v>
      </c>
      <c r="G17" s="27">
        <v>8640</v>
      </c>
      <c r="H17" s="27">
        <v>9380</v>
      </c>
      <c r="I17" s="27">
        <v>10200</v>
      </c>
      <c r="J17" s="27">
        <v>11140</v>
      </c>
      <c r="K17" s="27">
        <v>12560</v>
      </c>
      <c r="L17" s="27">
        <v>14680</v>
      </c>
      <c r="M17" s="27">
        <v>15540</v>
      </c>
      <c r="N17" s="27">
        <v>16470</v>
      </c>
      <c r="O17" s="27">
        <v>17500</v>
      </c>
      <c r="P17" s="19">
        <v>18680</v>
      </c>
    </row>
    <row r="18" spans="1:17" ht="13.5" hidden="1" thickBot="1">
      <c r="A18" s="37">
        <v>12</v>
      </c>
      <c r="B18" s="35">
        <v>6640</v>
      </c>
      <c r="C18" s="35"/>
      <c r="D18" s="35">
        <v>6910</v>
      </c>
      <c r="E18" s="36">
        <v>7250</v>
      </c>
      <c r="F18" s="36">
        <v>8220</v>
      </c>
      <c r="G18" s="36">
        <v>8890</v>
      </c>
      <c r="H18" s="36">
        <v>9650</v>
      </c>
      <c r="I18" s="36">
        <v>10490</v>
      </c>
      <c r="J18" s="36">
        <v>11460</v>
      </c>
      <c r="K18" s="36">
        <v>12920</v>
      </c>
      <c r="L18" s="36">
        <v>15110</v>
      </c>
      <c r="M18" s="36">
        <v>15990</v>
      </c>
      <c r="N18" s="36">
        <v>16950</v>
      </c>
      <c r="O18" s="103">
        <v>18010</v>
      </c>
      <c r="P18" s="104">
        <v>19220</v>
      </c>
      <c r="Q18" s="38"/>
    </row>
    <row r="19" spans="1:17" ht="12.75">
      <c r="A19" s="38"/>
      <c r="B19" s="38"/>
      <c r="C19" s="38"/>
      <c r="D19" s="3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19"/>
      <c r="P19" s="120"/>
      <c r="Q19" s="38"/>
    </row>
    <row r="20" spans="1:17" ht="12.75">
      <c r="A20" s="38"/>
      <c r="B20" s="38"/>
      <c r="C20" s="38"/>
      <c r="D20" s="3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39"/>
      <c r="Q20" s="38"/>
    </row>
    <row r="21" spans="1:17" ht="12.75">
      <c r="A21" s="38"/>
      <c r="B21" s="38"/>
      <c r="C21" s="38"/>
      <c r="D21" s="3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39"/>
      <c r="Q21" s="38"/>
    </row>
    <row r="22" spans="1:17" ht="12.75">
      <c r="A22" s="38"/>
      <c r="B22" s="38"/>
      <c r="C22" s="38"/>
      <c r="D22" s="3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39"/>
      <c r="Q22" s="38"/>
    </row>
    <row r="23" spans="1:17" ht="12.75">
      <c r="A23" s="38"/>
      <c r="B23" s="38"/>
      <c r="C23" s="38"/>
      <c r="D23" s="3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39"/>
      <c r="Q23" s="38"/>
    </row>
    <row r="24" spans="1:17" ht="12.75">
      <c r="A24" s="38"/>
      <c r="B24" s="38"/>
      <c r="C24" s="38"/>
      <c r="D24" s="3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9"/>
      <c r="Q24" s="38"/>
    </row>
    <row r="25" spans="1:17" ht="15.75">
      <c r="A25" s="111" t="s">
        <v>15</v>
      </c>
      <c r="B25" s="112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8"/>
    </row>
    <row r="26" spans="1:17" ht="12.75">
      <c r="A26" s="38"/>
      <c r="B26" s="38"/>
      <c r="C26" s="38"/>
      <c r="D26" s="3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39"/>
      <c r="Q26" s="38"/>
    </row>
    <row r="27" spans="1:16" ht="12.75" hidden="1">
      <c r="A27" s="38"/>
      <c r="B27" s="38"/>
      <c r="C27" s="38"/>
      <c r="D27" s="3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9"/>
    </row>
    <row r="28" spans="1:16" ht="12.75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1:16" ht="12.75" hidden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0"/>
      <c r="N29" s="38"/>
      <c r="O29" s="38"/>
      <c r="P29" s="38"/>
    </row>
    <row r="30" ht="12.75" hidden="1"/>
    <row r="31" ht="12.75" hidden="1"/>
    <row r="32" spans="1:16" ht="12.75">
      <c r="A32" s="113" t="s">
        <v>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2.75">
      <c r="A33" s="106" t="s">
        <v>11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2.75">
      <c r="A34" s="106" t="s">
        <v>10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ht="13.5" thickBot="1"/>
    <row r="36" spans="1:17" ht="12.75">
      <c r="A36" s="50" t="s">
        <v>1</v>
      </c>
      <c r="B36" s="115" t="s">
        <v>9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7"/>
      <c r="Q36" s="51"/>
    </row>
    <row r="37" spans="1:17" ht="13.5" thickBot="1">
      <c r="A37" s="52" t="s">
        <v>12</v>
      </c>
      <c r="B37" s="53">
        <v>1</v>
      </c>
      <c r="C37" s="54"/>
      <c r="D37" s="54">
        <v>2</v>
      </c>
      <c r="E37" s="55">
        <v>3</v>
      </c>
      <c r="F37" s="56">
        <v>4</v>
      </c>
      <c r="G37" s="56">
        <v>5</v>
      </c>
      <c r="H37" s="56">
        <v>6</v>
      </c>
      <c r="I37" s="56">
        <v>7</v>
      </c>
      <c r="J37" s="56">
        <v>8</v>
      </c>
      <c r="K37" s="56">
        <v>9</v>
      </c>
      <c r="L37" s="56">
        <v>10</v>
      </c>
      <c r="M37" s="56">
        <v>11</v>
      </c>
      <c r="N37" s="56">
        <v>10</v>
      </c>
      <c r="O37" s="56">
        <v>11</v>
      </c>
      <c r="P37" s="57">
        <v>12</v>
      </c>
      <c r="Q37" s="51"/>
    </row>
    <row r="38" spans="1:17" ht="12.75" hidden="1">
      <c r="A38" s="60"/>
      <c r="B38" s="61"/>
      <c r="C38" s="61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64"/>
      <c r="Q38" s="51"/>
    </row>
    <row r="39" spans="1:17" ht="12.75">
      <c r="A39" s="65">
        <v>1</v>
      </c>
      <c r="B39" s="66">
        <v>3400</v>
      </c>
      <c r="C39" s="66"/>
      <c r="D39" s="66">
        <v>3650</v>
      </c>
      <c r="E39" s="67">
        <v>3960</v>
      </c>
      <c r="F39" s="67">
        <v>4740</v>
      </c>
      <c r="G39" s="67">
        <v>5220</v>
      </c>
      <c r="H39" s="67">
        <v>5750</v>
      </c>
      <c r="I39" s="67">
        <v>6330</v>
      </c>
      <c r="J39" s="67">
        <v>7340</v>
      </c>
      <c r="K39" s="67">
        <v>9340</v>
      </c>
      <c r="L39" s="67">
        <v>9340</v>
      </c>
      <c r="M39" s="67">
        <v>10190</v>
      </c>
      <c r="N39" s="67">
        <v>10190</v>
      </c>
      <c r="O39" s="68">
        <v>11230</v>
      </c>
      <c r="P39" s="69">
        <v>12480</v>
      </c>
      <c r="Q39" s="51"/>
    </row>
    <row r="40" spans="1:17" ht="12.75">
      <c r="A40" s="72">
        <v>2</v>
      </c>
      <c r="B40" s="73">
        <v>3540</v>
      </c>
      <c r="C40" s="73"/>
      <c r="D40" s="73">
        <v>3810</v>
      </c>
      <c r="E40" s="74">
        <v>4140</v>
      </c>
      <c r="F40" s="74">
        <v>4950</v>
      </c>
      <c r="G40" s="74">
        <v>5450</v>
      </c>
      <c r="H40" s="74">
        <v>6010</v>
      </c>
      <c r="I40" s="74">
        <v>6610</v>
      </c>
      <c r="J40" s="74">
        <v>7660</v>
      </c>
      <c r="K40" s="74">
        <v>9740</v>
      </c>
      <c r="L40" s="74">
        <v>9740</v>
      </c>
      <c r="M40" s="74">
        <v>10670</v>
      </c>
      <c r="N40" s="74">
        <v>10670</v>
      </c>
      <c r="O40" s="75">
        <v>11760</v>
      </c>
      <c r="P40" s="76">
        <v>13060</v>
      </c>
      <c r="Q40" s="51"/>
    </row>
    <row r="41" spans="1:17" ht="12.75">
      <c r="A41" s="72">
        <v>3</v>
      </c>
      <c r="B41" s="73">
        <v>3670</v>
      </c>
      <c r="C41" s="73"/>
      <c r="D41" s="73">
        <v>3970</v>
      </c>
      <c r="E41" s="74">
        <v>4320</v>
      </c>
      <c r="F41" s="74">
        <v>5160</v>
      </c>
      <c r="G41" s="74">
        <v>5680</v>
      </c>
      <c r="H41" s="74">
        <v>6260</v>
      </c>
      <c r="I41" s="74">
        <v>6890</v>
      </c>
      <c r="J41" s="74">
        <v>7980</v>
      </c>
      <c r="K41" s="74">
        <v>10150</v>
      </c>
      <c r="L41" s="74">
        <v>10150</v>
      </c>
      <c r="M41" s="74">
        <v>11140</v>
      </c>
      <c r="N41" s="74">
        <v>11140</v>
      </c>
      <c r="O41" s="77">
        <v>12290</v>
      </c>
      <c r="P41" s="76">
        <v>13640</v>
      </c>
      <c r="Q41" s="51"/>
    </row>
    <row r="42" spans="1:17" ht="12.75">
      <c r="A42" s="72">
        <v>4</v>
      </c>
      <c r="B42" s="73">
        <v>3810</v>
      </c>
      <c r="C42" s="73"/>
      <c r="D42" s="73">
        <v>4130</v>
      </c>
      <c r="E42" s="74">
        <v>4500</v>
      </c>
      <c r="F42" s="74">
        <v>5370</v>
      </c>
      <c r="G42" s="74">
        <v>5920</v>
      </c>
      <c r="H42" s="74">
        <v>6520</v>
      </c>
      <c r="I42" s="74">
        <v>7180</v>
      </c>
      <c r="J42" s="74">
        <v>8300</v>
      </c>
      <c r="K42" s="74">
        <v>10560</v>
      </c>
      <c r="L42" s="74">
        <v>10560</v>
      </c>
      <c r="M42" s="74">
        <v>11610</v>
      </c>
      <c r="N42" s="74">
        <v>11610</v>
      </c>
      <c r="O42" s="68">
        <v>12820</v>
      </c>
      <c r="P42" s="69">
        <v>14220</v>
      </c>
      <c r="Q42" s="51"/>
    </row>
    <row r="43" spans="1:17" ht="12.75">
      <c r="A43" s="72">
        <v>5</v>
      </c>
      <c r="B43" s="73">
        <v>3950</v>
      </c>
      <c r="C43" s="73"/>
      <c r="D43" s="73">
        <v>4290</v>
      </c>
      <c r="E43" s="74">
        <v>4680</v>
      </c>
      <c r="F43" s="74">
        <v>5580</v>
      </c>
      <c r="G43" s="74">
        <v>6160</v>
      </c>
      <c r="H43" s="74">
        <v>6770</v>
      </c>
      <c r="I43" s="74">
        <v>7460</v>
      </c>
      <c r="J43" s="74">
        <v>8630</v>
      </c>
      <c r="K43" s="74">
        <v>10960</v>
      </c>
      <c r="L43" s="74">
        <v>10960</v>
      </c>
      <c r="M43" s="74">
        <v>12080</v>
      </c>
      <c r="N43" s="74">
        <v>12080</v>
      </c>
      <c r="O43" s="75">
        <v>13350</v>
      </c>
      <c r="P43" s="76">
        <v>14790</v>
      </c>
      <c r="Q43" s="51"/>
    </row>
    <row r="44" spans="1:17" ht="12.75">
      <c r="A44" s="72">
        <v>6</v>
      </c>
      <c r="B44" s="73">
        <v>4090</v>
      </c>
      <c r="C44" s="73"/>
      <c r="D44" s="73">
        <v>4450</v>
      </c>
      <c r="E44" s="74">
        <v>4860</v>
      </c>
      <c r="F44" s="74">
        <v>5790</v>
      </c>
      <c r="G44" s="74">
        <v>6390</v>
      </c>
      <c r="H44" s="74">
        <v>7030</v>
      </c>
      <c r="I44" s="74">
        <v>7740</v>
      </c>
      <c r="J44" s="74">
        <v>8960</v>
      </c>
      <c r="K44" s="74">
        <v>11370</v>
      </c>
      <c r="L44" s="74">
        <v>11370</v>
      </c>
      <c r="M44" s="74">
        <v>12560</v>
      </c>
      <c r="N44" s="74">
        <v>12560</v>
      </c>
      <c r="O44" s="75">
        <v>13890</v>
      </c>
      <c r="P44" s="76">
        <v>15370</v>
      </c>
      <c r="Q44" s="51"/>
    </row>
    <row r="45" spans="1:17" ht="12.75">
      <c r="A45" s="72">
        <v>7</v>
      </c>
      <c r="B45" s="73">
        <v>4230</v>
      </c>
      <c r="C45" s="73"/>
      <c r="D45" s="73">
        <v>4610</v>
      </c>
      <c r="E45" s="74">
        <v>5040</v>
      </c>
      <c r="F45" s="74">
        <v>6010</v>
      </c>
      <c r="G45" s="74">
        <v>6620</v>
      </c>
      <c r="H45" s="74">
        <v>7290</v>
      </c>
      <c r="I45" s="74">
        <v>8020</v>
      </c>
      <c r="J45" s="74">
        <v>9290</v>
      </c>
      <c r="K45" s="74">
        <v>11770</v>
      </c>
      <c r="L45" s="74">
        <v>11770</v>
      </c>
      <c r="M45" s="74">
        <v>13030</v>
      </c>
      <c r="N45" s="74">
        <v>13030</v>
      </c>
      <c r="O45" s="75">
        <v>14420</v>
      </c>
      <c r="P45" s="76">
        <v>15950</v>
      </c>
      <c r="Q45" s="51"/>
    </row>
    <row r="46" spans="1:17" ht="12.75">
      <c r="A46" s="72">
        <v>8</v>
      </c>
      <c r="B46" s="73">
        <v>4380</v>
      </c>
      <c r="C46" s="73"/>
      <c r="D46" s="73">
        <v>4770</v>
      </c>
      <c r="E46" s="74">
        <v>5220</v>
      </c>
      <c r="F46" s="74">
        <v>6220</v>
      </c>
      <c r="G46" s="74">
        <v>6850</v>
      </c>
      <c r="H46" s="74">
        <v>7540</v>
      </c>
      <c r="I46" s="74">
        <v>8300</v>
      </c>
      <c r="J46" s="74">
        <v>9610</v>
      </c>
      <c r="K46" s="74">
        <v>12180</v>
      </c>
      <c r="L46" s="74">
        <v>12180</v>
      </c>
      <c r="M46" s="74">
        <v>13510</v>
      </c>
      <c r="N46" s="74">
        <v>13510</v>
      </c>
      <c r="O46" s="75">
        <v>14960</v>
      </c>
      <c r="P46" s="76">
        <v>16530</v>
      </c>
      <c r="Q46" s="51"/>
    </row>
    <row r="47" spans="1:17" ht="12.75">
      <c r="A47" s="72">
        <v>9</v>
      </c>
      <c r="B47" s="78">
        <v>4530</v>
      </c>
      <c r="C47" s="73"/>
      <c r="D47" s="73">
        <v>4940</v>
      </c>
      <c r="E47" s="74">
        <v>5400</v>
      </c>
      <c r="F47" s="74">
        <v>6430</v>
      </c>
      <c r="G47" s="74">
        <v>7080</v>
      </c>
      <c r="H47" s="74">
        <v>7800</v>
      </c>
      <c r="I47" s="74">
        <v>8580</v>
      </c>
      <c r="J47" s="74">
        <v>9940</v>
      </c>
      <c r="K47" s="74">
        <v>12590</v>
      </c>
      <c r="L47" s="74">
        <v>12590</v>
      </c>
      <c r="M47" s="74">
        <v>13980</v>
      </c>
      <c r="N47" s="74">
        <v>13980</v>
      </c>
      <c r="O47" s="75">
        <v>15490</v>
      </c>
      <c r="P47" s="76">
        <v>17100</v>
      </c>
      <c r="Q47" s="51"/>
    </row>
    <row r="48" spans="1:17" ht="13.5" thickBot="1">
      <c r="A48" s="95">
        <v>10</v>
      </c>
      <c r="B48" s="94">
        <v>4680</v>
      </c>
      <c r="C48" s="94"/>
      <c r="D48" s="94">
        <v>5110</v>
      </c>
      <c r="E48" s="83">
        <v>5570</v>
      </c>
      <c r="F48" s="83">
        <v>6640</v>
      </c>
      <c r="G48" s="83">
        <v>7300</v>
      </c>
      <c r="H48" s="83">
        <v>8060</v>
      </c>
      <c r="I48" s="83">
        <v>8860</v>
      </c>
      <c r="J48" s="83">
        <v>10260</v>
      </c>
      <c r="K48" s="83">
        <v>13000</v>
      </c>
      <c r="L48" s="83">
        <v>13000</v>
      </c>
      <c r="M48" s="83">
        <v>14460</v>
      </c>
      <c r="N48" s="83">
        <v>14460</v>
      </c>
      <c r="O48" s="81">
        <v>16020</v>
      </c>
      <c r="P48" s="57">
        <v>17680</v>
      </c>
      <c r="Q48" s="51"/>
    </row>
    <row r="49" spans="1:17" ht="12.75" hidden="1">
      <c r="A49" s="65">
        <v>11</v>
      </c>
      <c r="B49" s="66">
        <v>4680</v>
      </c>
      <c r="C49" s="66"/>
      <c r="D49" s="66">
        <v>5110</v>
      </c>
      <c r="E49" s="67">
        <v>5570</v>
      </c>
      <c r="F49" s="67">
        <v>6640</v>
      </c>
      <c r="G49" s="67">
        <v>7300</v>
      </c>
      <c r="H49" s="67">
        <v>8060</v>
      </c>
      <c r="I49" s="67">
        <v>8860</v>
      </c>
      <c r="J49" s="67">
        <v>10260</v>
      </c>
      <c r="K49" s="67">
        <v>13000</v>
      </c>
      <c r="L49" s="67">
        <v>13000</v>
      </c>
      <c r="M49" s="67">
        <v>14460</v>
      </c>
      <c r="N49" s="67">
        <v>14460</v>
      </c>
      <c r="O49" s="68">
        <v>16020</v>
      </c>
      <c r="P49" s="69">
        <v>17680</v>
      </c>
      <c r="Q49" s="51"/>
    </row>
    <row r="50" spans="1:17" ht="13.5" hidden="1" thickBot="1">
      <c r="A50" s="79">
        <v>12</v>
      </c>
      <c r="B50" s="54">
        <v>4680</v>
      </c>
      <c r="C50" s="54"/>
      <c r="D50" s="54">
        <v>5110</v>
      </c>
      <c r="E50" s="80">
        <v>5570</v>
      </c>
      <c r="F50" s="80">
        <v>6640</v>
      </c>
      <c r="G50" s="80">
        <v>7300</v>
      </c>
      <c r="H50" s="80">
        <v>8060</v>
      </c>
      <c r="I50" s="80">
        <v>8860</v>
      </c>
      <c r="J50" s="80">
        <v>10260</v>
      </c>
      <c r="K50" s="80">
        <v>13000</v>
      </c>
      <c r="L50" s="80">
        <v>13000</v>
      </c>
      <c r="M50" s="80">
        <v>14460</v>
      </c>
      <c r="N50" s="80">
        <v>14460</v>
      </c>
      <c r="O50" s="81">
        <v>16020</v>
      </c>
      <c r="P50" s="57">
        <v>17680</v>
      </c>
      <c r="Q50" s="51"/>
    </row>
    <row r="51" spans="1:17" ht="12.75" hidden="1">
      <c r="A51" s="85"/>
      <c r="B51" s="86"/>
      <c r="C51" s="86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51"/>
    </row>
    <row r="52" spans="1:17" ht="12.75" hidden="1">
      <c r="A52" s="89"/>
      <c r="B52" s="90"/>
      <c r="C52" s="90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51"/>
    </row>
    <row r="53" spans="1:16" ht="13.5" hidden="1" thickBot="1">
      <c r="A53" s="4"/>
      <c r="B53" s="34"/>
      <c r="C53" s="34"/>
      <c r="D53" s="34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2"/>
    </row>
    <row r="54" spans="1:16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1:16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</row>
    <row r="56" spans="1:16" ht="15.75">
      <c r="A56" s="111" t="s">
        <v>21</v>
      </c>
      <c r="B56" s="112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9"/>
    </row>
    <row r="58" spans="1:16" ht="12.75">
      <c r="A58" s="113" t="s">
        <v>14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6" ht="12.75" hidden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</row>
    <row r="60" spans="1:16" ht="12.75" hidden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12.75">
      <c r="A61" s="106" t="s">
        <v>11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1:16" ht="13.5" thickBot="1">
      <c r="A62" s="106" t="s">
        <v>13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ht="13.5" hidden="1" thickBot="1"/>
    <row r="64" spans="1:16" ht="12.75">
      <c r="A64" s="50" t="s">
        <v>1</v>
      </c>
      <c r="B64" s="108" t="s">
        <v>22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1:16" ht="13.5" thickBot="1">
      <c r="A65" s="52" t="s">
        <v>12</v>
      </c>
      <c r="B65" s="56">
        <v>1</v>
      </c>
      <c r="C65" s="55"/>
      <c r="D65" s="55">
        <v>2</v>
      </c>
      <c r="E65" s="58">
        <v>3</v>
      </c>
      <c r="F65" s="56">
        <v>4</v>
      </c>
      <c r="G65" s="56">
        <v>5</v>
      </c>
      <c r="H65" s="56">
        <v>6</v>
      </c>
      <c r="I65" s="56">
        <v>7</v>
      </c>
      <c r="J65" s="56">
        <v>8</v>
      </c>
      <c r="K65" s="56">
        <v>9</v>
      </c>
      <c r="L65" s="56">
        <v>10</v>
      </c>
      <c r="M65" s="56">
        <v>11</v>
      </c>
      <c r="N65" s="56">
        <v>10</v>
      </c>
      <c r="O65" s="56">
        <v>11</v>
      </c>
      <c r="P65" s="59">
        <v>12</v>
      </c>
    </row>
    <row r="66" spans="1:16" ht="12.75" hidden="1">
      <c r="A66" s="60"/>
      <c r="B66" s="61"/>
      <c r="C66" s="61"/>
      <c r="D66" s="6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  <c r="P66" s="93"/>
    </row>
    <row r="67" spans="1:16" ht="12.75">
      <c r="A67" s="85">
        <v>1</v>
      </c>
      <c r="B67" s="97">
        <f>SUM(B39*1.18)</f>
        <v>4012</v>
      </c>
      <c r="C67" s="97"/>
      <c r="D67" s="97">
        <f aca="true" t="shared" si="0" ref="D67:E76">SUM(D39*1.18)</f>
        <v>4307</v>
      </c>
      <c r="E67" s="97">
        <f t="shared" si="0"/>
        <v>4672.8</v>
      </c>
      <c r="F67" s="98">
        <f aca="true" t="shared" si="1" ref="F67:I74">SUM(F39*1.3)</f>
        <v>6162</v>
      </c>
      <c r="G67" s="98">
        <f t="shared" si="1"/>
        <v>6786</v>
      </c>
      <c r="H67" s="98">
        <f t="shared" si="1"/>
        <v>7475</v>
      </c>
      <c r="I67" s="98">
        <f t="shared" si="1"/>
        <v>8229</v>
      </c>
      <c r="J67" s="98">
        <f>SUM(J39*1.36)</f>
        <v>9982.400000000001</v>
      </c>
      <c r="K67" s="98">
        <f>SUM(K39*1.6)</f>
        <v>14944</v>
      </c>
      <c r="L67" s="87">
        <v>9340</v>
      </c>
      <c r="M67" s="98">
        <f aca="true" t="shared" si="2" ref="M67:M78">SUM(M39*1.45)</f>
        <v>14775.5</v>
      </c>
      <c r="N67" s="98">
        <f aca="true" t="shared" si="3" ref="N67:P76">SUM(N39*1.6)</f>
        <v>16304</v>
      </c>
      <c r="O67" s="98">
        <f t="shared" si="3"/>
        <v>17968</v>
      </c>
      <c r="P67" s="99">
        <f t="shared" si="3"/>
        <v>19968</v>
      </c>
    </row>
    <row r="68" spans="1:16" ht="12.75">
      <c r="A68" s="72">
        <v>2</v>
      </c>
      <c r="B68" s="78">
        <f aca="true" t="shared" si="4" ref="B68:B76">SUM(B40*1.18)</f>
        <v>4177.2</v>
      </c>
      <c r="C68" s="78"/>
      <c r="D68" s="78">
        <f t="shared" si="0"/>
        <v>4495.8</v>
      </c>
      <c r="E68" s="78">
        <f t="shared" si="0"/>
        <v>4885.2</v>
      </c>
      <c r="F68" s="96">
        <f t="shared" si="1"/>
        <v>6435</v>
      </c>
      <c r="G68" s="96">
        <f t="shared" si="1"/>
        <v>7085</v>
      </c>
      <c r="H68" s="96">
        <f t="shared" si="1"/>
        <v>7813</v>
      </c>
      <c r="I68" s="96">
        <f t="shared" si="1"/>
        <v>8593</v>
      </c>
      <c r="J68" s="96">
        <f aca="true" t="shared" si="5" ref="J68:J76">SUM(J40*1.36)</f>
        <v>10417.6</v>
      </c>
      <c r="K68" s="96">
        <f aca="true" t="shared" si="6" ref="K68:K76">SUM(K40*1.6)</f>
        <v>15584</v>
      </c>
      <c r="L68" s="74">
        <v>9340</v>
      </c>
      <c r="M68" s="96">
        <f t="shared" si="2"/>
        <v>15471.5</v>
      </c>
      <c r="N68" s="96">
        <f t="shared" si="3"/>
        <v>17072</v>
      </c>
      <c r="O68" s="96">
        <f t="shared" si="3"/>
        <v>18816</v>
      </c>
      <c r="P68" s="100">
        <f t="shared" si="3"/>
        <v>20896</v>
      </c>
    </row>
    <row r="69" spans="1:16" ht="12.75">
      <c r="A69" s="72">
        <v>3</v>
      </c>
      <c r="B69" s="78">
        <f t="shared" si="4"/>
        <v>4330.599999999999</v>
      </c>
      <c r="C69" s="78"/>
      <c r="D69" s="78">
        <f t="shared" si="0"/>
        <v>4684.599999999999</v>
      </c>
      <c r="E69" s="78">
        <f t="shared" si="0"/>
        <v>5097.599999999999</v>
      </c>
      <c r="F69" s="96">
        <f t="shared" si="1"/>
        <v>6708</v>
      </c>
      <c r="G69" s="96">
        <f t="shared" si="1"/>
        <v>7384</v>
      </c>
      <c r="H69" s="96">
        <f t="shared" si="1"/>
        <v>8138</v>
      </c>
      <c r="I69" s="96">
        <f t="shared" si="1"/>
        <v>8957</v>
      </c>
      <c r="J69" s="96">
        <f t="shared" si="5"/>
        <v>10852.800000000001</v>
      </c>
      <c r="K69" s="96">
        <f t="shared" si="6"/>
        <v>16240</v>
      </c>
      <c r="L69" s="74">
        <v>9340</v>
      </c>
      <c r="M69" s="96">
        <f t="shared" si="2"/>
        <v>16153</v>
      </c>
      <c r="N69" s="96">
        <f t="shared" si="3"/>
        <v>17824</v>
      </c>
      <c r="O69" s="96">
        <f t="shared" si="3"/>
        <v>19664</v>
      </c>
      <c r="P69" s="100">
        <f t="shared" si="3"/>
        <v>21824</v>
      </c>
    </row>
    <row r="70" spans="1:16" ht="12.75">
      <c r="A70" s="72">
        <v>4</v>
      </c>
      <c r="B70" s="78">
        <f t="shared" si="4"/>
        <v>4495.8</v>
      </c>
      <c r="C70" s="78"/>
      <c r="D70" s="78">
        <f t="shared" si="0"/>
        <v>4873.4</v>
      </c>
      <c r="E70" s="78">
        <f t="shared" si="0"/>
        <v>5310</v>
      </c>
      <c r="F70" s="96">
        <f t="shared" si="1"/>
        <v>6981</v>
      </c>
      <c r="G70" s="96">
        <f t="shared" si="1"/>
        <v>7696</v>
      </c>
      <c r="H70" s="96">
        <f t="shared" si="1"/>
        <v>8476</v>
      </c>
      <c r="I70" s="96">
        <f t="shared" si="1"/>
        <v>9334</v>
      </c>
      <c r="J70" s="96">
        <f t="shared" si="5"/>
        <v>11288</v>
      </c>
      <c r="K70" s="96">
        <f t="shared" si="6"/>
        <v>16896</v>
      </c>
      <c r="L70" s="74">
        <v>9340</v>
      </c>
      <c r="M70" s="96">
        <f t="shared" si="2"/>
        <v>16834.5</v>
      </c>
      <c r="N70" s="96">
        <f t="shared" si="3"/>
        <v>18576</v>
      </c>
      <c r="O70" s="96">
        <f t="shared" si="3"/>
        <v>20512</v>
      </c>
      <c r="P70" s="100">
        <f t="shared" si="3"/>
        <v>22752</v>
      </c>
    </row>
    <row r="71" spans="1:16" ht="12.75">
      <c r="A71" s="72">
        <v>5</v>
      </c>
      <c r="B71" s="78">
        <f t="shared" si="4"/>
        <v>4661</v>
      </c>
      <c r="C71" s="78"/>
      <c r="D71" s="78">
        <f t="shared" si="0"/>
        <v>5062.2</v>
      </c>
      <c r="E71" s="78">
        <f t="shared" si="0"/>
        <v>5522.4</v>
      </c>
      <c r="F71" s="96">
        <f t="shared" si="1"/>
        <v>7254</v>
      </c>
      <c r="G71" s="96">
        <f t="shared" si="1"/>
        <v>8008</v>
      </c>
      <c r="H71" s="96">
        <f t="shared" si="1"/>
        <v>8801</v>
      </c>
      <c r="I71" s="96">
        <f t="shared" si="1"/>
        <v>9698</v>
      </c>
      <c r="J71" s="96">
        <f t="shared" si="5"/>
        <v>11736.800000000001</v>
      </c>
      <c r="K71" s="96">
        <f t="shared" si="6"/>
        <v>17536</v>
      </c>
      <c r="L71" s="74">
        <v>9340</v>
      </c>
      <c r="M71" s="96">
        <f t="shared" si="2"/>
        <v>17516</v>
      </c>
      <c r="N71" s="96">
        <f t="shared" si="3"/>
        <v>19328</v>
      </c>
      <c r="O71" s="96">
        <f t="shared" si="3"/>
        <v>21360</v>
      </c>
      <c r="P71" s="100">
        <f t="shared" si="3"/>
        <v>23664</v>
      </c>
    </row>
    <row r="72" spans="1:16" ht="12.75">
      <c r="A72" s="72">
        <v>6</v>
      </c>
      <c r="B72" s="78">
        <f t="shared" si="4"/>
        <v>4826.2</v>
      </c>
      <c r="C72" s="78"/>
      <c r="D72" s="78">
        <f t="shared" si="0"/>
        <v>5251</v>
      </c>
      <c r="E72" s="78">
        <f t="shared" si="0"/>
        <v>5734.799999999999</v>
      </c>
      <c r="F72" s="96">
        <f t="shared" si="1"/>
        <v>7527</v>
      </c>
      <c r="G72" s="96">
        <f t="shared" si="1"/>
        <v>8307</v>
      </c>
      <c r="H72" s="96">
        <f t="shared" si="1"/>
        <v>9139</v>
      </c>
      <c r="I72" s="96">
        <f t="shared" si="1"/>
        <v>10062</v>
      </c>
      <c r="J72" s="96">
        <f t="shared" si="5"/>
        <v>12185.6</v>
      </c>
      <c r="K72" s="96">
        <f t="shared" si="6"/>
        <v>18192</v>
      </c>
      <c r="L72" s="74">
        <v>9340</v>
      </c>
      <c r="M72" s="96">
        <f t="shared" si="2"/>
        <v>18212</v>
      </c>
      <c r="N72" s="96">
        <f t="shared" si="3"/>
        <v>20096</v>
      </c>
      <c r="O72" s="96">
        <f t="shared" si="3"/>
        <v>22224</v>
      </c>
      <c r="P72" s="100">
        <f t="shared" si="3"/>
        <v>24592</v>
      </c>
    </row>
    <row r="73" spans="1:16" ht="12.75">
      <c r="A73" s="72">
        <v>7</v>
      </c>
      <c r="B73" s="78">
        <f t="shared" si="4"/>
        <v>4991.4</v>
      </c>
      <c r="C73" s="78"/>
      <c r="D73" s="78">
        <f t="shared" si="0"/>
        <v>5439.799999999999</v>
      </c>
      <c r="E73" s="78">
        <f t="shared" si="0"/>
        <v>5947.2</v>
      </c>
      <c r="F73" s="96">
        <f t="shared" si="1"/>
        <v>7813</v>
      </c>
      <c r="G73" s="96">
        <f t="shared" si="1"/>
        <v>8606</v>
      </c>
      <c r="H73" s="96">
        <f t="shared" si="1"/>
        <v>9477</v>
      </c>
      <c r="I73" s="96">
        <f t="shared" si="1"/>
        <v>10426</v>
      </c>
      <c r="J73" s="96">
        <f t="shared" si="5"/>
        <v>12634.400000000001</v>
      </c>
      <c r="K73" s="96">
        <f t="shared" si="6"/>
        <v>18832</v>
      </c>
      <c r="L73" s="74">
        <v>9340</v>
      </c>
      <c r="M73" s="96">
        <f t="shared" si="2"/>
        <v>18893.5</v>
      </c>
      <c r="N73" s="96">
        <f t="shared" si="3"/>
        <v>20848</v>
      </c>
      <c r="O73" s="96">
        <f t="shared" si="3"/>
        <v>23072</v>
      </c>
      <c r="P73" s="100">
        <f t="shared" si="3"/>
        <v>25520</v>
      </c>
    </row>
    <row r="74" spans="1:16" ht="12.75">
      <c r="A74" s="72">
        <v>8</v>
      </c>
      <c r="B74" s="78">
        <f t="shared" si="4"/>
        <v>5168.4</v>
      </c>
      <c r="C74" s="78"/>
      <c r="D74" s="78">
        <f t="shared" si="0"/>
        <v>5628.599999999999</v>
      </c>
      <c r="E74" s="78">
        <f t="shared" si="0"/>
        <v>6159.599999999999</v>
      </c>
      <c r="F74" s="96">
        <f t="shared" si="1"/>
        <v>8086</v>
      </c>
      <c r="G74" s="96">
        <f t="shared" si="1"/>
        <v>8905</v>
      </c>
      <c r="H74" s="96">
        <f t="shared" si="1"/>
        <v>9802</v>
      </c>
      <c r="I74" s="96">
        <f t="shared" si="1"/>
        <v>10790</v>
      </c>
      <c r="J74" s="96">
        <f t="shared" si="5"/>
        <v>13069.6</v>
      </c>
      <c r="K74" s="96">
        <f t="shared" si="6"/>
        <v>19488</v>
      </c>
      <c r="L74" s="74">
        <v>9340</v>
      </c>
      <c r="M74" s="96">
        <f t="shared" si="2"/>
        <v>19589.5</v>
      </c>
      <c r="N74" s="96">
        <f t="shared" si="3"/>
        <v>21616</v>
      </c>
      <c r="O74" s="96">
        <f t="shared" si="3"/>
        <v>23936</v>
      </c>
      <c r="P74" s="100">
        <f t="shared" si="3"/>
        <v>26448</v>
      </c>
    </row>
    <row r="75" spans="1:16" ht="12.75">
      <c r="A75" s="72">
        <v>9</v>
      </c>
      <c r="B75" s="78">
        <f t="shared" si="4"/>
        <v>5345.4</v>
      </c>
      <c r="C75" s="78"/>
      <c r="D75" s="78">
        <f t="shared" si="0"/>
        <v>5829.2</v>
      </c>
      <c r="E75" s="78">
        <f t="shared" si="0"/>
        <v>6372</v>
      </c>
      <c r="F75" s="96">
        <f aca="true" t="shared" si="7" ref="F75:I76">SUM(F47*1.3)</f>
        <v>8359</v>
      </c>
      <c r="G75" s="96">
        <f t="shared" si="7"/>
        <v>9204</v>
      </c>
      <c r="H75" s="96">
        <f t="shared" si="7"/>
        <v>10140</v>
      </c>
      <c r="I75" s="96">
        <f t="shared" si="7"/>
        <v>11154</v>
      </c>
      <c r="J75" s="96">
        <f t="shared" si="5"/>
        <v>13518.400000000001</v>
      </c>
      <c r="K75" s="96">
        <f t="shared" si="6"/>
        <v>20144</v>
      </c>
      <c r="L75" s="74">
        <v>9340</v>
      </c>
      <c r="M75" s="96">
        <f t="shared" si="2"/>
        <v>20271</v>
      </c>
      <c r="N75" s="96">
        <f t="shared" si="3"/>
        <v>22368</v>
      </c>
      <c r="O75" s="96">
        <f t="shared" si="3"/>
        <v>24784</v>
      </c>
      <c r="P75" s="100">
        <f t="shared" si="3"/>
        <v>27360</v>
      </c>
    </row>
    <row r="76" spans="1:16" ht="13.5" thickBot="1">
      <c r="A76" s="79">
        <v>10</v>
      </c>
      <c r="B76" s="53">
        <f t="shared" si="4"/>
        <v>5522.4</v>
      </c>
      <c r="C76" s="53"/>
      <c r="D76" s="53">
        <f t="shared" si="0"/>
        <v>6029.799999999999</v>
      </c>
      <c r="E76" s="53">
        <f t="shared" si="0"/>
        <v>6572.599999999999</v>
      </c>
      <c r="F76" s="101">
        <f t="shared" si="7"/>
        <v>8632</v>
      </c>
      <c r="G76" s="101">
        <f t="shared" si="7"/>
        <v>9490</v>
      </c>
      <c r="H76" s="101">
        <f t="shared" si="7"/>
        <v>10478</v>
      </c>
      <c r="I76" s="101">
        <f t="shared" si="7"/>
        <v>11518</v>
      </c>
      <c r="J76" s="101">
        <f t="shared" si="5"/>
        <v>13953.6</v>
      </c>
      <c r="K76" s="101">
        <f t="shared" si="6"/>
        <v>20800</v>
      </c>
      <c r="L76" s="80">
        <v>9340</v>
      </c>
      <c r="M76" s="101">
        <f t="shared" si="2"/>
        <v>20967</v>
      </c>
      <c r="N76" s="101">
        <f t="shared" si="3"/>
        <v>23136</v>
      </c>
      <c r="O76" s="101">
        <f t="shared" si="3"/>
        <v>25632</v>
      </c>
      <c r="P76" s="102">
        <f>SUM(P48*1.6)</f>
        <v>28288</v>
      </c>
    </row>
    <row r="77" spans="1:16" ht="12.75" hidden="1">
      <c r="A77" s="65">
        <v>11</v>
      </c>
      <c r="B77" s="70">
        <f>SUM(B49*1.135)</f>
        <v>5311.8</v>
      </c>
      <c r="C77" s="66"/>
      <c r="D77" s="70">
        <f>SUM(D49*1.135)</f>
        <v>5799.85</v>
      </c>
      <c r="E77" s="70">
        <f>SUM(E49*1.135)</f>
        <v>6321.95</v>
      </c>
      <c r="F77" s="67">
        <v>6640</v>
      </c>
      <c r="G77" s="70">
        <f aca="true" t="shared" si="8" ref="G77:I78">SUM(G49*1.225)</f>
        <v>8942.5</v>
      </c>
      <c r="H77" s="70">
        <f t="shared" si="8"/>
        <v>9873.5</v>
      </c>
      <c r="I77" s="70">
        <f t="shared" si="8"/>
        <v>10853.5</v>
      </c>
      <c r="J77" s="70">
        <f>SUM(J49*1.27)</f>
        <v>13030.2</v>
      </c>
      <c r="K77" s="70">
        <f>SUM(K49*1.45)</f>
        <v>18850</v>
      </c>
      <c r="L77" s="67">
        <v>9340</v>
      </c>
      <c r="M77" s="70">
        <f t="shared" si="2"/>
        <v>20967</v>
      </c>
      <c r="N77" s="70">
        <f aca="true" t="shared" si="9" ref="N77:P78">SUM(N49*1.45)</f>
        <v>20967</v>
      </c>
      <c r="O77" s="70">
        <f t="shared" si="9"/>
        <v>23229</v>
      </c>
      <c r="P77" s="71">
        <f t="shared" si="9"/>
        <v>25636</v>
      </c>
    </row>
    <row r="78" spans="1:16" ht="13.5" hidden="1" thickBot="1">
      <c r="A78" s="79">
        <v>12</v>
      </c>
      <c r="B78" s="82">
        <f>SUM(B50*1.135)</f>
        <v>5311.8</v>
      </c>
      <c r="C78" s="54"/>
      <c r="D78" s="82">
        <f>SUM(D50*1.135)</f>
        <v>5799.85</v>
      </c>
      <c r="E78" s="82">
        <f>SUM(E50*1.135)</f>
        <v>6321.95</v>
      </c>
      <c r="F78" s="80">
        <v>6640</v>
      </c>
      <c r="G78" s="82">
        <f t="shared" si="8"/>
        <v>8942.5</v>
      </c>
      <c r="H78" s="82">
        <f t="shared" si="8"/>
        <v>9873.5</v>
      </c>
      <c r="I78" s="82">
        <f t="shared" si="8"/>
        <v>10853.5</v>
      </c>
      <c r="J78" s="82">
        <f>SUM(J50*1.27)</f>
        <v>13030.2</v>
      </c>
      <c r="K78" s="82">
        <f>SUM(K50*1.45)</f>
        <v>18850</v>
      </c>
      <c r="L78" s="83">
        <v>9340</v>
      </c>
      <c r="M78" s="82">
        <f t="shared" si="2"/>
        <v>20967</v>
      </c>
      <c r="N78" s="82">
        <f t="shared" si="9"/>
        <v>20967</v>
      </c>
      <c r="O78" s="82">
        <f t="shared" si="9"/>
        <v>23229</v>
      </c>
      <c r="P78" s="84">
        <f t="shared" si="9"/>
        <v>25636</v>
      </c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105" t="s">
        <v>18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16" ht="12.75">
      <c r="A81" s="105" t="s">
        <v>19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</row>
    <row r="82" spans="1:17" ht="12.75">
      <c r="A82" s="105" t="s">
        <v>20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18"/>
    </row>
    <row r="83" spans="1:16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9"/>
    </row>
    <row r="84" spans="1:16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5" spans="1:16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9"/>
    </row>
    <row r="86" spans="1:16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1:16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1:16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9"/>
    </row>
    <row r="89" spans="1:16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9"/>
    </row>
    <row r="90" spans="1:16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9"/>
    </row>
    <row r="91" spans="1:16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9"/>
    </row>
    <row r="92" spans="1:16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9"/>
    </row>
    <row r="93" spans="1:16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9"/>
    </row>
    <row r="94" spans="1:16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9"/>
    </row>
    <row r="95" spans="1:16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9"/>
    </row>
    <row r="96" spans="1:16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9"/>
    </row>
    <row r="97" spans="1:16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9"/>
    </row>
    <row r="98" spans="1:16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ht="12.75">
      <c r="M99" s="30"/>
    </row>
    <row r="100" ht="12.75">
      <c r="M100" s="30"/>
    </row>
    <row r="101" ht="12.75">
      <c r="M101" s="30"/>
    </row>
    <row r="102" ht="12.75">
      <c r="A102" t="s">
        <v>7</v>
      </c>
    </row>
    <row r="103" ht="12.75">
      <c r="A103" t="s">
        <v>6</v>
      </c>
    </row>
    <row r="104" ht="12.75">
      <c r="A104" t="s">
        <v>8</v>
      </c>
    </row>
    <row r="106" spans="1:12" ht="13.5" thickBot="1">
      <c r="A106" t="s">
        <v>4</v>
      </c>
      <c r="L106" s="38"/>
    </row>
    <row r="107" spans="1:16" ht="12.75">
      <c r="A107" s="1" t="s">
        <v>3</v>
      </c>
      <c r="B107" s="32"/>
      <c r="C107" s="32"/>
      <c r="D107" s="32"/>
      <c r="E107" s="2"/>
      <c r="F107" s="3"/>
      <c r="G107" s="3" t="s">
        <v>0</v>
      </c>
      <c r="H107" s="3"/>
      <c r="I107" s="3"/>
      <c r="J107" s="3"/>
      <c r="K107" s="3"/>
      <c r="L107" s="3"/>
      <c r="M107" s="3"/>
      <c r="N107" s="3"/>
      <c r="O107" s="3"/>
      <c r="P107" s="26"/>
    </row>
    <row r="108" spans="1:16" ht="13.5" thickBot="1">
      <c r="A108" s="4" t="s">
        <v>2</v>
      </c>
      <c r="B108" s="25">
        <v>1</v>
      </c>
      <c r="C108" s="35"/>
      <c r="D108" s="35">
        <v>2</v>
      </c>
      <c r="E108" s="5">
        <v>3</v>
      </c>
      <c r="F108" s="6">
        <v>4</v>
      </c>
      <c r="G108" s="6">
        <v>5</v>
      </c>
      <c r="H108" s="6">
        <v>6</v>
      </c>
      <c r="I108" s="6">
        <v>7</v>
      </c>
      <c r="J108" s="6">
        <v>8</v>
      </c>
      <c r="K108" s="6">
        <v>9</v>
      </c>
      <c r="L108" s="6">
        <v>10</v>
      </c>
      <c r="M108" s="6">
        <v>11</v>
      </c>
      <c r="N108" s="6">
        <v>12</v>
      </c>
      <c r="O108" s="6">
        <v>13</v>
      </c>
      <c r="P108" s="23">
        <v>14</v>
      </c>
    </row>
    <row r="109" spans="1:16" ht="12.75">
      <c r="A109" s="17"/>
      <c r="B109" s="17"/>
      <c r="C109" s="17"/>
      <c r="D109" s="17"/>
      <c r="E109" s="17"/>
      <c r="F109" s="17"/>
      <c r="G109" s="17"/>
      <c r="H109" s="17"/>
      <c r="I109" s="33"/>
      <c r="J109" s="8"/>
      <c r="K109" s="8"/>
      <c r="L109" s="8"/>
      <c r="M109" s="8"/>
      <c r="N109" s="8"/>
      <c r="O109" s="8"/>
      <c r="P109" s="21"/>
    </row>
    <row r="110" spans="1:16" ht="12.75">
      <c r="A110" s="31">
        <v>1</v>
      </c>
      <c r="B110" s="40">
        <f aca="true" t="shared" si="10" ref="B110:P110">B7-B39</f>
        <v>1400</v>
      </c>
      <c r="C110" s="40">
        <f t="shared" si="10"/>
        <v>0</v>
      </c>
      <c r="D110" s="40">
        <f t="shared" si="10"/>
        <v>1300</v>
      </c>
      <c r="E110" s="40">
        <f t="shared" si="10"/>
        <v>1190</v>
      </c>
      <c r="F110" s="40">
        <f t="shared" si="10"/>
        <v>1000</v>
      </c>
      <c r="G110" s="40">
        <f t="shared" si="10"/>
        <v>970</v>
      </c>
      <c r="H110" s="40">
        <f t="shared" si="10"/>
        <v>940</v>
      </c>
      <c r="I110" s="40">
        <f t="shared" si="10"/>
        <v>920</v>
      </c>
      <c r="J110" s="40">
        <f t="shared" si="10"/>
        <v>560</v>
      </c>
      <c r="K110" s="40">
        <f t="shared" si="10"/>
        <v>-430</v>
      </c>
      <c r="L110" s="40">
        <f t="shared" si="10"/>
        <v>1080</v>
      </c>
      <c r="M110" s="40">
        <f t="shared" si="10"/>
        <v>840</v>
      </c>
      <c r="N110" s="40">
        <f t="shared" si="10"/>
        <v>1500</v>
      </c>
      <c r="O110" s="40">
        <f t="shared" si="10"/>
        <v>1190</v>
      </c>
      <c r="P110" s="40">
        <f t="shared" si="10"/>
        <v>770</v>
      </c>
    </row>
    <row r="111" spans="1:16" ht="12.75">
      <c r="A111" s="9">
        <v>2</v>
      </c>
      <c r="B111" s="40">
        <f aca="true" t="shared" si="11" ref="B111:P111">B8-B40</f>
        <v>1430</v>
      </c>
      <c r="C111" s="40">
        <f t="shared" si="11"/>
        <v>0</v>
      </c>
      <c r="D111" s="40">
        <f t="shared" si="11"/>
        <v>1320</v>
      </c>
      <c r="E111" s="40">
        <f t="shared" si="11"/>
        <v>1200</v>
      </c>
      <c r="F111" s="40">
        <f t="shared" si="11"/>
        <v>1020</v>
      </c>
      <c r="G111" s="40">
        <f t="shared" si="11"/>
        <v>990</v>
      </c>
      <c r="H111" s="40">
        <f t="shared" si="11"/>
        <v>950</v>
      </c>
      <c r="I111" s="40">
        <f t="shared" si="11"/>
        <v>930</v>
      </c>
      <c r="J111" s="40">
        <f t="shared" si="11"/>
        <v>560</v>
      </c>
      <c r="K111" s="40">
        <f t="shared" si="11"/>
        <v>-470</v>
      </c>
      <c r="L111" s="40">
        <f t="shared" si="11"/>
        <v>1110</v>
      </c>
      <c r="M111" s="40">
        <f t="shared" si="11"/>
        <v>810</v>
      </c>
      <c r="N111" s="40">
        <f t="shared" si="11"/>
        <v>1500</v>
      </c>
      <c r="O111" s="40">
        <f t="shared" si="11"/>
        <v>1170</v>
      </c>
      <c r="P111" s="40">
        <f t="shared" si="11"/>
        <v>730</v>
      </c>
    </row>
    <row r="112" spans="1:16" ht="12.75">
      <c r="A112" s="10">
        <v>3</v>
      </c>
      <c r="B112" s="40">
        <f aca="true" t="shared" si="12" ref="B112:P112">B9-B41</f>
        <v>1460</v>
      </c>
      <c r="C112" s="40">
        <f t="shared" si="12"/>
        <v>0</v>
      </c>
      <c r="D112" s="40">
        <f t="shared" si="12"/>
        <v>1340</v>
      </c>
      <c r="E112" s="40">
        <f t="shared" si="12"/>
        <v>1210</v>
      </c>
      <c r="F112" s="40">
        <f t="shared" si="12"/>
        <v>1030</v>
      </c>
      <c r="G112" s="40">
        <f t="shared" si="12"/>
        <v>1000</v>
      </c>
      <c r="H112" s="40">
        <f t="shared" si="12"/>
        <v>970</v>
      </c>
      <c r="I112" s="40">
        <f t="shared" si="12"/>
        <v>950</v>
      </c>
      <c r="J112" s="40">
        <f t="shared" si="12"/>
        <v>570</v>
      </c>
      <c r="K112" s="40">
        <f t="shared" si="12"/>
        <v>-510</v>
      </c>
      <c r="L112" s="40">
        <f t="shared" si="12"/>
        <v>1120</v>
      </c>
      <c r="M112" s="40">
        <f t="shared" si="12"/>
        <v>790</v>
      </c>
      <c r="N112" s="40">
        <f t="shared" si="12"/>
        <v>1510</v>
      </c>
      <c r="O112" s="40">
        <f t="shared" si="12"/>
        <v>1150</v>
      </c>
      <c r="P112" s="40">
        <f t="shared" si="12"/>
        <v>700</v>
      </c>
    </row>
    <row r="113" spans="1:16" ht="12.75">
      <c r="A113" s="10">
        <v>4</v>
      </c>
      <c r="B113" s="40">
        <f aca="true" t="shared" si="13" ref="B113:P113">B10-B42</f>
        <v>1490</v>
      </c>
      <c r="C113" s="40">
        <f t="shared" si="13"/>
        <v>0</v>
      </c>
      <c r="D113" s="40">
        <f t="shared" si="13"/>
        <v>1350</v>
      </c>
      <c r="E113" s="40">
        <f t="shared" si="13"/>
        <v>1220</v>
      </c>
      <c r="F113" s="40">
        <f t="shared" si="13"/>
        <v>1050</v>
      </c>
      <c r="G113" s="40">
        <f t="shared" si="13"/>
        <v>1010</v>
      </c>
      <c r="H113" s="40">
        <f t="shared" si="13"/>
        <v>980</v>
      </c>
      <c r="I113" s="40">
        <f t="shared" si="13"/>
        <v>950</v>
      </c>
      <c r="J113" s="40">
        <f t="shared" si="13"/>
        <v>570</v>
      </c>
      <c r="K113" s="40">
        <f t="shared" si="13"/>
        <v>-560</v>
      </c>
      <c r="L113" s="40">
        <f t="shared" si="13"/>
        <v>1140</v>
      </c>
      <c r="M113" s="40">
        <f t="shared" si="13"/>
        <v>770</v>
      </c>
      <c r="N113" s="40">
        <f t="shared" si="13"/>
        <v>1510</v>
      </c>
      <c r="O113" s="40">
        <f t="shared" si="13"/>
        <v>1120</v>
      </c>
      <c r="P113" s="40">
        <f t="shared" si="13"/>
        <v>660</v>
      </c>
    </row>
    <row r="114" spans="1:16" ht="12.75">
      <c r="A114" s="10">
        <v>5</v>
      </c>
      <c r="B114" s="40">
        <f aca="true" t="shared" si="14" ref="B114:P114">B11-B43</f>
        <v>1520</v>
      </c>
      <c r="C114" s="40">
        <f t="shared" si="14"/>
        <v>0</v>
      </c>
      <c r="D114" s="40">
        <f t="shared" si="14"/>
        <v>1370</v>
      </c>
      <c r="E114" s="40">
        <f t="shared" si="14"/>
        <v>1230</v>
      </c>
      <c r="F114" s="40">
        <f t="shared" si="14"/>
        <v>1060</v>
      </c>
      <c r="G114" s="40">
        <f t="shared" si="14"/>
        <v>1010</v>
      </c>
      <c r="H114" s="40">
        <f t="shared" si="14"/>
        <v>1000</v>
      </c>
      <c r="I114" s="40">
        <f t="shared" si="14"/>
        <v>970</v>
      </c>
      <c r="J114" s="40">
        <f t="shared" si="14"/>
        <v>560</v>
      </c>
      <c r="K114" s="40">
        <f t="shared" si="14"/>
        <v>-590</v>
      </c>
      <c r="L114" s="40">
        <f t="shared" si="14"/>
        <v>1170</v>
      </c>
      <c r="M114" s="40">
        <f t="shared" si="14"/>
        <v>750</v>
      </c>
      <c r="N114" s="40">
        <f t="shared" si="14"/>
        <v>1520</v>
      </c>
      <c r="O114" s="40">
        <f t="shared" si="14"/>
        <v>1100</v>
      </c>
      <c r="P114" s="40">
        <f t="shared" si="14"/>
        <v>630</v>
      </c>
    </row>
    <row r="115" spans="1:16" ht="12.75">
      <c r="A115" s="10">
        <v>6</v>
      </c>
      <c r="B115" s="40">
        <f aca="true" t="shared" si="15" ref="B115:P115">B12-B44</f>
        <v>1550</v>
      </c>
      <c r="C115" s="40">
        <f t="shared" si="15"/>
        <v>0</v>
      </c>
      <c r="D115" s="40">
        <f t="shared" si="15"/>
        <v>1390</v>
      </c>
      <c r="E115" s="40">
        <f t="shared" si="15"/>
        <v>1240</v>
      </c>
      <c r="F115" s="40">
        <f t="shared" si="15"/>
        <v>1080</v>
      </c>
      <c r="G115" s="40">
        <f t="shared" si="15"/>
        <v>1030</v>
      </c>
      <c r="H115" s="40">
        <f t="shared" si="15"/>
        <v>1010</v>
      </c>
      <c r="I115" s="40">
        <f t="shared" si="15"/>
        <v>980</v>
      </c>
      <c r="J115" s="40">
        <f t="shared" si="15"/>
        <v>560</v>
      </c>
      <c r="K115" s="40">
        <f t="shared" si="15"/>
        <v>-640</v>
      </c>
      <c r="L115" s="40">
        <f t="shared" si="15"/>
        <v>1180</v>
      </c>
      <c r="M115" s="40">
        <f t="shared" si="15"/>
        <v>720</v>
      </c>
      <c r="N115" s="40">
        <f t="shared" si="15"/>
        <v>1520</v>
      </c>
      <c r="O115" s="40">
        <f t="shared" si="15"/>
        <v>1070</v>
      </c>
      <c r="P115" s="40">
        <f t="shared" si="15"/>
        <v>590</v>
      </c>
    </row>
    <row r="116" spans="1:16" ht="12.75">
      <c r="A116" s="10">
        <v>7</v>
      </c>
      <c r="B116" s="40">
        <f aca="true" t="shared" si="16" ref="B116:P116">B13-B45</f>
        <v>1570</v>
      </c>
      <c r="C116" s="40">
        <f t="shared" si="16"/>
        <v>0</v>
      </c>
      <c r="D116" s="40">
        <f t="shared" si="16"/>
        <v>1410</v>
      </c>
      <c r="E116" s="40">
        <f t="shared" si="16"/>
        <v>1260</v>
      </c>
      <c r="F116" s="40">
        <f t="shared" si="16"/>
        <v>1080</v>
      </c>
      <c r="G116" s="40">
        <f t="shared" si="16"/>
        <v>1040</v>
      </c>
      <c r="H116" s="40">
        <f t="shared" si="16"/>
        <v>1010</v>
      </c>
      <c r="I116" s="40">
        <f t="shared" si="16"/>
        <v>1000</v>
      </c>
      <c r="J116" s="40">
        <f t="shared" si="16"/>
        <v>550</v>
      </c>
      <c r="K116" s="40">
        <f t="shared" si="16"/>
        <v>-670</v>
      </c>
      <c r="L116" s="40">
        <f t="shared" si="16"/>
        <v>1210</v>
      </c>
      <c r="M116" s="40">
        <f t="shared" si="16"/>
        <v>710</v>
      </c>
      <c r="N116" s="40">
        <f t="shared" si="16"/>
        <v>1530</v>
      </c>
      <c r="O116" s="40">
        <f t="shared" si="16"/>
        <v>1050</v>
      </c>
      <c r="P116" s="40">
        <f t="shared" si="16"/>
        <v>560</v>
      </c>
    </row>
    <row r="117" spans="1:16" ht="12.75">
      <c r="A117" s="10">
        <v>8</v>
      </c>
      <c r="B117" s="40">
        <f aca="true" t="shared" si="17" ref="B117:P117">B14-B46</f>
        <v>1590</v>
      </c>
      <c r="C117" s="40">
        <f t="shared" si="17"/>
        <v>0</v>
      </c>
      <c r="D117" s="40">
        <f t="shared" si="17"/>
        <v>1430</v>
      </c>
      <c r="E117" s="40">
        <f t="shared" si="17"/>
        <v>1270</v>
      </c>
      <c r="F117" s="40">
        <f t="shared" si="17"/>
        <v>1100</v>
      </c>
      <c r="G117" s="40">
        <f t="shared" si="17"/>
        <v>1060</v>
      </c>
      <c r="H117" s="40">
        <f t="shared" si="17"/>
        <v>1030</v>
      </c>
      <c r="I117" s="40">
        <f t="shared" si="17"/>
        <v>1010</v>
      </c>
      <c r="J117" s="40">
        <f t="shared" si="17"/>
        <v>560</v>
      </c>
      <c r="K117" s="40">
        <f t="shared" si="17"/>
        <v>-720</v>
      </c>
      <c r="L117" s="40">
        <f t="shared" si="17"/>
        <v>1220</v>
      </c>
      <c r="M117" s="40">
        <f t="shared" si="17"/>
        <v>680</v>
      </c>
      <c r="N117" s="40">
        <f t="shared" si="17"/>
        <v>1530</v>
      </c>
      <c r="O117" s="40">
        <f t="shared" si="17"/>
        <v>1020</v>
      </c>
      <c r="P117" s="40">
        <f t="shared" si="17"/>
        <v>520</v>
      </c>
    </row>
    <row r="118" spans="1:16" ht="12.75">
      <c r="A118" s="11">
        <v>9</v>
      </c>
      <c r="B118" s="40">
        <f aca="true" t="shared" si="18" ref="B118:P118">B15-B47</f>
        <v>1610</v>
      </c>
      <c r="C118" s="40">
        <f t="shared" si="18"/>
        <v>0</v>
      </c>
      <c r="D118" s="40">
        <f t="shared" si="18"/>
        <v>1440</v>
      </c>
      <c r="E118" s="40">
        <f t="shared" si="18"/>
        <v>1280</v>
      </c>
      <c r="F118" s="40">
        <f t="shared" si="18"/>
        <v>1110</v>
      </c>
      <c r="G118" s="40">
        <f t="shared" si="18"/>
        <v>1070</v>
      </c>
      <c r="H118" s="40">
        <f t="shared" si="18"/>
        <v>1040</v>
      </c>
      <c r="I118" s="40">
        <f t="shared" si="18"/>
        <v>1030</v>
      </c>
      <c r="J118" s="40">
        <f t="shared" si="18"/>
        <v>550</v>
      </c>
      <c r="K118" s="40">
        <f t="shared" si="18"/>
        <v>-760</v>
      </c>
      <c r="L118" s="40">
        <f t="shared" si="18"/>
        <v>1240</v>
      </c>
      <c r="M118" s="40">
        <f t="shared" si="18"/>
        <v>660</v>
      </c>
      <c r="N118" s="40">
        <f t="shared" si="18"/>
        <v>1540</v>
      </c>
      <c r="O118" s="40">
        <f t="shared" si="18"/>
        <v>1000</v>
      </c>
      <c r="P118" s="40">
        <f t="shared" si="18"/>
        <v>490</v>
      </c>
    </row>
    <row r="119" spans="1:16" ht="12.75">
      <c r="A119" s="9">
        <v>10</v>
      </c>
      <c r="B119" s="40">
        <f aca="true" t="shared" si="19" ref="B119:P119">B16-B48</f>
        <v>1630</v>
      </c>
      <c r="C119" s="40">
        <f t="shared" si="19"/>
        <v>0</v>
      </c>
      <c r="D119" s="40">
        <f t="shared" si="19"/>
        <v>1440</v>
      </c>
      <c r="E119" s="40">
        <f t="shared" si="19"/>
        <v>1300</v>
      </c>
      <c r="F119" s="40">
        <f t="shared" si="19"/>
        <v>1130</v>
      </c>
      <c r="G119" s="40">
        <f t="shared" si="19"/>
        <v>1100</v>
      </c>
      <c r="H119" s="40">
        <f t="shared" si="19"/>
        <v>1050</v>
      </c>
      <c r="I119" s="40">
        <f t="shared" si="19"/>
        <v>1040</v>
      </c>
      <c r="J119" s="40">
        <f t="shared" si="19"/>
        <v>550</v>
      </c>
      <c r="K119" s="40">
        <f t="shared" si="19"/>
        <v>-810</v>
      </c>
      <c r="L119" s="40">
        <f t="shared" si="19"/>
        <v>1260</v>
      </c>
      <c r="M119" s="40">
        <f t="shared" si="19"/>
        <v>630</v>
      </c>
      <c r="N119" s="40">
        <f t="shared" si="19"/>
        <v>1530</v>
      </c>
      <c r="O119" s="40">
        <f t="shared" si="19"/>
        <v>970</v>
      </c>
      <c r="P119" s="40">
        <f t="shared" si="19"/>
        <v>450</v>
      </c>
    </row>
    <row r="120" spans="1:16" ht="12.75">
      <c r="A120" s="10">
        <v>11</v>
      </c>
      <c r="B120" s="40">
        <f aca="true" t="shared" si="20" ref="B120:P120">B17-B49</f>
        <v>1790</v>
      </c>
      <c r="C120" s="40">
        <f t="shared" si="20"/>
        <v>0</v>
      </c>
      <c r="D120" s="40">
        <f t="shared" si="20"/>
        <v>1620</v>
      </c>
      <c r="E120" s="40">
        <f t="shared" si="20"/>
        <v>1490</v>
      </c>
      <c r="F120" s="40">
        <f t="shared" si="20"/>
        <v>1350</v>
      </c>
      <c r="G120" s="40">
        <f t="shared" si="20"/>
        <v>1340</v>
      </c>
      <c r="H120" s="40">
        <f t="shared" si="20"/>
        <v>1320</v>
      </c>
      <c r="I120" s="40">
        <f t="shared" si="20"/>
        <v>1340</v>
      </c>
      <c r="J120" s="40">
        <f t="shared" si="20"/>
        <v>880</v>
      </c>
      <c r="K120" s="40">
        <f t="shared" si="20"/>
        <v>-440</v>
      </c>
      <c r="L120" s="40">
        <f t="shared" si="20"/>
        <v>1680</v>
      </c>
      <c r="M120" s="40">
        <f t="shared" si="20"/>
        <v>1080</v>
      </c>
      <c r="N120" s="40">
        <f t="shared" si="20"/>
        <v>2010</v>
      </c>
      <c r="O120" s="40">
        <f t="shared" si="20"/>
        <v>1480</v>
      </c>
      <c r="P120" s="40">
        <f t="shared" si="20"/>
        <v>1000</v>
      </c>
    </row>
    <row r="121" spans="1:16" ht="13.5" thickBot="1">
      <c r="A121" s="37">
        <v>12</v>
      </c>
      <c r="B121" s="23">
        <f aca="true" t="shared" si="21" ref="B121:P121">B18-B50</f>
        <v>1960</v>
      </c>
      <c r="C121" s="23">
        <f t="shared" si="21"/>
        <v>0</v>
      </c>
      <c r="D121" s="23">
        <f t="shared" si="21"/>
        <v>1800</v>
      </c>
      <c r="E121" s="23">
        <f t="shared" si="21"/>
        <v>1680</v>
      </c>
      <c r="F121" s="23">
        <f t="shared" si="21"/>
        <v>1580</v>
      </c>
      <c r="G121" s="23">
        <f t="shared" si="21"/>
        <v>1590</v>
      </c>
      <c r="H121" s="23">
        <f t="shared" si="21"/>
        <v>1590</v>
      </c>
      <c r="I121" s="23">
        <f t="shared" si="21"/>
        <v>1630</v>
      </c>
      <c r="J121" s="23">
        <f t="shared" si="21"/>
        <v>1200</v>
      </c>
      <c r="K121" s="23">
        <f t="shared" si="21"/>
        <v>-80</v>
      </c>
      <c r="L121" s="23">
        <f t="shared" si="21"/>
        <v>2110</v>
      </c>
      <c r="M121" s="23">
        <f t="shared" si="21"/>
        <v>1530</v>
      </c>
      <c r="N121" s="23">
        <f t="shared" si="21"/>
        <v>2490</v>
      </c>
      <c r="O121" s="23">
        <f t="shared" si="21"/>
        <v>1990</v>
      </c>
      <c r="P121" s="23">
        <f t="shared" si="21"/>
        <v>1540</v>
      </c>
    </row>
    <row r="122" spans="1:16" ht="12.75">
      <c r="A122" s="9"/>
      <c r="B122" s="16"/>
      <c r="C122" s="16"/>
      <c r="D122" s="16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19"/>
    </row>
    <row r="123" spans="1:16" ht="12.75">
      <c r="A123" s="11"/>
      <c r="B123" s="14"/>
      <c r="C123" s="14"/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21"/>
    </row>
    <row r="124" spans="1:16" ht="13.5" thickBot="1">
      <c r="A124" s="4"/>
      <c r="B124" s="34"/>
      <c r="C124" s="34"/>
      <c r="D124" s="34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22"/>
    </row>
    <row r="125" ht="12.75">
      <c r="M125" s="29"/>
    </row>
    <row r="127" ht="12.75">
      <c r="A127" t="s">
        <v>5</v>
      </c>
    </row>
    <row r="128" ht="13.5" thickBot="1"/>
    <row r="129" spans="1:16" ht="12.75">
      <c r="A129" s="1" t="s">
        <v>3</v>
      </c>
      <c r="B129" s="32"/>
      <c r="C129" s="32"/>
      <c r="D129" s="32"/>
      <c r="E129" s="2"/>
      <c r="F129" s="3"/>
      <c r="G129" s="3" t="s">
        <v>0</v>
      </c>
      <c r="H129" s="3"/>
      <c r="I129" s="3"/>
      <c r="J129" s="3"/>
      <c r="K129" s="3"/>
      <c r="L129" s="3"/>
      <c r="M129" s="3"/>
      <c r="N129" s="3"/>
      <c r="O129" s="3"/>
      <c r="P129" s="26"/>
    </row>
    <row r="130" spans="1:16" ht="13.5" thickBot="1">
      <c r="A130" s="4" t="s">
        <v>2</v>
      </c>
      <c r="B130" s="25">
        <v>1</v>
      </c>
      <c r="C130" s="35"/>
      <c r="D130" s="35">
        <v>2</v>
      </c>
      <c r="E130" s="5">
        <v>3</v>
      </c>
      <c r="F130" s="6">
        <v>4</v>
      </c>
      <c r="G130" s="6">
        <v>5</v>
      </c>
      <c r="H130" s="6">
        <v>6</v>
      </c>
      <c r="I130" s="6">
        <v>7</v>
      </c>
      <c r="J130" s="6">
        <v>8</v>
      </c>
      <c r="K130" s="6">
        <v>9</v>
      </c>
      <c r="L130" s="6">
        <v>10</v>
      </c>
      <c r="M130" s="6">
        <v>11</v>
      </c>
      <c r="N130" s="6">
        <v>12</v>
      </c>
      <c r="O130" s="6">
        <v>13</v>
      </c>
      <c r="P130" s="23">
        <v>14</v>
      </c>
    </row>
    <row r="131" spans="1:16" ht="13.5" thickBot="1">
      <c r="A131" s="4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44"/>
    </row>
    <row r="132" spans="1:16" ht="12.75">
      <c r="A132" s="10">
        <v>1</v>
      </c>
      <c r="B132" s="48">
        <f aca="true" t="shared" si="22" ref="B132:P132">B7/B39*100</f>
        <v>141.1764705882353</v>
      </c>
      <c r="C132" s="48" t="e">
        <f t="shared" si="22"/>
        <v>#DIV/0!</v>
      </c>
      <c r="D132" s="48">
        <f t="shared" si="22"/>
        <v>135.6164383561644</v>
      </c>
      <c r="E132" s="48">
        <f t="shared" si="22"/>
        <v>130.05050505050505</v>
      </c>
      <c r="F132" s="48">
        <f t="shared" si="22"/>
        <v>121.09704641350211</v>
      </c>
      <c r="G132" s="48">
        <f t="shared" si="22"/>
        <v>118.5823754789272</v>
      </c>
      <c r="H132" s="48">
        <f t="shared" si="22"/>
        <v>116.34782608695653</v>
      </c>
      <c r="I132" s="48">
        <f t="shared" si="22"/>
        <v>114.53396524486573</v>
      </c>
      <c r="J132" s="48">
        <f t="shared" si="22"/>
        <v>107.62942779291554</v>
      </c>
      <c r="K132" s="48">
        <f t="shared" si="22"/>
        <v>95.39614561027837</v>
      </c>
      <c r="L132" s="48">
        <f t="shared" si="22"/>
        <v>111.56316916488223</v>
      </c>
      <c r="M132" s="48">
        <f t="shared" si="22"/>
        <v>108.24337585868497</v>
      </c>
      <c r="N132" s="48">
        <f t="shared" si="22"/>
        <v>114.72031403336604</v>
      </c>
      <c r="O132" s="48">
        <f t="shared" si="22"/>
        <v>110.59661620658949</v>
      </c>
      <c r="P132" s="45">
        <f t="shared" si="22"/>
        <v>106.16987179487178</v>
      </c>
    </row>
    <row r="133" spans="1:16" ht="12.75">
      <c r="A133" s="10">
        <v>2</v>
      </c>
      <c r="B133" s="47">
        <f aca="true" t="shared" si="23" ref="B133:P133">B8/B40*100</f>
        <v>140.3954802259887</v>
      </c>
      <c r="C133" s="47" t="e">
        <f t="shared" si="23"/>
        <v>#DIV/0!</v>
      </c>
      <c r="D133" s="47">
        <f t="shared" si="23"/>
        <v>134.64566929133858</v>
      </c>
      <c r="E133" s="47">
        <f t="shared" si="23"/>
        <v>128.9855072463768</v>
      </c>
      <c r="F133" s="47">
        <f t="shared" si="23"/>
        <v>120.60606060606061</v>
      </c>
      <c r="G133" s="47">
        <f t="shared" si="23"/>
        <v>118.16513761467891</v>
      </c>
      <c r="H133" s="47">
        <f t="shared" si="23"/>
        <v>115.80698835274544</v>
      </c>
      <c r="I133" s="47">
        <f t="shared" si="23"/>
        <v>114.0695915279879</v>
      </c>
      <c r="J133" s="47">
        <f t="shared" si="23"/>
        <v>107.3107049608355</v>
      </c>
      <c r="K133" s="47">
        <f t="shared" si="23"/>
        <v>95.17453798767967</v>
      </c>
      <c r="L133" s="47">
        <f t="shared" si="23"/>
        <v>111.39630390143738</v>
      </c>
      <c r="M133" s="47">
        <f t="shared" si="23"/>
        <v>107.59137769447047</v>
      </c>
      <c r="N133" s="47">
        <f t="shared" si="23"/>
        <v>114.05810684161199</v>
      </c>
      <c r="O133" s="47">
        <f t="shared" si="23"/>
        <v>109.94897959183673</v>
      </c>
      <c r="P133" s="46">
        <f t="shared" si="23"/>
        <v>105.5895865237366</v>
      </c>
    </row>
    <row r="134" spans="1:16" ht="12.75">
      <c r="A134" s="10">
        <v>3</v>
      </c>
      <c r="B134" s="47">
        <f aca="true" t="shared" si="24" ref="B134:P134">B9/B41*100</f>
        <v>139.78201634877385</v>
      </c>
      <c r="C134" s="47" t="e">
        <f t="shared" si="24"/>
        <v>#DIV/0!</v>
      </c>
      <c r="D134" s="47">
        <f t="shared" si="24"/>
        <v>133.75314861460956</v>
      </c>
      <c r="E134" s="47">
        <f t="shared" si="24"/>
        <v>128.00925925925927</v>
      </c>
      <c r="F134" s="47">
        <f t="shared" si="24"/>
        <v>119.96124031007751</v>
      </c>
      <c r="G134" s="47">
        <f t="shared" si="24"/>
        <v>117.6056338028169</v>
      </c>
      <c r="H134" s="47">
        <f t="shared" si="24"/>
        <v>115.49520766773162</v>
      </c>
      <c r="I134" s="47">
        <f t="shared" si="24"/>
        <v>113.78809869375908</v>
      </c>
      <c r="J134" s="47">
        <f t="shared" si="24"/>
        <v>107.14285714285714</v>
      </c>
      <c r="K134" s="47">
        <f t="shared" si="24"/>
        <v>94.97536945812809</v>
      </c>
      <c r="L134" s="47">
        <f t="shared" si="24"/>
        <v>111.03448275862068</v>
      </c>
      <c r="M134" s="47">
        <f t="shared" si="24"/>
        <v>107.0915619389587</v>
      </c>
      <c r="N134" s="47">
        <f t="shared" si="24"/>
        <v>113.55475763016159</v>
      </c>
      <c r="O134" s="47">
        <f t="shared" si="24"/>
        <v>109.35720097640358</v>
      </c>
      <c r="P134" s="46">
        <f t="shared" si="24"/>
        <v>105.13196480938416</v>
      </c>
    </row>
    <row r="135" spans="1:16" ht="12.75">
      <c r="A135" s="10">
        <v>4</v>
      </c>
      <c r="B135" s="47">
        <f aca="true" t="shared" si="25" ref="B135:P135">B10/B42*100</f>
        <v>139.1076115485564</v>
      </c>
      <c r="C135" s="47" t="e">
        <f t="shared" si="25"/>
        <v>#DIV/0!</v>
      </c>
      <c r="D135" s="47">
        <f t="shared" si="25"/>
        <v>132.68765133171914</v>
      </c>
      <c r="E135" s="47">
        <f t="shared" si="25"/>
        <v>127.11111111111111</v>
      </c>
      <c r="F135" s="47">
        <f t="shared" si="25"/>
        <v>119.55307262569832</v>
      </c>
      <c r="G135" s="47">
        <f t="shared" si="25"/>
        <v>117.0608108108108</v>
      </c>
      <c r="H135" s="47">
        <f t="shared" si="25"/>
        <v>115.03067484662577</v>
      </c>
      <c r="I135" s="47">
        <f t="shared" si="25"/>
        <v>113.23119777158774</v>
      </c>
      <c r="J135" s="47">
        <f t="shared" si="25"/>
        <v>106.86746987951807</v>
      </c>
      <c r="K135" s="47">
        <f t="shared" si="25"/>
        <v>94.6969696969697</v>
      </c>
      <c r="L135" s="47">
        <f t="shared" si="25"/>
        <v>110.79545454545455</v>
      </c>
      <c r="M135" s="47">
        <f t="shared" si="25"/>
        <v>106.6322136089578</v>
      </c>
      <c r="N135" s="47">
        <f t="shared" si="25"/>
        <v>113.00602928509906</v>
      </c>
      <c r="O135" s="47">
        <f t="shared" si="25"/>
        <v>108.73634945397816</v>
      </c>
      <c r="P135" s="46">
        <f t="shared" si="25"/>
        <v>104.64135021097047</v>
      </c>
    </row>
    <row r="136" spans="1:16" ht="12.75">
      <c r="A136" s="10">
        <v>5</v>
      </c>
      <c r="B136" s="47">
        <f aca="true" t="shared" si="26" ref="B136:P136">B11/B43*100</f>
        <v>138.48101265822785</v>
      </c>
      <c r="C136" s="47" t="e">
        <f t="shared" si="26"/>
        <v>#DIV/0!</v>
      </c>
      <c r="D136" s="47">
        <f t="shared" si="26"/>
        <v>131.93473193473193</v>
      </c>
      <c r="E136" s="47">
        <f t="shared" si="26"/>
        <v>126.28205128205127</v>
      </c>
      <c r="F136" s="47">
        <f t="shared" si="26"/>
        <v>118.9964157706093</v>
      </c>
      <c r="G136" s="47">
        <f t="shared" si="26"/>
        <v>116.39610389610388</v>
      </c>
      <c r="H136" s="47">
        <f t="shared" si="26"/>
        <v>114.77104874446084</v>
      </c>
      <c r="I136" s="47">
        <f t="shared" si="26"/>
        <v>113.00268096514745</v>
      </c>
      <c r="J136" s="47">
        <f t="shared" si="26"/>
        <v>106.48899188876013</v>
      </c>
      <c r="K136" s="47">
        <f t="shared" si="26"/>
        <v>94.61678832116789</v>
      </c>
      <c r="L136" s="47">
        <f t="shared" si="26"/>
        <v>110.67518248175183</v>
      </c>
      <c r="M136" s="47">
        <f t="shared" si="26"/>
        <v>106.20860927152319</v>
      </c>
      <c r="N136" s="47">
        <f t="shared" si="26"/>
        <v>112.58278145695364</v>
      </c>
      <c r="O136" s="47">
        <f t="shared" si="26"/>
        <v>108.23970037453184</v>
      </c>
      <c r="P136" s="46">
        <f t="shared" si="26"/>
        <v>104.25963488843813</v>
      </c>
    </row>
    <row r="137" spans="1:16" ht="12.75">
      <c r="A137" s="10">
        <v>6</v>
      </c>
      <c r="B137" s="47">
        <f aca="true" t="shared" si="27" ref="B137:P137">B12/B44*100</f>
        <v>137.89731051344742</v>
      </c>
      <c r="C137" s="47" t="e">
        <f t="shared" si="27"/>
        <v>#DIV/0!</v>
      </c>
      <c r="D137" s="47">
        <f t="shared" si="27"/>
        <v>131.23595505617976</v>
      </c>
      <c r="E137" s="47">
        <f t="shared" si="27"/>
        <v>125.51440329218107</v>
      </c>
      <c r="F137" s="47">
        <f t="shared" si="27"/>
        <v>118.65284974093264</v>
      </c>
      <c r="G137" s="47">
        <f t="shared" si="27"/>
        <v>116.1189358372457</v>
      </c>
      <c r="H137" s="47">
        <f t="shared" si="27"/>
        <v>114.3669985775249</v>
      </c>
      <c r="I137" s="47">
        <f t="shared" si="27"/>
        <v>112.66149870801034</v>
      </c>
      <c r="J137" s="47">
        <f t="shared" si="27"/>
        <v>106.25</v>
      </c>
      <c r="K137" s="47">
        <f t="shared" si="27"/>
        <v>94.37115215479331</v>
      </c>
      <c r="L137" s="47">
        <f t="shared" si="27"/>
        <v>110.37818821459982</v>
      </c>
      <c r="M137" s="47">
        <f t="shared" si="27"/>
        <v>105.73248407643312</v>
      </c>
      <c r="N137" s="47">
        <f t="shared" si="27"/>
        <v>112.10191082802548</v>
      </c>
      <c r="O137" s="47">
        <f t="shared" si="27"/>
        <v>107.70338372930166</v>
      </c>
      <c r="P137" s="46">
        <f t="shared" si="27"/>
        <v>103.83864671437865</v>
      </c>
    </row>
    <row r="138" spans="1:16" ht="12.75">
      <c r="A138" s="10">
        <v>7</v>
      </c>
      <c r="B138" s="47">
        <f aca="true" t="shared" si="28" ref="B138:P138">B13/B45*100</f>
        <v>137.1158392434988</v>
      </c>
      <c r="C138" s="47" t="e">
        <f t="shared" si="28"/>
        <v>#DIV/0!</v>
      </c>
      <c r="D138" s="47">
        <f t="shared" si="28"/>
        <v>130.58568329718003</v>
      </c>
      <c r="E138" s="47">
        <f t="shared" si="28"/>
        <v>125</v>
      </c>
      <c r="F138" s="47">
        <f t="shared" si="28"/>
        <v>117.97004991680534</v>
      </c>
      <c r="G138" s="47">
        <f t="shared" si="28"/>
        <v>115.70996978851964</v>
      </c>
      <c r="H138" s="47">
        <f t="shared" si="28"/>
        <v>113.85459533607683</v>
      </c>
      <c r="I138" s="47">
        <f t="shared" si="28"/>
        <v>112.46882793017457</v>
      </c>
      <c r="J138" s="47">
        <f t="shared" si="28"/>
        <v>105.92034445640475</v>
      </c>
      <c r="K138" s="47">
        <f t="shared" si="28"/>
        <v>94.30756159728122</v>
      </c>
      <c r="L138" s="47">
        <f t="shared" si="28"/>
        <v>110.28037383177569</v>
      </c>
      <c r="M138" s="47">
        <f t="shared" si="28"/>
        <v>105.44896392939371</v>
      </c>
      <c r="N138" s="47">
        <f t="shared" si="28"/>
        <v>111.74213353798925</v>
      </c>
      <c r="O138" s="47">
        <f t="shared" si="28"/>
        <v>107.28155339805825</v>
      </c>
      <c r="P138" s="46">
        <f t="shared" si="28"/>
        <v>103.51097178683386</v>
      </c>
    </row>
    <row r="139" spans="1:16" ht="12.75">
      <c r="A139" s="10">
        <v>8</v>
      </c>
      <c r="B139" s="47">
        <f aca="true" t="shared" si="29" ref="B139:P139">B14/B46*100</f>
        <v>136.3013698630137</v>
      </c>
      <c r="C139" s="47" t="e">
        <f t="shared" si="29"/>
        <v>#DIV/0!</v>
      </c>
      <c r="D139" s="47">
        <f t="shared" si="29"/>
        <v>129.97903563941298</v>
      </c>
      <c r="E139" s="47">
        <f t="shared" si="29"/>
        <v>124.32950191570882</v>
      </c>
      <c r="F139" s="47">
        <f t="shared" si="29"/>
        <v>117.68488745980707</v>
      </c>
      <c r="G139" s="47">
        <f t="shared" si="29"/>
        <v>115.47445255474453</v>
      </c>
      <c r="H139" s="47">
        <f t="shared" si="29"/>
        <v>113.6604774535809</v>
      </c>
      <c r="I139" s="47">
        <f t="shared" si="29"/>
        <v>112.16867469879519</v>
      </c>
      <c r="J139" s="47">
        <f t="shared" si="29"/>
        <v>105.82726326742974</v>
      </c>
      <c r="K139" s="47">
        <f t="shared" si="29"/>
        <v>94.08866995073892</v>
      </c>
      <c r="L139" s="47">
        <f t="shared" si="29"/>
        <v>110.01642036124795</v>
      </c>
      <c r="M139" s="47">
        <f t="shared" si="29"/>
        <v>105.03330866025166</v>
      </c>
      <c r="N139" s="47">
        <f t="shared" si="29"/>
        <v>111.32494448556625</v>
      </c>
      <c r="O139" s="47">
        <f t="shared" si="29"/>
        <v>106.81818181818181</v>
      </c>
      <c r="P139" s="46">
        <f t="shared" si="29"/>
        <v>103.145795523291</v>
      </c>
    </row>
    <row r="140" spans="1:16" ht="12.75">
      <c r="A140" s="11">
        <v>9</v>
      </c>
      <c r="B140" s="47">
        <f aca="true" t="shared" si="30" ref="B140:P140">B15/B47*100</f>
        <v>135.54083885209712</v>
      </c>
      <c r="C140" s="47" t="e">
        <f t="shared" si="30"/>
        <v>#DIV/0!</v>
      </c>
      <c r="D140" s="47">
        <f t="shared" si="30"/>
        <v>129.1497975708502</v>
      </c>
      <c r="E140" s="47">
        <f t="shared" si="30"/>
        <v>123.7037037037037</v>
      </c>
      <c r="F140" s="47">
        <f t="shared" si="30"/>
        <v>117.26283048211508</v>
      </c>
      <c r="G140" s="47">
        <f t="shared" si="30"/>
        <v>115.11299435028248</v>
      </c>
      <c r="H140" s="47">
        <f t="shared" si="30"/>
        <v>113.33333333333333</v>
      </c>
      <c r="I140" s="47">
        <f t="shared" si="30"/>
        <v>112.00466200466201</v>
      </c>
      <c r="J140" s="47">
        <f t="shared" si="30"/>
        <v>105.53319919517104</v>
      </c>
      <c r="K140" s="47">
        <f t="shared" si="30"/>
        <v>93.96346306592534</v>
      </c>
      <c r="L140" s="47">
        <f t="shared" si="30"/>
        <v>109.84908657664813</v>
      </c>
      <c r="M140" s="47">
        <f t="shared" si="30"/>
        <v>104.72103004291846</v>
      </c>
      <c r="N140" s="47">
        <f t="shared" si="30"/>
        <v>111.01573676680974</v>
      </c>
      <c r="O140" s="47">
        <f t="shared" si="30"/>
        <v>106.4557779212395</v>
      </c>
      <c r="P140" s="46">
        <f t="shared" si="30"/>
        <v>102.86549707602339</v>
      </c>
    </row>
    <row r="141" spans="1:16" ht="12.75">
      <c r="A141" s="9">
        <v>10</v>
      </c>
      <c r="B141" s="47">
        <f aca="true" t="shared" si="31" ref="B141:P141">B16/B48*100</f>
        <v>134.82905982905984</v>
      </c>
      <c r="C141" s="47" t="e">
        <f t="shared" si="31"/>
        <v>#DIV/0!</v>
      </c>
      <c r="D141" s="47">
        <f t="shared" si="31"/>
        <v>128.18003913894324</v>
      </c>
      <c r="E141" s="47">
        <f t="shared" si="31"/>
        <v>123.33931777378815</v>
      </c>
      <c r="F141" s="47">
        <f t="shared" si="31"/>
        <v>117.01807228915662</v>
      </c>
      <c r="G141" s="47">
        <f t="shared" si="31"/>
        <v>115.06849315068493</v>
      </c>
      <c r="H141" s="47">
        <f t="shared" si="31"/>
        <v>113.0272952853598</v>
      </c>
      <c r="I141" s="47">
        <f t="shared" si="31"/>
        <v>111.73814898419865</v>
      </c>
      <c r="J141" s="47">
        <f t="shared" si="31"/>
        <v>105.36062378167641</v>
      </c>
      <c r="K141" s="47">
        <f t="shared" si="31"/>
        <v>93.76923076923077</v>
      </c>
      <c r="L141" s="47">
        <f t="shared" si="31"/>
        <v>109.6923076923077</v>
      </c>
      <c r="M141" s="47">
        <f t="shared" si="31"/>
        <v>104.35684647302905</v>
      </c>
      <c r="N141" s="47">
        <f t="shared" si="31"/>
        <v>110.58091286307055</v>
      </c>
      <c r="O141" s="47">
        <f t="shared" si="31"/>
        <v>106.05493133583022</v>
      </c>
      <c r="P141" s="46">
        <f t="shared" si="31"/>
        <v>102.54524886877827</v>
      </c>
    </row>
    <row r="142" spans="1:16" ht="12.75">
      <c r="A142" s="10">
        <v>11</v>
      </c>
      <c r="B142" s="47">
        <f aca="true" t="shared" si="32" ref="B142:P142">B17/B49*100</f>
        <v>138.24786324786325</v>
      </c>
      <c r="C142" s="47" t="e">
        <f t="shared" si="32"/>
        <v>#DIV/0!</v>
      </c>
      <c r="D142" s="47">
        <f t="shared" si="32"/>
        <v>131.70254403131116</v>
      </c>
      <c r="E142" s="47">
        <f t="shared" si="32"/>
        <v>126.7504488330341</v>
      </c>
      <c r="F142" s="47">
        <f t="shared" si="32"/>
        <v>120.33132530120483</v>
      </c>
      <c r="G142" s="47">
        <f t="shared" si="32"/>
        <v>118.35616438356165</v>
      </c>
      <c r="H142" s="47">
        <f t="shared" si="32"/>
        <v>116.37717121588089</v>
      </c>
      <c r="I142" s="47">
        <f t="shared" si="32"/>
        <v>115.12415349887132</v>
      </c>
      <c r="J142" s="47">
        <f t="shared" si="32"/>
        <v>108.57699805068226</v>
      </c>
      <c r="K142" s="47">
        <f t="shared" si="32"/>
        <v>96.61538461538461</v>
      </c>
      <c r="L142" s="47">
        <f t="shared" si="32"/>
        <v>112.92307692307692</v>
      </c>
      <c r="M142" s="47">
        <f t="shared" si="32"/>
        <v>107.4688796680498</v>
      </c>
      <c r="N142" s="47">
        <f t="shared" si="32"/>
        <v>113.90041493775934</v>
      </c>
      <c r="O142" s="47">
        <f t="shared" si="32"/>
        <v>109.23845193508114</v>
      </c>
      <c r="P142" s="46">
        <f t="shared" si="32"/>
        <v>105.65610859728507</v>
      </c>
    </row>
  </sheetData>
  <mergeCells count="18">
    <mergeCell ref="A1:P1"/>
    <mergeCell ref="A2:P2"/>
    <mergeCell ref="A3:P3"/>
    <mergeCell ref="B36:P36"/>
    <mergeCell ref="A32:P32"/>
    <mergeCell ref="A33:P33"/>
    <mergeCell ref="A34:P34"/>
    <mergeCell ref="O19:P19"/>
    <mergeCell ref="A80:P80"/>
    <mergeCell ref="A81:P81"/>
    <mergeCell ref="A82:Q82"/>
    <mergeCell ref="A25:P25"/>
    <mergeCell ref="A56:P56"/>
    <mergeCell ref="B64:P64"/>
    <mergeCell ref="A58:P58"/>
    <mergeCell ref="A60:P60"/>
    <mergeCell ref="A61:P61"/>
    <mergeCell ref="A62:P62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&amp;LMINISTERSTVO ZDRAVOTNÍCTVA
SLOVENSKEJ REPUBLIKY
&amp;8Odbor personalistiky amiezd
&amp;C
&amp;"Arial CE,Tučné"N Á V R H 
stupnice platových taríf zdravotníckym zamestnancom
&amp;"Arial CE,Normálne"(zvýšenie od 18% do 60%)&amp;RPríloha č.2a
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 Kováčová</dc:creator>
  <cp:keywords/>
  <dc:description/>
  <cp:lastModifiedBy>Eleonóra Janíkova</cp:lastModifiedBy>
  <cp:lastPrinted>2001-04-25T12:38:31Z</cp:lastPrinted>
  <dcterms:created xsi:type="dcterms:W3CDTF">2000-09-25T06:16:25Z</dcterms:created>
  <dcterms:modified xsi:type="dcterms:W3CDTF">2001-05-04T11:53:54Z</dcterms:modified>
  <cp:category/>
  <cp:version/>
  <cp:contentType/>
  <cp:contentStatus/>
</cp:coreProperties>
</file>