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834" firstSheet="1" activeTab="1"/>
  </bookViews>
  <sheets>
    <sheet name="česká část" sheetId="1" r:id="rId1"/>
    <sheet name="slovenská časť" sheetId="2" r:id="rId2"/>
    <sheet name="slovenská časť -  návrh presunu" sheetId="3" r:id="rId3"/>
    <sheet name="celkovo - po presune" sheetId="4" r:id="rId4"/>
  </sheets>
  <externalReferences>
    <externalReference r:id="rId7"/>
  </externalReferences>
  <definedNames>
    <definedName name="_xlnm.Print_Area" localSheetId="3">'celkovo - po presune'!$A$1:$I$60</definedName>
    <definedName name="_xlnm.Print_Area" localSheetId="1">'slovenská časť'!$A$2:$I$60</definedName>
  </definedNames>
  <calcPr fullCalcOnLoad="1"/>
</workbook>
</file>

<file path=xl/sharedStrings.xml><?xml version="1.0" encoding="utf-8"?>
<sst xmlns="http://schemas.openxmlformats.org/spreadsheetml/2006/main" count="144" uniqueCount="40">
  <si>
    <t>INDICATIVE FINANCING PLAN (2004 - 2006)</t>
  </si>
  <si>
    <t>for measures per priorities</t>
  </si>
  <si>
    <r>
      <t xml:space="preserve">Slovak Republic - Czech Republic Border Area, Interreg IIIA Programme - </t>
    </r>
    <r>
      <rPr>
        <b/>
        <sz val="11"/>
        <rFont val="Arial CE"/>
        <family val="2"/>
      </rPr>
      <t>Slovak Republic</t>
    </r>
  </si>
  <si>
    <t>Total eligible cost</t>
  </si>
  <si>
    <t>Public expenditure</t>
  </si>
  <si>
    <t>Total public expenditure</t>
  </si>
  <si>
    <t>Community participation</t>
  </si>
  <si>
    <t>Public national participation</t>
  </si>
  <si>
    <t>Priority/Year</t>
  </si>
  <si>
    <t>Total</t>
  </si>
  <si>
    <t>ERDF</t>
  </si>
  <si>
    <t>Central</t>
  </si>
  <si>
    <t>Regional+Local</t>
  </si>
  <si>
    <t>2=3+5</t>
  </si>
  <si>
    <t>5 = 6 + 7</t>
  </si>
  <si>
    <t>Priority 1</t>
  </si>
  <si>
    <t>Measure P1/M1</t>
  </si>
  <si>
    <t>Measure P1/M2</t>
  </si>
  <si>
    <t>Measure P1/M3</t>
  </si>
  <si>
    <t>Priority 2</t>
  </si>
  <si>
    <t>Measure P2/M1</t>
  </si>
  <si>
    <t>Measure P2/M2</t>
  </si>
  <si>
    <t>Priority 3</t>
  </si>
  <si>
    <t>Measure P3/M1</t>
  </si>
  <si>
    <t>Measure P3/M2</t>
  </si>
  <si>
    <t>Totals per year</t>
  </si>
  <si>
    <t xml:space="preserve">TOTAL </t>
  </si>
  <si>
    <t>Please Insert %:</t>
  </si>
  <si>
    <t>% for priority 1</t>
  </si>
  <si>
    <t>% for priority 2</t>
  </si>
  <si>
    <t>% for priority 3</t>
  </si>
  <si>
    <t>share on total eligible cost</t>
  </si>
  <si>
    <t>current prices</t>
  </si>
  <si>
    <t>Slovak Republic - Czech Republic Border Area, Interreg IIIA Programme</t>
  </si>
  <si>
    <t>Slovak Republic - Czech Republic Border Area, Interreg IIIA Programme - Czech Republic</t>
  </si>
  <si>
    <t>Nationa</t>
  </si>
  <si>
    <t>Realocation</t>
  </si>
  <si>
    <t>Príloha č.1                        INDICATIVE FINANCING PLAN (2004 - 2006)</t>
  </si>
  <si>
    <t>Príloha č.2                  INDICATIVE FINANCING PLAN (2004 - 2006)</t>
  </si>
  <si>
    <r>
      <t xml:space="preserve">Príloha č. 3        INDICATIVE FINANCING PLAN (2004 - 2006) - </t>
    </r>
    <r>
      <rPr>
        <b/>
        <sz val="12"/>
        <color indexed="10"/>
        <rFont val="Arial CE"/>
        <family val="2"/>
      </rPr>
      <t>po realokacii</t>
    </r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</si>
</sst>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0000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</numFmts>
  <fonts count="10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9"/>
      <name val="Arial CE"/>
      <family val="0"/>
    </font>
    <font>
      <b/>
      <sz val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/>
    </xf>
    <xf numFmtId="3" fontId="5" fillId="2" borderId="6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 horizontal="left"/>
    </xf>
    <xf numFmtId="3" fontId="0" fillId="3" borderId="8" xfId="0" applyNumberFormat="1" applyFont="1" applyFill="1" applyBorder="1" applyAlignment="1">
      <alignment/>
    </xf>
    <xf numFmtId="3" fontId="0" fillId="3" borderId="5" xfId="0" applyNumberFormat="1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 horizontal="left"/>
    </xf>
    <xf numFmtId="3" fontId="5" fillId="4" borderId="8" xfId="0" applyNumberFormat="1" applyFont="1" applyFill="1" applyBorder="1" applyAlignment="1">
      <alignment/>
    </xf>
    <xf numFmtId="3" fontId="5" fillId="4" borderId="5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left"/>
    </xf>
    <xf numFmtId="3" fontId="0" fillId="0" borderId="8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5" borderId="8" xfId="0" applyNumberFormat="1" applyFont="1" applyFill="1" applyBorder="1" applyAlignment="1">
      <alignment/>
    </xf>
    <xf numFmtId="3" fontId="0" fillId="5" borderId="5" xfId="0" applyNumberFormat="1" applyFont="1" applyFill="1" applyBorder="1" applyAlignment="1">
      <alignment/>
    </xf>
    <xf numFmtId="0" fontId="0" fillId="3" borderId="8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 horizontal="left"/>
    </xf>
    <xf numFmtId="3" fontId="0" fillId="0" borderId="11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0" fontId="5" fillId="2" borderId="6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3" fontId="5" fillId="2" borderId="13" xfId="0" applyNumberFormat="1" applyFont="1" applyFill="1" applyBorder="1" applyAlignment="1">
      <alignment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10" fontId="0" fillId="0" borderId="14" xfId="0" applyNumberFormat="1" applyBorder="1" applyAlignment="1">
      <alignment/>
    </xf>
    <xf numFmtId="0" fontId="0" fillId="0" borderId="0" xfId="0" applyAlignment="1">
      <alignment wrapText="1"/>
    </xf>
    <xf numFmtId="10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6" xfId="0" applyNumberForma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/>
    </xf>
    <xf numFmtId="0" fontId="4" fillId="0" borderId="17" xfId="0" applyFont="1" applyFill="1" applyBorder="1" applyAlignment="1">
      <alignment horizontal="center"/>
    </xf>
    <xf numFmtId="3" fontId="5" fillId="2" borderId="17" xfId="0" applyNumberFormat="1" applyFont="1" applyFill="1" applyBorder="1" applyAlignment="1">
      <alignment/>
    </xf>
    <xf numFmtId="0" fontId="0" fillId="3" borderId="19" xfId="0" applyFont="1" applyFill="1" applyBorder="1" applyAlignment="1">
      <alignment/>
    </xf>
    <xf numFmtId="3" fontId="0" fillId="3" borderId="17" xfId="0" applyNumberFormat="1" applyFont="1" applyFill="1" applyBorder="1" applyAlignment="1">
      <alignment/>
    </xf>
    <xf numFmtId="0" fontId="0" fillId="4" borderId="19" xfId="0" applyFill="1" applyBorder="1" applyAlignment="1">
      <alignment/>
    </xf>
    <xf numFmtId="3" fontId="5" fillId="4" borderId="17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0" fillId="5" borderId="17" xfId="0" applyNumberFormat="1" applyFont="1" applyFill="1" applyBorder="1" applyAlignment="1">
      <alignment/>
    </xf>
    <xf numFmtId="0" fontId="0" fillId="3" borderId="19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left"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5" borderId="22" xfId="0" applyNumberFormat="1" applyFont="1" applyFill="1" applyBorder="1" applyAlignment="1">
      <alignment/>
    </xf>
    <xf numFmtId="3" fontId="0" fillId="5" borderId="2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5" fillId="2" borderId="18" xfId="0" applyFont="1" applyFill="1" applyBorder="1" applyAlignment="1">
      <alignment horizontal="left"/>
    </xf>
    <xf numFmtId="3" fontId="5" fillId="2" borderId="26" xfId="0" applyNumberFormat="1" applyFont="1" applyFill="1" applyBorder="1" applyAlignment="1">
      <alignment/>
    </xf>
    <xf numFmtId="0" fontId="5" fillId="2" borderId="19" xfId="0" applyFont="1" applyFill="1" applyBorder="1" applyAlignment="1">
      <alignment horizontal="left"/>
    </xf>
    <xf numFmtId="3" fontId="5" fillId="2" borderId="22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3" fontId="7" fillId="5" borderId="8" xfId="0" applyNumberFormat="1" applyFont="1" applyFill="1" applyBorder="1" applyAlignment="1">
      <alignment/>
    </xf>
    <xf numFmtId="0" fontId="7" fillId="0" borderId="9" xfId="0" applyFont="1" applyBorder="1" applyAlignment="1">
      <alignment horizontal="left"/>
    </xf>
    <xf numFmtId="3" fontId="5" fillId="3" borderId="8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5" borderId="1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0" fontId="0" fillId="0" borderId="8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7" xfId="0" applyBorder="1" applyAlignment="1">
      <alignment/>
    </xf>
    <xf numFmtId="0" fontId="0" fillId="0" borderId="34" xfId="0" applyFill="1" applyBorder="1" applyAlignment="1">
      <alignment horizontal="center"/>
    </xf>
    <xf numFmtId="3" fontId="0" fillId="0" borderId="34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0" fillId="0" borderId="30" xfId="0" applyFill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2" borderId="40" xfId="0" applyNumberFormat="1" applyFon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26" xfId="0" applyNumberFormat="1" applyFill="1" applyBorder="1" applyAlignment="1">
      <alignment/>
    </xf>
    <xf numFmtId="3" fontId="0" fillId="2" borderId="34" xfId="0" applyNumberFormat="1" applyFon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17" xfId="0" applyNumberFormat="1" applyFill="1" applyBorder="1" applyAlignment="1">
      <alignment/>
    </xf>
    <xf numFmtId="3" fontId="0" fillId="2" borderId="41" xfId="0" applyNumberFormat="1" applyFont="1" applyFill="1" applyBorder="1" applyAlignment="1">
      <alignment/>
    </xf>
    <xf numFmtId="3" fontId="0" fillId="2" borderId="23" xfId="0" applyNumberFormat="1" applyFill="1" applyBorder="1" applyAlignment="1">
      <alignment/>
    </xf>
    <xf numFmtId="3" fontId="0" fillId="2" borderId="24" xfId="0" applyNumberFormat="1" applyFill="1" applyBorder="1" applyAlignment="1">
      <alignment/>
    </xf>
    <xf numFmtId="3" fontId="0" fillId="3" borderId="34" xfId="0" applyNumberFormat="1" applyFont="1" applyFill="1" applyBorder="1" applyAlignment="1">
      <alignment/>
    </xf>
    <xf numFmtId="3" fontId="0" fillId="3" borderId="5" xfId="0" applyNumberFormat="1" applyFill="1" applyBorder="1" applyAlignment="1">
      <alignment/>
    </xf>
    <xf numFmtId="3" fontId="0" fillId="3" borderId="17" xfId="0" applyNumberFormat="1" applyFill="1" applyBorder="1" applyAlignment="1">
      <alignment/>
    </xf>
    <xf numFmtId="3" fontId="0" fillId="4" borderId="34" xfId="0" applyNumberFormat="1" applyFont="1" applyFill="1" applyBorder="1" applyAlignment="1">
      <alignment/>
    </xf>
    <xf numFmtId="3" fontId="0" fillId="4" borderId="5" xfId="0" applyNumberFormat="1" applyFill="1" applyBorder="1" applyAlignment="1">
      <alignment/>
    </xf>
    <xf numFmtId="3" fontId="0" fillId="4" borderId="17" xfId="0" applyNumberForma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0" fillId="4" borderId="34" xfId="0" applyNumberFormat="1" applyFill="1" applyBorder="1" applyAlignment="1">
      <alignment/>
    </xf>
    <xf numFmtId="3" fontId="7" fillId="0" borderId="34" xfId="0" applyNumberFormat="1" applyFont="1" applyBorder="1" applyAlignment="1">
      <alignment/>
    </xf>
    <xf numFmtId="3" fontId="0" fillId="2" borderId="40" xfId="0" applyNumberFormat="1" applyFill="1" applyBorder="1" applyAlignment="1">
      <alignment/>
    </xf>
    <xf numFmtId="3" fontId="0" fillId="2" borderId="34" xfId="0" applyNumberFormat="1" applyFill="1" applyBorder="1" applyAlignment="1">
      <alignment/>
    </xf>
    <xf numFmtId="3" fontId="0" fillId="2" borderId="41" xfId="0" applyNumberFormat="1" applyFill="1" applyBorder="1" applyAlignment="1">
      <alignment/>
    </xf>
    <xf numFmtId="3" fontId="0" fillId="3" borderId="34" xfId="0" applyNumberFormat="1" applyFill="1" applyBorder="1" applyAlignment="1">
      <alignment/>
    </xf>
    <xf numFmtId="4" fontId="8" fillId="0" borderId="0" xfId="0" applyNumberFormat="1" applyFont="1" applyAlignment="1">
      <alignment horizontal="center" wrapText="1"/>
    </xf>
    <xf numFmtId="3" fontId="0" fillId="6" borderId="8" xfId="0" applyNumberFormat="1" applyFont="1" applyFill="1" applyBorder="1" applyAlignment="1">
      <alignment/>
    </xf>
    <xf numFmtId="3" fontId="0" fillId="6" borderId="5" xfId="0" applyNumberFormat="1" applyFont="1" applyFill="1" applyBorder="1" applyAlignment="1">
      <alignment/>
    </xf>
    <xf numFmtId="3" fontId="0" fillId="6" borderId="34" xfId="0" applyNumberFormat="1" applyFill="1" applyBorder="1" applyAlignment="1">
      <alignment/>
    </xf>
    <xf numFmtId="3" fontId="0" fillId="6" borderId="5" xfId="0" applyNumberFormat="1" applyFill="1" applyBorder="1" applyAlignment="1">
      <alignment/>
    </xf>
    <xf numFmtId="3" fontId="0" fillId="6" borderId="17" xfId="0" applyNumberFormat="1" applyFill="1" applyBorder="1" applyAlignment="1">
      <alignment/>
    </xf>
    <xf numFmtId="0" fontId="0" fillId="6" borderId="0" xfId="0" applyFill="1" applyAlignment="1">
      <alignment/>
    </xf>
    <xf numFmtId="3" fontId="7" fillId="7" borderId="8" xfId="0" applyNumberFormat="1" applyFont="1" applyFill="1" applyBorder="1" applyAlignment="1">
      <alignment/>
    </xf>
    <xf numFmtId="3" fontId="7" fillId="7" borderId="5" xfId="0" applyNumberFormat="1" applyFont="1" applyFill="1" applyBorder="1" applyAlignment="1">
      <alignment/>
    </xf>
    <xf numFmtId="3" fontId="7" fillId="7" borderId="34" xfId="0" applyNumberFormat="1" applyFont="1" applyFill="1" applyBorder="1" applyAlignment="1">
      <alignment/>
    </xf>
    <xf numFmtId="3" fontId="7" fillId="7" borderId="5" xfId="0" applyNumberFormat="1" applyFont="1" applyFill="1" applyBorder="1" applyAlignment="1">
      <alignment/>
    </xf>
    <xf numFmtId="3" fontId="7" fillId="7" borderId="17" xfId="0" applyNumberFormat="1" applyFont="1" applyFill="1" applyBorder="1" applyAlignment="1">
      <alignment/>
    </xf>
    <xf numFmtId="0" fontId="7" fillId="7" borderId="0" xfId="0" applyFont="1" applyFill="1" applyAlignment="1">
      <alignment/>
    </xf>
    <xf numFmtId="3" fontId="9" fillId="2" borderId="42" xfId="0" applyNumberFormat="1" applyFont="1" applyFill="1" applyBorder="1" applyAlignment="1">
      <alignment horizontal="right" wrapText="1"/>
    </xf>
    <xf numFmtId="3" fontId="9" fillId="2" borderId="43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2" borderId="5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2" borderId="41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5" fillId="2" borderId="34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49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s%20navrh%20realokac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česká část"/>
      <sheetName val="česká část - návrh přesunu"/>
      <sheetName val="slovenská část"/>
      <sheetName val="slovenská část -  návrh přesunu"/>
      <sheetName val="celkem"/>
      <sheetName val="celkem - návrh přesunu"/>
    </sheetNames>
    <sheetDataSet>
      <sheetData sheetId="1">
        <row r="10">
          <cell r="C10">
            <v>3206667</v>
          </cell>
          <cell r="D10">
            <v>3206667</v>
          </cell>
          <cell r="E10">
            <v>2405000</v>
          </cell>
          <cell r="F10">
            <v>2405000</v>
          </cell>
          <cell r="G10">
            <v>801667</v>
          </cell>
          <cell r="H10">
            <v>801667</v>
          </cell>
          <cell r="I10">
            <v>0</v>
          </cell>
        </row>
        <row r="11">
          <cell r="C11">
            <v>1154475</v>
          </cell>
          <cell r="D11">
            <v>1154475</v>
          </cell>
          <cell r="E11">
            <v>865856</v>
          </cell>
          <cell r="F11">
            <v>865856</v>
          </cell>
          <cell r="G11">
            <v>288619</v>
          </cell>
          <cell r="H11">
            <v>288619</v>
          </cell>
          <cell r="I11">
            <v>0</v>
          </cell>
        </row>
        <row r="12">
          <cell r="C12">
            <v>1063998</v>
          </cell>
          <cell r="D12">
            <v>1063998</v>
          </cell>
          <cell r="E12">
            <v>797998</v>
          </cell>
          <cell r="F12">
            <v>797998</v>
          </cell>
          <cell r="G12">
            <v>266000</v>
          </cell>
          <cell r="H12">
            <v>266000</v>
          </cell>
          <cell r="I12">
            <v>0</v>
          </cell>
        </row>
        <row r="13">
          <cell r="C13">
            <v>988194</v>
          </cell>
          <cell r="D13">
            <v>988194</v>
          </cell>
          <cell r="E13">
            <v>741146</v>
          </cell>
          <cell r="F13">
            <v>741146</v>
          </cell>
          <cell r="G13">
            <v>247048</v>
          </cell>
          <cell r="H13">
            <v>247048</v>
          </cell>
          <cell r="I13">
            <v>0</v>
          </cell>
        </row>
        <row r="14">
          <cell r="C14">
            <v>1200000</v>
          </cell>
          <cell r="D14">
            <v>1200000</v>
          </cell>
          <cell r="E14">
            <v>900000</v>
          </cell>
          <cell r="F14">
            <v>900000</v>
          </cell>
          <cell r="G14">
            <v>300000</v>
          </cell>
          <cell r="H14">
            <v>300000</v>
          </cell>
          <cell r="I14">
            <v>0</v>
          </cell>
        </row>
        <row r="15">
          <cell r="C15">
            <v>366500</v>
          </cell>
          <cell r="D15">
            <v>366500</v>
          </cell>
          <cell r="E15">
            <v>274875</v>
          </cell>
          <cell r="F15">
            <v>274875</v>
          </cell>
          <cell r="G15">
            <v>91625</v>
          </cell>
          <cell r="H15">
            <v>91625</v>
          </cell>
          <cell r="I15">
            <v>0</v>
          </cell>
        </row>
        <row r="16">
          <cell r="C16">
            <v>373875</v>
          </cell>
          <cell r="D16">
            <v>373875</v>
          </cell>
          <cell r="E16">
            <v>280406</v>
          </cell>
          <cell r="F16">
            <v>280406</v>
          </cell>
          <cell r="G16">
            <v>93469</v>
          </cell>
          <cell r="H16">
            <v>93469</v>
          </cell>
          <cell r="I16">
            <v>0</v>
          </cell>
        </row>
        <row r="17">
          <cell r="C17">
            <v>459625</v>
          </cell>
          <cell r="D17">
            <v>459625</v>
          </cell>
          <cell r="E17">
            <v>344719</v>
          </cell>
          <cell r="F17">
            <v>344719</v>
          </cell>
          <cell r="G17">
            <v>114906</v>
          </cell>
          <cell r="H17">
            <v>114906</v>
          </cell>
          <cell r="I17">
            <v>0</v>
          </cell>
        </row>
        <row r="18">
          <cell r="C18">
            <v>626667</v>
          </cell>
          <cell r="D18">
            <v>626667</v>
          </cell>
          <cell r="E18">
            <v>470000</v>
          </cell>
          <cell r="F18">
            <v>470000</v>
          </cell>
          <cell r="G18">
            <v>156667</v>
          </cell>
          <cell r="H18">
            <v>156667</v>
          </cell>
          <cell r="I18">
            <v>0</v>
          </cell>
        </row>
        <row r="19">
          <cell r="C19">
            <v>366500</v>
          </cell>
          <cell r="D19">
            <v>366500</v>
          </cell>
          <cell r="E19">
            <v>274875</v>
          </cell>
          <cell r="F19">
            <v>274875</v>
          </cell>
          <cell r="G19">
            <v>91625</v>
          </cell>
          <cell r="H19">
            <v>91625</v>
          </cell>
          <cell r="I19">
            <v>0</v>
          </cell>
        </row>
        <row r="20">
          <cell r="C20">
            <v>260167</v>
          </cell>
          <cell r="D20">
            <v>260167</v>
          </cell>
          <cell r="E20">
            <v>195125</v>
          </cell>
          <cell r="F20">
            <v>195125</v>
          </cell>
          <cell r="G20">
            <v>65042</v>
          </cell>
          <cell r="H20">
            <v>65042</v>
          </cell>
          <cell r="I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C22">
            <v>1380000</v>
          </cell>
          <cell r="D22">
            <v>1380000</v>
          </cell>
          <cell r="E22">
            <v>1035000</v>
          </cell>
          <cell r="F22">
            <v>1035000</v>
          </cell>
          <cell r="G22">
            <v>345000</v>
          </cell>
          <cell r="H22">
            <v>345000</v>
          </cell>
          <cell r="I22">
            <v>0</v>
          </cell>
        </row>
        <row r="23">
          <cell r="C23">
            <v>421475</v>
          </cell>
          <cell r="D23">
            <v>421475</v>
          </cell>
          <cell r="E23">
            <v>316106</v>
          </cell>
          <cell r="F23">
            <v>316106</v>
          </cell>
          <cell r="G23">
            <v>105369</v>
          </cell>
          <cell r="H23">
            <v>105369</v>
          </cell>
          <cell r="I23">
            <v>0</v>
          </cell>
        </row>
        <row r="24">
          <cell r="C24">
            <v>429956</v>
          </cell>
          <cell r="D24">
            <v>429956</v>
          </cell>
          <cell r="E24">
            <v>322467</v>
          </cell>
          <cell r="F24">
            <v>322467</v>
          </cell>
          <cell r="G24">
            <v>107489</v>
          </cell>
          <cell r="H24">
            <v>107489</v>
          </cell>
          <cell r="I24">
            <v>0</v>
          </cell>
        </row>
        <row r="25">
          <cell r="C25">
            <v>528569</v>
          </cell>
          <cell r="D25">
            <v>528569</v>
          </cell>
          <cell r="E25">
            <v>396427</v>
          </cell>
          <cell r="F25">
            <v>396427</v>
          </cell>
          <cell r="G25">
            <v>132142</v>
          </cell>
          <cell r="H25">
            <v>132142</v>
          </cell>
          <cell r="I25">
            <v>0</v>
          </cell>
        </row>
        <row r="26">
          <cell r="C26">
            <v>7953332</v>
          </cell>
          <cell r="D26">
            <v>7953332</v>
          </cell>
          <cell r="E26">
            <v>5964999</v>
          </cell>
          <cell r="F26">
            <v>5964999</v>
          </cell>
          <cell r="G26">
            <v>1988333</v>
          </cell>
          <cell r="H26">
            <v>1988333</v>
          </cell>
          <cell r="I26">
            <v>0</v>
          </cell>
        </row>
        <row r="27">
          <cell r="C27">
            <v>2253972</v>
          </cell>
          <cell r="D27">
            <v>2253972</v>
          </cell>
          <cell r="E27">
            <v>1690479</v>
          </cell>
          <cell r="F27">
            <v>1690479</v>
          </cell>
          <cell r="G27">
            <v>563493</v>
          </cell>
          <cell r="H27">
            <v>563493</v>
          </cell>
          <cell r="I27">
            <v>0</v>
          </cell>
        </row>
        <row r="28">
          <cell r="C28">
            <v>2413037</v>
          </cell>
          <cell r="D28">
            <v>2413037</v>
          </cell>
          <cell r="E28">
            <v>1809778</v>
          </cell>
          <cell r="F28">
            <v>1809778</v>
          </cell>
          <cell r="G28">
            <v>603259</v>
          </cell>
          <cell r="H28">
            <v>603259</v>
          </cell>
          <cell r="I28">
            <v>0</v>
          </cell>
        </row>
        <row r="29">
          <cell r="C29">
            <v>3286323</v>
          </cell>
          <cell r="D29">
            <v>3286323</v>
          </cell>
          <cell r="E29">
            <v>2464742</v>
          </cell>
          <cell r="F29">
            <v>2464742</v>
          </cell>
          <cell r="G29">
            <v>821581</v>
          </cell>
          <cell r="H29">
            <v>821581</v>
          </cell>
          <cell r="I29">
            <v>0</v>
          </cell>
        </row>
        <row r="30">
          <cell r="C30">
            <v>5013332</v>
          </cell>
          <cell r="D30">
            <v>5013332</v>
          </cell>
          <cell r="E30">
            <v>3759999</v>
          </cell>
          <cell r="F30">
            <v>3759999</v>
          </cell>
          <cell r="G30">
            <v>1253333</v>
          </cell>
          <cell r="H30">
            <v>1253333</v>
          </cell>
          <cell r="I30">
            <v>0</v>
          </cell>
        </row>
        <row r="31">
          <cell r="C31">
            <v>1356048</v>
          </cell>
          <cell r="D31">
            <v>1356048</v>
          </cell>
          <cell r="E31">
            <v>1017036</v>
          </cell>
          <cell r="F31">
            <v>1017036</v>
          </cell>
          <cell r="G31">
            <v>339012</v>
          </cell>
          <cell r="H31">
            <v>339012</v>
          </cell>
          <cell r="I31">
            <v>0</v>
          </cell>
        </row>
        <row r="32">
          <cell r="C32">
            <v>1497044</v>
          </cell>
          <cell r="D32">
            <v>1497044</v>
          </cell>
          <cell r="E32">
            <v>1122783</v>
          </cell>
          <cell r="F32">
            <v>1122783</v>
          </cell>
          <cell r="G32">
            <v>374261</v>
          </cell>
          <cell r="H32">
            <v>374261</v>
          </cell>
          <cell r="I32">
            <v>0</v>
          </cell>
        </row>
        <row r="33">
          <cell r="C33">
            <v>2160240</v>
          </cell>
          <cell r="D33">
            <v>2160240</v>
          </cell>
          <cell r="E33">
            <v>1620180</v>
          </cell>
          <cell r="F33">
            <v>1620180</v>
          </cell>
          <cell r="G33">
            <v>540060</v>
          </cell>
          <cell r="H33">
            <v>540060</v>
          </cell>
          <cell r="I33">
            <v>0</v>
          </cell>
        </row>
        <row r="34">
          <cell r="C34">
            <v>2940000</v>
          </cell>
          <cell r="D34">
            <v>2940000</v>
          </cell>
          <cell r="E34">
            <v>2205000</v>
          </cell>
          <cell r="F34">
            <v>2205000</v>
          </cell>
          <cell r="G34">
            <v>735000</v>
          </cell>
          <cell r="H34">
            <v>735000</v>
          </cell>
          <cell r="I34">
            <v>0</v>
          </cell>
        </row>
        <row r="35">
          <cell r="C35">
            <v>897924</v>
          </cell>
          <cell r="D35">
            <v>897924</v>
          </cell>
          <cell r="E35">
            <v>673443</v>
          </cell>
          <cell r="F35">
            <v>673443</v>
          </cell>
          <cell r="G35">
            <v>224481</v>
          </cell>
          <cell r="H35">
            <v>224481</v>
          </cell>
          <cell r="I35">
            <v>0</v>
          </cell>
        </row>
        <row r="36">
          <cell r="C36">
            <v>915993</v>
          </cell>
          <cell r="D36">
            <v>915993</v>
          </cell>
          <cell r="E36">
            <v>686995</v>
          </cell>
          <cell r="F36">
            <v>686995</v>
          </cell>
          <cell r="G36">
            <v>228998</v>
          </cell>
          <cell r="H36">
            <v>228998</v>
          </cell>
          <cell r="I36">
            <v>0</v>
          </cell>
        </row>
        <row r="37">
          <cell r="C37">
            <v>1126083</v>
          </cell>
          <cell r="D37">
            <v>1126083</v>
          </cell>
          <cell r="E37">
            <v>844562</v>
          </cell>
          <cell r="F37">
            <v>844562</v>
          </cell>
          <cell r="G37">
            <v>281521</v>
          </cell>
          <cell r="H37">
            <v>281521</v>
          </cell>
          <cell r="I37">
            <v>0</v>
          </cell>
        </row>
        <row r="38">
          <cell r="C38">
            <v>840002</v>
          </cell>
          <cell r="D38">
            <v>840002</v>
          </cell>
          <cell r="E38">
            <v>630000</v>
          </cell>
          <cell r="F38">
            <v>630000</v>
          </cell>
          <cell r="G38">
            <v>210002</v>
          </cell>
          <cell r="H38">
            <v>210002</v>
          </cell>
          <cell r="I38">
            <v>0</v>
          </cell>
        </row>
        <row r="39">
          <cell r="C39">
            <v>256549</v>
          </cell>
          <cell r="D39">
            <v>256549</v>
          </cell>
          <cell r="E39">
            <v>192411</v>
          </cell>
          <cell r="F39">
            <v>192411</v>
          </cell>
          <cell r="G39">
            <v>64138</v>
          </cell>
          <cell r="H39">
            <v>64138</v>
          </cell>
          <cell r="I39">
            <v>0</v>
          </cell>
        </row>
        <row r="40">
          <cell r="C40">
            <v>261713</v>
          </cell>
          <cell r="D40">
            <v>261713</v>
          </cell>
          <cell r="E40">
            <v>196284</v>
          </cell>
          <cell r="F40">
            <v>196284</v>
          </cell>
          <cell r="G40">
            <v>65429</v>
          </cell>
          <cell r="H40">
            <v>65429</v>
          </cell>
          <cell r="I40">
            <v>0</v>
          </cell>
        </row>
        <row r="41">
          <cell r="C41">
            <v>321740</v>
          </cell>
          <cell r="D41">
            <v>321740</v>
          </cell>
          <cell r="E41">
            <v>241305</v>
          </cell>
          <cell r="F41">
            <v>241305</v>
          </cell>
          <cell r="G41">
            <v>80435</v>
          </cell>
          <cell r="H41">
            <v>80435</v>
          </cell>
          <cell r="I41">
            <v>0</v>
          </cell>
        </row>
        <row r="42">
          <cell r="C42">
            <v>600003</v>
          </cell>
          <cell r="D42">
            <v>600003</v>
          </cell>
          <cell r="E42">
            <v>450000</v>
          </cell>
          <cell r="F42">
            <v>450000</v>
          </cell>
          <cell r="G42">
            <v>150003</v>
          </cell>
          <cell r="H42">
            <v>150003</v>
          </cell>
          <cell r="I42">
            <v>0</v>
          </cell>
        </row>
        <row r="43">
          <cell r="C43">
            <v>183250</v>
          </cell>
          <cell r="D43">
            <v>183250</v>
          </cell>
          <cell r="E43">
            <v>137436</v>
          </cell>
          <cell r="F43">
            <v>137436</v>
          </cell>
          <cell r="G43">
            <v>45814</v>
          </cell>
          <cell r="H43">
            <v>45814</v>
          </cell>
          <cell r="I43">
            <v>0</v>
          </cell>
        </row>
        <row r="44">
          <cell r="C44">
            <v>186938</v>
          </cell>
          <cell r="D44">
            <v>186938</v>
          </cell>
          <cell r="E44">
            <v>140203</v>
          </cell>
          <cell r="F44">
            <v>140203</v>
          </cell>
          <cell r="G44">
            <v>46735</v>
          </cell>
          <cell r="H44">
            <v>46735</v>
          </cell>
          <cell r="I44">
            <v>0</v>
          </cell>
        </row>
        <row r="45">
          <cell r="C45">
            <v>229815</v>
          </cell>
          <cell r="D45">
            <v>229815</v>
          </cell>
          <cell r="E45">
            <v>172361</v>
          </cell>
          <cell r="F45">
            <v>172361</v>
          </cell>
          <cell r="G45">
            <v>57454</v>
          </cell>
          <cell r="H45">
            <v>57454</v>
          </cell>
          <cell r="I45">
            <v>0</v>
          </cell>
        </row>
        <row r="46">
          <cell r="C46">
            <v>239999</v>
          </cell>
          <cell r="D46">
            <v>239999</v>
          </cell>
          <cell r="E46">
            <v>180000</v>
          </cell>
          <cell r="F46">
            <v>180000</v>
          </cell>
          <cell r="G46">
            <v>59999</v>
          </cell>
          <cell r="H46">
            <v>59999</v>
          </cell>
          <cell r="I46">
            <v>0</v>
          </cell>
        </row>
        <row r="47">
          <cell r="C47">
            <v>73299</v>
          </cell>
          <cell r="D47">
            <v>73299</v>
          </cell>
          <cell r="E47">
            <v>54975</v>
          </cell>
          <cell r="F47">
            <v>54975</v>
          </cell>
          <cell r="G47">
            <v>18324</v>
          </cell>
          <cell r="H47">
            <v>18324</v>
          </cell>
          <cell r="I47">
            <v>0</v>
          </cell>
        </row>
        <row r="48">
          <cell r="C48">
            <v>74775</v>
          </cell>
          <cell r="D48">
            <v>74775</v>
          </cell>
          <cell r="E48">
            <v>56081</v>
          </cell>
          <cell r="F48">
            <v>56081</v>
          </cell>
          <cell r="G48">
            <v>18694</v>
          </cell>
          <cell r="H48">
            <v>18694</v>
          </cell>
          <cell r="I48">
            <v>0</v>
          </cell>
        </row>
        <row r="49">
          <cell r="C49">
            <v>91925</v>
          </cell>
          <cell r="D49">
            <v>91925</v>
          </cell>
          <cell r="E49">
            <v>68944</v>
          </cell>
          <cell r="F49">
            <v>68944</v>
          </cell>
          <cell r="G49">
            <v>22981</v>
          </cell>
          <cell r="H49">
            <v>22981</v>
          </cell>
          <cell r="I49">
            <v>0</v>
          </cell>
        </row>
        <row r="51">
          <cell r="C51">
            <v>3664996</v>
          </cell>
          <cell r="D51">
            <v>3664996</v>
          </cell>
          <cell r="E51">
            <v>2748746</v>
          </cell>
          <cell r="F51">
            <v>2748746</v>
          </cell>
          <cell r="G51">
            <v>916250</v>
          </cell>
          <cell r="H51">
            <v>916250</v>
          </cell>
          <cell r="I51">
            <v>0</v>
          </cell>
        </row>
        <row r="52">
          <cell r="C52">
            <v>3738748</v>
          </cell>
          <cell r="D52">
            <v>3738748</v>
          </cell>
          <cell r="E52">
            <v>2804060</v>
          </cell>
          <cell r="F52">
            <v>2804060</v>
          </cell>
          <cell r="G52">
            <v>934688</v>
          </cell>
          <cell r="H52">
            <v>934688</v>
          </cell>
          <cell r="I52">
            <v>0</v>
          </cell>
        </row>
        <row r="53">
          <cell r="C53">
            <v>4596257</v>
          </cell>
          <cell r="D53">
            <v>4596257</v>
          </cell>
          <cell r="E53">
            <v>3447193</v>
          </cell>
          <cell r="F53">
            <v>3447193</v>
          </cell>
          <cell r="G53">
            <v>1149064</v>
          </cell>
          <cell r="H53">
            <v>1149064</v>
          </cell>
          <cell r="I53">
            <v>0</v>
          </cell>
        </row>
        <row r="54">
          <cell r="C54">
            <v>12000001</v>
          </cell>
          <cell r="D54">
            <v>12000001</v>
          </cell>
          <cell r="E54">
            <v>8999999</v>
          </cell>
          <cell r="F54">
            <v>8999999</v>
          </cell>
          <cell r="G54">
            <v>3000002</v>
          </cell>
          <cell r="H54">
            <v>3000002</v>
          </cell>
          <cell r="I54">
            <v>0</v>
          </cell>
        </row>
      </sheetData>
      <sheetData sheetId="3">
        <row r="10">
          <cell r="C10">
            <v>1866922</v>
          </cell>
          <cell r="D10">
            <v>1866922</v>
          </cell>
          <cell r="E10">
            <v>1400191</v>
          </cell>
          <cell r="F10">
            <v>1400191</v>
          </cell>
          <cell r="G10">
            <v>466731</v>
          </cell>
          <cell r="H10">
            <v>466731</v>
          </cell>
          <cell r="I10">
            <v>0</v>
          </cell>
        </row>
        <row r="11">
          <cell r="C11">
            <v>596459</v>
          </cell>
          <cell r="D11">
            <v>596459</v>
          </cell>
          <cell r="E11">
            <v>447344</v>
          </cell>
          <cell r="F11">
            <v>447344</v>
          </cell>
          <cell r="G11">
            <v>149115</v>
          </cell>
          <cell r="H11">
            <v>149115</v>
          </cell>
          <cell r="I11">
            <v>0</v>
          </cell>
        </row>
        <row r="12">
          <cell r="C12">
            <v>722171</v>
          </cell>
          <cell r="D12">
            <v>722171</v>
          </cell>
          <cell r="E12">
            <v>541628</v>
          </cell>
          <cell r="F12">
            <v>541628</v>
          </cell>
          <cell r="G12">
            <v>180543</v>
          </cell>
          <cell r="H12">
            <v>180543</v>
          </cell>
          <cell r="I12">
            <v>0</v>
          </cell>
        </row>
        <row r="13">
          <cell r="C13">
            <v>548292</v>
          </cell>
          <cell r="D13">
            <v>548292</v>
          </cell>
          <cell r="E13">
            <v>411219</v>
          </cell>
          <cell r="F13">
            <v>411219</v>
          </cell>
          <cell r="G13">
            <v>137073</v>
          </cell>
          <cell r="H13">
            <v>137073</v>
          </cell>
          <cell r="I13">
            <v>0</v>
          </cell>
        </row>
        <row r="14">
          <cell r="C14">
            <v>560076</v>
          </cell>
          <cell r="D14">
            <v>560076</v>
          </cell>
          <cell r="E14">
            <v>420057</v>
          </cell>
          <cell r="F14">
            <v>420057</v>
          </cell>
          <cell r="G14">
            <v>140019</v>
          </cell>
          <cell r="H14">
            <v>140019</v>
          </cell>
          <cell r="I14">
            <v>0</v>
          </cell>
        </row>
        <row r="15">
          <cell r="C15">
            <v>178937</v>
          </cell>
          <cell r="D15">
            <v>178937</v>
          </cell>
          <cell r="E15">
            <v>134203</v>
          </cell>
          <cell r="F15">
            <v>134203</v>
          </cell>
          <cell r="G15">
            <v>44734</v>
          </cell>
          <cell r="H15">
            <v>44734</v>
          </cell>
          <cell r="I15">
            <v>0</v>
          </cell>
        </row>
        <row r="16">
          <cell r="C16">
            <v>182539</v>
          </cell>
          <cell r="D16">
            <v>182539</v>
          </cell>
          <cell r="E16">
            <v>136904</v>
          </cell>
          <cell r="F16">
            <v>136904</v>
          </cell>
          <cell r="G16">
            <v>45635</v>
          </cell>
          <cell r="H16">
            <v>45635</v>
          </cell>
          <cell r="I16">
            <v>0</v>
          </cell>
        </row>
        <row r="17">
          <cell r="C17">
            <v>198600</v>
          </cell>
          <cell r="D17">
            <v>198600</v>
          </cell>
          <cell r="E17">
            <v>148950</v>
          </cell>
          <cell r="F17">
            <v>148950</v>
          </cell>
          <cell r="G17">
            <v>49650</v>
          </cell>
          <cell r="H17">
            <v>49650</v>
          </cell>
          <cell r="I17">
            <v>0</v>
          </cell>
        </row>
        <row r="18">
          <cell r="C18">
            <v>591192</v>
          </cell>
          <cell r="D18">
            <v>591192</v>
          </cell>
          <cell r="E18">
            <v>443394</v>
          </cell>
          <cell r="F18">
            <v>443394</v>
          </cell>
          <cell r="G18">
            <v>147798</v>
          </cell>
          <cell r="H18">
            <v>147798</v>
          </cell>
          <cell r="I18">
            <v>0</v>
          </cell>
        </row>
        <row r="19">
          <cell r="C19">
            <v>188879</v>
          </cell>
          <cell r="D19">
            <v>188879</v>
          </cell>
          <cell r="E19">
            <v>141659</v>
          </cell>
          <cell r="F19">
            <v>141659</v>
          </cell>
          <cell r="G19">
            <v>47220</v>
          </cell>
          <cell r="H19">
            <v>47220</v>
          </cell>
          <cell r="I19">
            <v>0</v>
          </cell>
        </row>
        <row r="20">
          <cell r="C20">
            <v>306388</v>
          </cell>
          <cell r="D20">
            <v>306388</v>
          </cell>
          <cell r="E20">
            <v>229791</v>
          </cell>
          <cell r="F20">
            <v>229791</v>
          </cell>
          <cell r="G20">
            <v>76597</v>
          </cell>
          <cell r="H20">
            <v>76597</v>
          </cell>
          <cell r="I20">
            <v>0</v>
          </cell>
        </row>
        <row r="21">
          <cell r="C21">
            <v>95925</v>
          </cell>
          <cell r="D21">
            <v>95925</v>
          </cell>
          <cell r="E21">
            <v>71944</v>
          </cell>
          <cell r="F21">
            <v>71944</v>
          </cell>
          <cell r="G21">
            <v>23981</v>
          </cell>
          <cell r="H21">
            <v>23981</v>
          </cell>
          <cell r="I21">
            <v>0</v>
          </cell>
        </row>
        <row r="22">
          <cell r="C22">
            <v>715654</v>
          </cell>
          <cell r="D22">
            <v>715654</v>
          </cell>
          <cell r="E22">
            <v>536740</v>
          </cell>
          <cell r="F22">
            <v>536740</v>
          </cell>
          <cell r="G22">
            <v>178914</v>
          </cell>
          <cell r="H22">
            <v>178914</v>
          </cell>
          <cell r="I22">
            <v>0</v>
          </cell>
        </row>
        <row r="23">
          <cell r="C23">
            <v>228643</v>
          </cell>
          <cell r="D23">
            <v>228643</v>
          </cell>
          <cell r="E23">
            <v>171482</v>
          </cell>
          <cell r="F23">
            <v>171482</v>
          </cell>
          <cell r="G23">
            <v>57161</v>
          </cell>
          <cell r="H23">
            <v>57161</v>
          </cell>
          <cell r="I23">
            <v>0</v>
          </cell>
        </row>
        <row r="24">
          <cell r="C24">
            <v>233244</v>
          </cell>
          <cell r="D24">
            <v>233244</v>
          </cell>
          <cell r="E24">
            <v>174933</v>
          </cell>
          <cell r="F24">
            <v>174933</v>
          </cell>
          <cell r="G24">
            <v>58311</v>
          </cell>
          <cell r="H24">
            <v>58311</v>
          </cell>
          <cell r="I24">
            <v>0</v>
          </cell>
        </row>
        <row r="25">
          <cell r="C25">
            <v>253767</v>
          </cell>
          <cell r="D25">
            <v>253767</v>
          </cell>
          <cell r="E25">
            <v>190325</v>
          </cell>
          <cell r="F25">
            <v>190325</v>
          </cell>
          <cell r="G25">
            <v>63442</v>
          </cell>
          <cell r="H25">
            <v>63442</v>
          </cell>
          <cell r="I25">
            <v>0</v>
          </cell>
        </row>
        <row r="26">
          <cell r="C26">
            <v>3920531.37</v>
          </cell>
          <cell r="D26">
            <v>3920531.37</v>
          </cell>
          <cell r="E26">
            <v>2427348.2775</v>
          </cell>
          <cell r="F26">
            <v>2427348.2775</v>
          </cell>
          <cell r="G26">
            <v>809116.0925</v>
          </cell>
          <cell r="H26">
            <v>809116.0925</v>
          </cell>
          <cell r="I26">
            <v>0</v>
          </cell>
        </row>
        <row r="27">
          <cell r="C27">
            <v>1252563</v>
          </cell>
          <cell r="D27">
            <v>1252563</v>
          </cell>
          <cell r="E27">
            <v>939422</v>
          </cell>
          <cell r="F27">
            <v>939422</v>
          </cell>
          <cell r="G27">
            <v>313141</v>
          </cell>
          <cell r="H27">
            <v>313141</v>
          </cell>
          <cell r="I27">
            <v>0</v>
          </cell>
        </row>
        <row r="28">
          <cell r="C28">
            <v>1164060.37</v>
          </cell>
          <cell r="D28">
            <v>1164060.37</v>
          </cell>
          <cell r="E28">
            <v>873045.2775</v>
          </cell>
          <cell r="F28">
            <v>873045.2775</v>
          </cell>
          <cell r="G28">
            <v>291015.0925</v>
          </cell>
          <cell r="H28">
            <v>291015.0925</v>
          </cell>
          <cell r="I28">
            <v>0</v>
          </cell>
        </row>
        <row r="29">
          <cell r="C29">
            <v>1503908</v>
          </cell>
          <cell r="D29">
            <v>1503908</v>
          </cell>
          <cell r="E29">
            <v>614881</v>
          </cell>
          <cell r="F29">
            <v>614881</v>
          </cell>
          <cell r="G29">
            <v>204960</v>
          </cell>
          <cell r="H29">
            <v>204960</v>
          </cell>
          <cell r="I29">
            <v>0</v>
          </cell>
        </row>
        <row r="30">
          <cell r="C30">
            <v>2840895</v>
          </cell>
          <cell r="D30">
            <v>2840895</v>
          </cell>
          <cell r="E30">
            <v>1617621</v>
          </cell>
          <cell r="F30">
            <v>1617621</v>
          </cell>
          <cell r="G30">
            <v>539207</v>
          </cell>
          <cell r="H30">
            <v>539207</v>
          </cell>
          <cell r="I30">
            <v>0</v>
          </cell>
        </row>
        <row r="31">
          <cell r="C31">
            <v>636223</v>
          </cell>
          <cell r="D31">
            <v>636223</v>
          </cell>
          <cell r="E31">
            <v>477167</v>
          </cell>
          <cell r="F31">
            <v>477167</v>
          </cell>
          <cell r="G31">
            <v>159056</v>
          </cell>
          <cell r="H31">
            <v>159056</v>
          </cell>
          <cell r="I31">
            <v>0</v>
          </cell>
        </row>
        <row r="32">
          <cell r="C32">
            <v>700764</v>
          </cell>
          <cell r="D32">
            <v>700764</v>
          </cell>
          <cell r="E32">
            <v>525573</v>
          </cell>
          <cell r="F32">
            <v>525573</v>
          </cell>
          <cell r="G32">
            <v>175191</v>
          </cell>
          <cell r="H32">
            <v>175191</v>
          </cell>
          <cell r="I32">
            <v>0</v>
          </cell>
        </row>
        <row r="33">
          <cell r="C33">
            <v>1503908</v>
          </cell>
          <cell r="D33">
            <v>1503908</v>
          </cell>
          <cell r="E33">
            <v>614881</v>
          </cell>
          <cell r="F33">
            <v>614881</v>
          </cell>
          <cell r="G33">
            <v>204960</v>
          </cell>
          <cell r="H33">
            <v>204960</v>
          </cell>
          <cell r="I33">
            <v>0</v>
          </cell>
        </row>
        <row r="34">
          <cell r="C34">
            <v>1079636.37</v>
          </cell>
          <cell r="D34">
            <v>1079636.37</v>
          </cell>
          <cell r="E34">
            <v>809727.2775</v>
          </cell>
          <cell r="F34">
            <v>809727.2775</v>
          </cell>
          <cell r="G34">
            <v>269909.0925</v>
          </cell>
          <cell r="H34">
            <v>269909.0925</v>
          </cell>
          <cell r="I34">
            <v>0</v>
          </cell>
        </row>
        <row r="35">
          <cell r="C35">
            <v>616340</v>
          </cell>
          <cell r="D35">
            <v>616340</v>
          </cell>
          <cell r="E35">
            <v>462255</v>
          </cell>
          <cell r="F35">
            <v>462255</v>
          </cell>
          <cell r="G35">
            <v>154085</v>
          </cell>
          <cell r="H35">
            <v>154085</v>
          </cell>
          <cell r="I35">
            <v>0</v>
          </cell>
        </row>
        <row r="36">
          <cell r="C36">
            <v>463296.37</v>
          </cell>
          <cell r="D36">
            <v>463296.37</v>
          </cell>
          <cell r="E36">
            <v>347472.27749999997</v>
          </cell>
          <cell r="F36">
            <v>347472.27749999997</v>
          </cell>
          <cell r="G36">
            <v>115824.0925</v>
          </cell>
          <cell r="H36">
            <v>115824.0925</v>
          </cell>
          <cell r="I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C38">
            <v>435613</v>
          </cell>
          <cell r="D38">
            <v>435613</v>
          </cell>
          <cell r="E38">
            <v>326710</v>
          </cell>
          <cell r="F38">
            <v>326710</v>
          </cell>
          <cell r="G38">
            <v>108903</v>
          </cell>
          <cell r="H38">
            <v>108903</v>
          </cell>
          <cell r="I38">
            <v>0</v>
          </cell>
        </row>
        <row r="39">
          <cell r="C39">
            <v>139173</v>
          </cell>
          <cell r="D39">
            <v>139173</v>
          </cell>
          <cell r="E39">
            <v>104380</v>
          </cell>
          <cell r="F39">
            <v>104380</v>
          </cell>
          <cell r="G39">
            <v>34793</v>
          </cell>
          <cell r="H39">
            <v>34793</v>
          </cell>
          <cell r="I39">
            <v>0</v>
          </cell>
        </row>
        <row r="40">
          <cell r="C40">
            <v>141973</v>
          </cell>
          <cell r="D40">
            <v>141973</v>
          </cell>
          <cell r="E40">
            <v>106480</v>
          </cell>
          <cell r="F40">
            <v>106480</v>
          </cell>
          <cell r="G40">
            <v>35493</v>
          </cell>
          <cell r="H40">
            <v>35493</v>
          </cell>
          <cell r="I40">
            <v>0</v>
          </cell>
        </row>
        <row r="41">
          <cell r="C41">
            <v>154467</v>
          </cell>
          <cell r="D41">
            <v>154467</v>
          </cell>
          <cell r="E41">
            <v>115850</v>
          </cell>
          <cell r="F41">
            <v>115850</v>
          </cell>
          <cell r="G41">
            <v>38617</v>
          </cell>
          <cell r="H41">
            <v>38617</v>
          </cell>
          <cell r="I41">
            <v>0</v>
          </cell>
        </row>
        <row r="42">
          <cell r="C42">
            <v>311151</v>
          </cell>
          <cell r="D42">
            <v>311151</v>
          </cell>
          <cell r="E42">
            <v>233364</v>
          </cell>
          <cell r="F42">
            <v>233364</v>
          </cell>
          <cell r="G42">
            <v>77787</v>
          </cell>
          <cell r="H42">
            <v>77787</v>
          </cell>
          <cell r="I42">
            <v>0</v>
          </cell>
        </row>
        <row r="43">
          <cell r="C43">
            <v>99409</v>
          </cell>
          <cell r="D43">
            <v>99409</v>
          </cell>
          <cell r="E43">
            <v>74557</v>
          </cell>
          <cell r="F43">
            <v>74557</v>
          </cell>
          <cell r="G43">
            <v>24852</v>
          </cell>
          <cell r="H43">
            <v>24852</v>
          </cell>
          <cell r="I43">
            <v>0</v>
          </cell>
        </row>
        <row r="44">
          <cell r="C44">
            <v>101409</v>
          </cell>
          <cell r="D44">
            <v>101409</v>
          </cell>
          <cell r="E44">
            <v>76057</v>
          </cell>
          <cell r="F44">
            <v>76057</v>
          </cell>
          <cell r="G44">
            <v>25352</v>
          </cell>
          <cell r="H44">
            <v>25352</v>
          </cell>
          <cell r="I44">
            <v>0</v>
          </cell>
        </row>
        <row r="45">
          <cell r="C45">
            <v>110333</v>
          </cell>
          <cell r="D45">
            <v>110333</v>
          </cell>
          <cell r="E45">
            <v>82750</v>
          </cell>
          <cell r="F45">
            <v>82750</v>
          </cell>
          <cell r="G45">
            <v>27583</v>
          </cell>
          <cell r="H45">
            <v>27583</v>
          </cell>
          <cell r="I45">
            <v>0</v>
          </cell>
        </row>
        <row r="46">
          <cell r="C46">
            <v>124462</v>
          </cell>
          <cell r="D46">
            <v>124462</v>
          </cell>
          <cell r="E46">
            <v>93346</v>
          </cell>
          <cell r="F46">
            <v>93346</v>
          </cell>
          <cell r="G46">
            <v>31116</v>
          </cell>
          <cell r="H46">
            <v>31116</v>
          </cell>
          <cell r="I46">
            <v>0</v>
          </cell>
        </row>
        <row r="47">
          <cell r="C47">
            <v>39764</v>
          </cell>
          <cell r="D47">
            <v>39764</v>
          </cell>
          <cell r="E47">
            <v>29823</v>
          </cell>
          <cell r="F47">
            <v>29823</v>
          </cell>
          <cell r="G47">
            <v>9941</v>
          </cell>
          <cell r="H47">
            <v>9941</v>
          </cell>
          <cell r="I47">
            <v>0</v>
          </cell>
        </row>
        <row r="48">
          <cell r="C48">
            <v>40564</v>
          </cell>
          <cell r="D48">
            <v>40564</v>
          </cell>
          <cell r="E48">
            <v>30423</v>
          </cell>
          <cell r="F48">
            <v>30423</v>
          </cell>
          <cell r="G48">
            <v>10141</v>
          </cell>
          <cell r="H48">
            <v>10141</v>
          </cell>
          <cell r="I48">
            <v>0</v>
          </cell>
        </row>
        <row r="49">
          <cell r="C49">
            <v>44134</v>
          </cell>
          <cell r="D49">
            <v>44134</v>
          </cell>
          <cell r="E49">
            <v>33100</v>
          </cell>
          <cell r="F49">
            <v>33100</v>
          </cell>
          <cell r="G49">
            <v>11034</v>
          </cell>
          <cell r="H49">
            <v>11034</v>
          </cell>
          <cell r="I49">
            <v>0</v>
          </cell>
        </row>
        <row r="51">
          <cell r="C51">
            <v>1988195</v>
          </cell>
          <cell r="D51">
            <v>1988195</v>
          </cell>
          <cell r="E51">
            <v>1491146</v>
          </cell>
          <cell r="F51">
            <v>1491146</v>
          </cell>
          <cell r="G51">
            <v>497049</v>
          </cell>
          <cell r="H51">
            <v>497049</v>
          </cell>
          <cell r="I51">
            <v>0</v>
          </cell>
        </row>
        <row r="52">
          <cell r="C52">
            <v>2028204.37</v>
          </cell>
          <cell r="D52">
            <v>2028204.37</v>
          </cell>
          <cell r="E52">
            <v>1521153.2774999999</v>
          </cell>
          <cell r="F52">
            <v>1521153.2774999999</v>
          </cell>
          <cell r="G52">
            <v>507051.0925</v>
          </cell>
          <cell r="H52">
            <v>507051.0925</v>
          </cell>
          <cell r="I52">
            <v>0</v>
          </cell>
        </row>
        <row r="53">
          <cell r="C53">
            <v>2206667</v>
          </cell>
          <cell r="D53">
            <v>2206667</v>
          </cell>
          <cell r="E53">
            <v>1141950</v>
          </cell>
          <cell r="F53">
            <v>1141950</v>
          </cell>
          <cell r="G53">
            <v>380650</v>
          </cell>
          <cell r="H53">
            <v>380650</v>
          </cell>
          <cell r="I53">
            <v>0</v>
          </cell>
        </row>
        <row r="54">
          <cell r="C54">
            <v>6223066.37</v>
          </cell>
          <cell r="D54">
            <v>6223066.37</v>
          </cell>
          <cell r="E54">
            <v>4154249.2775</v>
          </cell>
          <cell r="F54">
            <v>4154249.2775</v>
          </cell>
          <cell r="G54">
            <v>1384750.0925</v>
          </cell>
          <cell r="H54">
            <v>1384750.0925</v>
          </cell>
          <cell r="I54">
            <v>0</v>
          </cell>
        </row>
      </sheetData>
      <sheetData sheetId="4">
        <row r="10">
          <cell r="C10">
            <v>5646922</v>
          </cell>
          <cell r="F10">
            <v>4235191</v>
          </cell>
          <cell r="G10">
            <v>1411731</v>
          </cell>
        </row>
        <row r="11">
          <cell r="C11">
            <v>1750934</v>
          </cell>
          <cell r="F11">
            <v>1313200</v>
          </cell>
          <cell r="G11">
            <v>437734</v>
          </cell>
        </row>
        <row r="12">
          <cell r="C12">
            <v>1786169</v>
          </cell>
          <cell r="F12">
            <v>1339626</v>
          </cell>
          <cell r="G12">
            <v>446543</v>
          </cell>
        </row>
        <row r="13">
          <cell r="C13">
            <v>2109819</v>
          </cell>
          <cell r="F13">
            <v>1582365</v>
          </cell>
          <cell r="G13">
            <v>527454</v>
          </cell>
        </row>
        <row r="14">
          <cell r="C14">
            <v>1760076</v>
          </cell>
          <cell r="F14">
            <v>1320057</v>
          </cell>
          <cell r="G14">
            <v>440019</v>
          </cell>
        </row>
        <row r="15">
          <cell r="C15">
            <v>545437</v>
          </cell>
          <cell r="F15">
            <v>409078</v>
          </cell>
          <cell r="G15">
            <v>136359</v>
          </cell>
        </row>
        <row r="16">
          <cell r="C16">
            <v>556414</v>
          </cell>
          <cell r="F16">
            <v>417310</v>
          </cell>
          <cell r="G16">
            <v>139104</v>
          </cell>
        </row>
        <row r="17">
          <cell r="C17">
            <v>658225</v>
          </cell>
          <cell r="F17">
            <v>493669</v>
          </cell>
          <cell r="G17">
            <v>164556</v>
          </cell>
        </row>
        <row r="18">
          <cell r="C18">
            <v>1791192</v>
          </cell>
          <cell r="F18">
            <v>1343394</v>
          </cell>
          <cell r="G18">
            <v>447798</v>
          </cell>
        </row>
        <row r="19">
          <cell r="C19">
            <v>555379</v>
          </cell>
          <cell r="F19">
            <v>416534</v>
          </cell>
          <cell r="G19">
            <v>138845</v>
          </cell>
        </row>
        <row r="20">
          <cell r="C20">
            <v>566555</v>
          </cell>
          <cell r="F20">
            <v>424916</v>
          </cell>
          <cell r="G20">
            <v>141639</v>
          </cell>
        </row>
        <row r="21">
          <cell r="C21">
            <v>669258</v>
          </cell>
          <cell r="F21">
            <v>501944</v>
          </cell>
          <cell r="G21">
            <v>167314</v>
          </cell>
        </row>
        <row r="22">
          <cell r="C22">
            <v>2095654</v>
          </cell>
          <cell r="F22">
            <v>1571740</v>
          </cell>
          <cell r="G22">
            <v>523914</v>
          </cell>
        </row>
        <row r="23">
          <cell r="C23">
            <v>650118</v>
          </cell>
          <cell r="F23">
            <v>487588</v>
          </cell>
          <cell r="G23">
            <v>162530</v>
          </cell>
        </row>
        <row r="24">
          <cell r="C24">
            <v>663200</v>
          </cell>
          <cell r="F24">
            <v>497400</v>
          </cell>
          <cell r="G24">
            <v>165800</v>
          </cell>
        </row>
        <row r="25">
          <cell r="C25">
            <v>782336</v>
          </cell>
          <cell r="F25">
            <v>586752</v>
          </cell>
          <cell r="G25">
            <v>195584</v>
          </cell>
        </row>
        <row r="26">
          <cell r="C26">
            <v>11300530</v>
          </cell>
          <cell r="F26">
            <v>8475397</v>
          </cell>
          <cell r="G26">
            <v>2825133</v>
          </cell>
        </row>
        <row r="27">
          <cell r="C27">
            <v>3506535</v>
          </cell>
          <cell r="F27">
            <v>2629901</v>
          </cell>
          <cell r="G27">
            <v>876634</v>
          </cell>
        </row>
        <row r="28">
          <cell r="C28">
            <v>3577097</v>
          </cell>
          <cell r="F28">
            <v>2682823</v>
          </cell>
          <cell r="G28">
            <v>894274</v>
          </cell>
        </row>
        <row r="29">
          <cell r="C29">
            <v>4216898</v>
          </cell>
          <cell r="F29">
            <v>3162673</v>
          </cell>
          <cell r="G29">
            <v>1054225</v>
          </cell>
        </row>
        <row r="30">
          <cell r="C30">
            <v>6431380</v>
          </cell>
          <cell r="F30">
            <v>4823535</v>
          </cell>
          <cell r="G30">
            <v>1607845</v>
          </cell>
        </row>
        <row r="31">
          <cell r="C31">
            <v>1992271</v>
          </cell>
          <cell r="F31">
            <v>1494203</v>
          </cell>
          <cell r="G31">
            <v>498068</v>
          </cell>
        </row>
        <row r="32">
          <cell r="C32">
            <v>2032361</v>
          </cell>
          <cell r="F32">
            <v>1524271</v>
          </cell>
          <cell r="G32">
            <v>508090</v>
          </cell>
        </row>
        <row r="33">
          <cell r="C33">
            <v>2406748</v>
          </cell>
          <cell r="F33">
            <v>1805061</v>
          </cell>
          <cell r="G33">
            <v>601687</v>
          </cell>
        </row>
        <row r="34">
          <cell r="C34">
            <v>4869150</v>
          </cell>
          <cell r="F34">
            <v>3651862</v>
          </cell>
          <cell r="G34">
            <v>1217288</v>
          </cell>
        </row>
        <row r="35">
          <cell r="C35">
            <v>1514264</v>
          </cell>
          <cell r="F35">
            <v>1135698</v>
          </cell>
          <cell r="G35">
            <v>378566</v>
          </cell>
        </row>
        <row r="36">
          <cell r="C36">
            <v>1544736</v>
          </cell>
          <cell r="F36">
            <v>1158552</v>
          </cell>
          <cell r="G36">
            <v>386184</v>
          </cell>
        </row>
        <row r="37">
          <cell r="C37">
            <v>1810150</v>
          </cell>
          <cell r="F37">
            <v>1357612</v>
          </cell>
          <cell r="G37">
            <v>452538</v>
          </cell>
        </row>
        <row r="38">
          <cell r="C38">
            <v>1275615</v>
          </cell>
          <cell r="F38">
            <v>956710</v>
          </cell>
          <cell r="G38">
            <v>318905</v>
          </cell>
        </row>
        <row r="39">
          <cell r="C39">
            <v>395722</v>
          </cell>
          <cell r="F39">
            <v>296791</v>
          </cell>
          <cell r="G39">
            <v>98931</v>
          </cell>
        </row>
        <row r="40">
          <cell r="C40">
            <v>403686</v>
          </cell>
          <cell r="F40">
            <v>302764</v>
          </cell>
          <cell r="G40">
            <v>100922</v>
          </cell>
        </row>
        <row r="41">
          <cell r="C41">
            <v>476207</v>
          </cell>
          <cell r="F41">
            <v>357155</v>
          </cell>
          <cell r="G41">
            <v>119052</v>
          </cell>
        </row>
        <row r="42">
          <cell r="C42">
            <v>911153.5714285715</v>
          </cell>
          <cell r="F42">
            <v>683364.2857142857</v>
          </cell>
          <cell r="G42">
            <v>227790</v>
          </cell>
        </row>
        <row r="43">
          <cell r="C43">
            <v>282658.5714285714</v>
          </cell>
          <cell r="F43">
            <v>211993</v>
          </cell>
          <cell r="G43">
            <v>70665.57142857142</v>
          </cell>
        </row>
        <row r="44">
          <cell r="C44">
            <v>288347.14285714284</v>
          </cell>
          <cell r="F44">
            <v>216260</v>
          </cell>
          <cell r="G44">
            <v>72087.14285714284</v>
          </cell>
        </row>
        <row r="45">
          <cell r="C45">
            <v>340147.85714285716</v>
          </cell>
          <cell r="F45">
            <v>255110.7142857143</v>
          </cell>
          <cell r="G45">
            <v>85037.14285714287</v>
          </cell>
        </row>
        <row r="46">
          <cell r="C46">
            <v>364461.4285714286</v>
          </cell>
          <cell r="F46">
            <v>273345.71428571426</v>
          </cell>
          <cell r="G46">
            <v>91115</v>
          </cell>
        </row>
        <row r="47">
          <cell r="C47">
            <v>113063.42857142857</v>
          </cell>
          <cell r="F47">
            <v>84798</v>
          </cell>
          <cell r="G47">
            <v>28265</v>
          </cell>
        </row>
        <row r="48">
          <cell r="C48">
            <v>115338.85714285713</v>
          </cell>
          <cell r="F48">
            <v>86504</v>
          </cell>
          <cell r="G48">
            <v>28834.85714285714</v>
          </cell>
        </row>
        <row r="49">
          <cell r="C49">
            <v>136059.14285714284</v>
          </cell>
          <cell r="F49">
            <v>102044.28571428571</v>
          </cell>
          <cell r="G49">
            <v>34014.85714285714</v>
          </cell>
        </row>
        <row r="51">
          <cell r="C51">
            <v>5653191</v>
          </cell>
          <cell r="F51">
            <v>4239892</v>
          </cell>
          <cell r="G51">
            <v>1413299</v>
          </cell>
        </row>
        <row r="52">
          <cell r="C52">
            <v>5766952</v>
          </cell>
          <cell r="F52">
            <v>4325213</v>
          </cell>
          <cell r="G52">
            <v>1441739</v>
          </cell>
        </row>
        <row r="53">
          <cell r="C53">
            <v>6802924</v>
          </cell>
          <cell r="F53">
            <v>5102193</v>
          </cell>
          <cell r="G53">
            <v>1700731</v>
          </cell>
        </row>
        <row r="54">
          <cell r="C54">
            <v>18223067</v>
          </cell>
          <cell r="F54">
            <v>13667298</v>
          </cell>
          <cell r="G54">
            <v>4555769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K48" sqref="K48"/>
    </sheetView>
  </sheetViews>
  <sheetFormatPr defaultColWidth="9.00390625" defaultRowHeight="12.75"/>
  <cols>
    <col min="1" max="1" width="14.375" style="0" customWidth="1"/>
    <col min="3" max="3" width="12.75390625" style="0" customWidth="1"/>
    <col min="4" max="4" width="10.75390625" style="0" customWidth="1"/>
    <col min="9" max="9" width="13.00390625" style="0" customWidth="1"/>
  </cols>
  <sheetData>
    <row r="1" spans="1:9" ht="15.75">
      <c r="A1" s="151" t="s">
        <v>0</v>
      </c>
      <c r="B1" s="151"/>
      <c r="C1" s="151"/>
      <c r="D1" s="151"/>
      <c r="E1" s="151"/>
      <c r="F1" s="151"/>
      <c r="G1" s="151"/>
      <c r="H1" s="151"/>
      <c r="I1" s="151"/>
    </row>
    <row r="2" spans="1:9" ht="15.75">
      <c r="A2" s="151" t="s">
        <v>1</v>
      </c>
      <c r="B2" s="151"/>
      <c r="C2" s="151"/>
      <c r="D2" s="151"/>
      <c r="E2" s="151"/>
      <c r="F2" s="151"/>
      <c r="G2" s="151"/>
      <c r="H2" s="151"/>
      <c r="I2" s="151"/>
    </row>
    <row r="3" spans="1:9" ht="14.25">
      <c r="A3" s="152" t="s">
        <v>34</v>
      </c>
      <c r="B3" s="153"/>
      <c r="C3" s="153"/>
      <c r="D3" s="153"/>
      <c r="E3" s="153"/>
      <c r="F3" s="153"/>
      <c r="G3" s="153"/>
      <c r="H3" s="153"/>
      <c r="I3" s="153"/>
    </row>
    <row r="5" ht="12.75">
      <c r="I5" t="s">
        <v>32</v>
      </c>
    </row>
    <row r="6" spans="1:9" ht="12.75">
      <c r="A6" s="1"/>
      <c r="B6" s="2"/>
      <c r="C6" s="154" t="s">
        <v>3</v>
      </c>
      <c r="D6" s="157" t="s">
        <v>4</v>
      </c>
      <c r="E6" s="158"/>
      <c r="F6" s="158"/>
      <c r="G6" s="158"/>
      <c r="H6" s="158"/>
      <c r="I6" s="159"/>
    </row>
    <row r="7" spans="1:9" ht="12.75">
      <c r="A7" s="3"/>
      <c r="B7" s="4"/>
      <c r="C7" s="155"/>
      <c r="D7" s="154" t="s">
        <v>5</v>
      </c>
      <c r="E7" s="160" t="s">
        <v>6</v>
      </c>
      <c r="F7" s="160"/>
      <c r="G7" s="157" t="s">
        <v>7</v>
      </c>
      <c r="H7" s="158"/>
      <c r="I7" s="159"/>
    </row>
    <row r="8" spans="1:9" ht="12.75">
      <c r="A8" s="3" t="s">
        <v>8</v>
      </c>
      <c r="B8" s="4"/>
      <c r="C8" s="156"/>
      <c r="D8" s="156"/>
      <c r="E8" s="5" t="s">
        <v>9</v>
      </c>
      <c r="F8" s="5" t="s">
        <v>10</v>
      </c>
      <c r="G8" s="5" t="s">
        <v>9</v>
      </c>
      <c r="H8" s="5" t="s">
        <v>11</v>
      </c>
      <c r="I8" s="6" t="s">
        <v>12</v>
      </c>
    </row>
    <row r="9" spans="1:9" ht="12.75">
      <c r="A9" s="7"/>
      <c r="B9" s="8"/>
      <c r="C9" s="9">
        <v>1</v>
      </c>
      <c r="D9" s="10" t="s">
        <v>13</v>
      </c>
      <c r="E9" s="10">
        <v>3</v>
      </c>
      <c r="F9" s="10">
        <v>4</v>
      </c>
      <c r="G9" s="10" t="s">
        <v>14</v>
      </c>
      <c r="H9" s="10">
        <v>6</v>
      </c>
      <c r="I9" s="11">
        <v>7</v>
      </c>
    </row>
    <row r="10" spans="1:9" ht="12.75">
      <c r="A10" s="148" t="s">
        <v>15</v>
      </c>
      <c r="B10" s="148"/>
      <c r="C10" s="12">
        <v>3780000</v>
      </c>
      <c r="D10" s="12">
        <v>3780000</v>
      </c>
      <c r="E10" s="13">
        <v>2835000</v>
      </c>
      <c r="F10" s="12">
        <v>2835000</v>
      </c>
      <c r="G10" s="12">
        <v>945000</v>
      </c>
      <c r="H10" s="12">
        <v>945000</v>
      </c>
      <c r="I10" s="14">
        <v>0</v>
      </c>
    </row>
    <row r="11" spans="1:9" ht="12.75">
      <c r="A11" s="15"/>
      <c r="B11" s="16">
        <v>2004</v>
      </c>
      <c r="C11" s="17">
        <v>1154475</v>
      </c>
      <c r="D11" s="17">
        <v>1154475</v>
      </c>
      <c r="E11" s="17">
        <v>865856</v>
      </c>
      <c r="F11" s="17">
        <v>865856</v>
      </c>
      <c r="G11" s="17">
        <v>288619</v>
      </c>
      <c r="H11" s="17">
        <v>288619</v>
      </c>
      <c r="I11" s="18">
        <v>0</v>
      </c>
    </row>
    <row r="12" spans="1:9" ht="12.75">
      <c r="A12" s="15"/>
      <c r="B12" s="16">
        <v>2005</v>
      </c>
      <c r="C12" s="17">
        <v>1177706</v>
      </c>
      <c r="D12" s="17">
        <v>1177706</v>
      </c>
      <c r="E12" s="17">
        <v>883279</v>
      </c>
      <c r="F12" s="17">
        <v>883279</v>
      </c>
      <c r="G12" s="17">
        <v>294427</v>
      </c>
      <c r="H12" s="17">
        <v>294427</v>
      </c>
      <c r="I12" s="18">
        <v>0</v>
      </c>
    </row>
    <row r="13" spans="1:9" ht="12.75">
      <c r="A13" s="15"/>
      <c r="B13" s="16">
        <v>2006</v>
      </c>
      <c r="C13" s="17">
        <v>1447819</v>
      </c>
      <c r="D13" s="17">
        <v>1447819</v>
      </c>
      <c r="E13" s="17">
        <v>1085865</v>
      </c>
      <c r="F13" s="17">
        <v>1085865</v>
      </c>
      <c r="G13" s="17">
        <v>361954</v>
      </c>
      <c r="H13" s="17">
        <v>361954</v>
      </c>
      <c r="I13" s="18">
        <v>0</v>
      </c>
    </row>
    <row r="14" spans="1:9" ht="12.75">
      <c r="A14" s="19" t="s">
        <v>16</v>
      </c>
      <c r="B14" s="20"/>
      <c r="C14" s="21">
        <v>1200000</v>
      </c>
      <c r="D14" s="21">
        <v>1200000</v>
      </c>
      <c r="E14" s="21">
        <v>900000</v>
      </c>
      <c r="F14" s="21">
        <v>900000</v>
      </c>
      <c r="G14" s="21">
        <v>300000</v>
      </c>
      <c r="H14" s="21">
        <v>300000</v>
      </c>
      <c r="I14" s="22">
        <v>0</v>
      </c>
    </row>
    <row r="15" spans="1:9" ht="12.75">
      <c r="A15" s="23"/>
      <c r="B15" s="24">
        <v>2004</v>
      </c>
      <c r="C15" s="25">
        <v>366500</v>
      </c>
      <c r="D15" s="26">
        <v>366500</v>
      </c>
      <c r="E15" s="26">
        <v>274875</v>
      </c>
      <c r="F15" s="25">
        <v>274875</v>
      </c>
      <c r="G15" s="27">
        <v>91625</v>
      </c>
      <c r="H15" s="27">
        <v>91625</v>
      </c>
      <c r="I15" s="28">
        <v>0</v>
      </c>
    </row>
    <row r="16" spans="1:9" ht="12.75">
      <c r="A16" s="23"/>
      <c r="B16" s="24">
        <v>2005</v>
      </c>
      <c r="C16" s="25">
        <v>373875</v>
      </c>
      <c r="D16" s="26">
        <v>373875</v>
      </c>
      <c r="E16" s="26">
        <v>280406</v>
      </c>
      <c r="F16" s="25">
        <v>280406</v>
      </c>
      <c r="G16" s="27">
        <v>93469</v>
      </c>
      <c r="H16" s="27">
        <v>93469</v>
      </c>
      <c r="I16" s="28">
        <v>0</v>
      </c>
    </row>
    <row r="17" spans="1:9" ht="12.75">
      <c r="A17" s="23"/>
      <c r="B17" s="24">
        <v>2006</v>
      </c>
      <c r="C17" s="25">
        <v>459625</v>
      </c>
      <c r="D17" s="26">
        <v>459625</v>
      </c>
      <c r="E17" s="26">
        <v>344719</v>
      </c>
      <c r="F17" s="25">
        <v>344719</v>
      </c>
      <c r="G17" s="27">
        <v>114906</v>
      </c>
      <c r="H17" s="27">
        <v>114906</v>
      </c>
      <c r="I17" s="28">
        <v>0</v>
      </c>
    </row>
    <row r="18" spans="1:9" ht="12.75">
      <c r="A18" s="19" t="s">
        <v>17</v>
      </c>
      <c r="B18" s="20"/>
      <c r="C18" s="21">
        <v>1200000</v>
      </c>
      <c r="D18" s="21">
        <v>1200000</v>
      </c>
      <c r="E18" s="21">
        <v>900000</v>
      </c>
      <c r="F18" s="21">
        <v>900000</v>
      </c>
      <c r="G18" s="21">
        <v>300000</v>
      </c>
      <c r="H18" s="21">
        <v>300000</v>
      </c>
      <c r="I18" s="22">
        <v>0</v>
      </c>
    </row>
    <row r="19" spans="1:9" ht="12.75">
      <c r="A19" s="23"/>
      <c r="B19" s="24">
        <v>2004</v>
      </c>
      <c r="C19" s="25">
        <v>366500</v>
      </c>
      <c r="D19" s="26">
        <v>366500</v>
      </c>
      <c r="E19" s="26">
        <v>274875</v>
      </c>
      <c r="F19" s="25">
        <v>274875</v>
      </c>
      <c r="G19" s="27">
        <v>91625</v>
      </c>
      <c r="H19" s="27">
        <v>91625</v>
      </c>
      <c r="I19" s="28">
        <v>0</v>
      </c>
    </row>
    <row r="20" spans="1:9" ht="12.75">
      <c r="A20" s="23"/>
      <c r="B20" s="24">
        <v>2005</v>
      </c>
      <c r="C20" s="25">
        <v>373875</v>
      </c>
      <c r="D20" s="26">
        <v>373875</v>
      </c>
      <c r="E20" s="26">
        <v>280406</v>
      </c>
      <c r="F20" s="25">
        <v>280406</v>
      </c>
      <c r="G20" s="27">
        <v>93469</v>
      </c>
      <c r="H20" s="27">
        <v>93469</v>
      </c>
      <c r="I20" s="28">
        <v>0</v>
      </c>
    </row>
    <row r="21" spans="1:9" ht="12.75">
      <c r="A21" s="23"/>
      <c r="B21" s="24">
        <v>2006</v>
      </c>
      <c r="C21" s="25">
        <v>459625</v>
      </c>
      <c r="D21" s="26">
        <v>459625</v>
      </c>
      <c r="E21" s="26">
        <v>344719</v>
      </c>
      <c r="F21" s="25">
        <v>344719</v>
      </c>
      <c r="G21" s="27">
        <v>114906</v>
      </c>
      <c r="H21" s="27">
        <v>114906</v>
      </c>
      <c r="I21" s="28">
        <v>0</v>
      </c>
    </row>
    <row r="22" spans="1:9" ht="12.75">
      <c r="A22" s="19" t="s">
        <v>18</v>
      </c>
      <c r="B22" s="20"/>
      <c r="C22" s="21">
        <v>1380000</v>
      </c>
      <c r="D22" s="21">
        <v>1380000</v>
      </c>
      <c r="E22" s="21">
        <v>1035000</v>
      </c>
      <c r="F22" s="21">
        <v>1035000</v>
      </c>
      <c r="G22" s="21">
        <v>345000</v>
      </c>
      <c r="H22" s="21">
        <v>345000</v>
      </c>
      <c r="I22" s="22">
        <v>0</v>
      </c>
    </row>
    <row r="23" spans="1:9" ht="12.75">
      <c r="A23" s="23"/>
      <c r="B23" s="24">
        <v>2004</v>
      </c>
      <c r="C23" s="25">
        <v>421475</v>
      </c>
      <c r="D23" s="26">
        <v>421475</v>
      </c>
      <c r="E23" s="26">
        <v>316106</v>
      </c>
      <c r="F23" s="25">
        <v>316106</v>
      </c>
      <c r="G23" s="27">
        <v>105369</v>
      </c>
      <c r="H23" s="27">
        <v>105369</v>
      </c>
      <c r="I23" s="28">
        <v>0</v>
      </c>
    </row>
    <row r="24" spans="1:9" ht="12.75">
      <c r="A24" s="23"/>
      <c r="B24" s="24">
        <v>2005</v>
      </c>
      <c r="C24" s="25">
        <v>429956</v>
      </c>
      <c r="D24" s="26">
        <v>429956</v>
      </c>
      <c r="E24" s="26">
        <v>322467</v>
      </c>
      <c r="F24" s="25">
        <v>322467</v>
      </c>
      <c r="G24" s="27">
        <v>107489</v>
      </c>
      <c r="H24" s="27">
        <v>107489</v>
      </c>
      <c r="I24" s="28">
        <v>0</v>
      </c>
    </row>
    <row r="25" spans="1:9" ht="12.75">
      <c r="A25" s="23"/>
      <c r="B25" s="24">
        <v>2006</v>
      </c>
      <c r="C25" s="25">
        <v>528569</v>
      </c>
      <c r="D25" s="26">
        <v>528569</v>
      </c>
      <c r="E25" s="26">
        <v>396427</v>
      </c>
      <c r="F25" s="25">
        <v>396427</v>
      </c>
      <c r="G25" s="27">
        <v>132142</v>
      </c>
      <c r="H25" s="27">
        <v>132142</v>
      </c>
      <c r="I25" s="28">
        <v>0</v>
      </c>
    </row>
    <row r="26" spans="1:9" ht="12.75">
      <c r="A26" s="148" t="s">
        <v>19</v>
      </c>
      <c r="B26" s="148"/>
      <c r="C26" s="12">
        <v>7379999</v>
      </c>
      <c r="D26" s="12">
        <v>7379999</v>
      </c>
      <c r="E26" s="13">
        <v>5534999</v>
      </c>
      <c r="F26" s="12">
        <v>5534999</v>
      </c>
      <c r="G26" s="12">
        <v>1845000</v>
      </c>
      <c r="H26" s="12">
        <v>1845000</v>
      </c>
      <c r="I26" s="14">
        <v>0</v>
      </c>
    </row>
    <row r="27" spans="1:9" ht="12.75">
      <c r="A27" s="29"/>
      <c r="B27" s="16">
        <v>2004</v>
      </c>
      <c r="C27" s="17">
        <v>2253972</v>
      </c>
      <c r="D27" s="17">
        <v>2253972</v>
      </c>
      <c r="E27" s="17">
        <v>1690479</v>
      </c>
      <c r="F27" s="17">
        <v>1690479</v>
      </c>
      <c r="G27" s="17">
        <v>563493</v>
      </c>
      <c r="H27" s="17">
        <v>563493</v>
      </c>
      <c r="I27" s="18">
        <v>0</v>
      </c>
    </row>
    <row r="28" spans="1:9" ht="12.75">
      <c r="A28" s="29"/>
      <c r="B28" s="16">
        <v>2005</v>
      </c>
      <c r="C28" s="17">
        <v>2299329</v>
      </c>
      <c r="D28" s="17">
        <v>2299329</v>
      </c>
      <c r="E28" s="17">
        <v>1724497</v>
      </c>
      <c r="F28" s="17">
        <v>1724497</v>
      </c>
      <c r="G28" s="17">
        <v>574832</v>
      </c>
      <c r="H28" s="17">
        <v>574832</v>
      </c>
      <c r="I28" s="18">
        <v>0</v>
      </c>
    </row>
    <row r="29" spans="1:9" ht="12.75">
      <c r="A29" s="29"/>
      <c r="B29" s="16">
        <v>2006</v>
      </c>
      <c r="C29" s="17">
        <v>2826698</v>
      </c>
      <c r="D29" s="17">
        <v>2826698</v>
      </c>
      <c r="E29" s="17">
        <v>2120023</v>
      </c>
      <c r="F29" s="17">
        <v>2120023</v>
      </c>
      <c r="G29" s="17">
        <v>706675</v>
      </c>
      <c r="H29" s="17">
        <v>706675</v>
      </c>
      <c r="I29" s="18">
        <v>0</v>
      </c>
    </row>
    <row r="30" spans="1:9" ht="12.75">
      <c r="A30" s="19" t="s">
        <v>20</v>
      </c>
      <c r="B30" s="20"/>
      <c r="C30" s="21">
        <v>4439999</v>
      </c>
      <c r="D30" s="21">
        <v>4439999</v>
      </c>
      <c r="E30" s="21">
        <v>3329999</v>
      </c>
      <c r="F30" s="21">
        <v>3329999</v>
      </c>
      <c r="G30" s="21">
        <v>1110000</v>
      </c>
      <c r="H30" s="21">
        <v>1110000</v>
      </c>
      <c r="I30" s="22">
        <v>0</v>
      </c>
    </row>
    <row r="31" spans="1:9" ht="12.75">
      <c r="A31" s="23"/>
      <c r="B31" s="24">
        <v>2004</v>
      </c>
      <c r="C31" s="25">
        <v>1356048</v>
      </c>
      <c r="D31" s="26">
        <v>1356048</v>
      </c>
      <c r="E31" s="26">
        <v>1017036</v>
      </c>
      <c r="F31" s="25">
        <v>1017036</v>
      </c>
      <c r="G31" s="27">
        <v>339012</v>
      </c>
      <c r="H31" s="27">
        <v>339012</v>
      </c>
      <c r="I31" s="28">
        <v>0</v>
      </c>
    </row>
    <row r="32" spans="1:9" ht="12.75">
      <c r="A32" s="23"/>
      <c r="B32" s="24">
        <v>2005</v>
      </c>
      <c r="C32" s="25">
        <v>1383336</v>
      </c>
      <c r="D32" s="26">
        <v>1383336</v>
      </c>
      <c r="E32" s="26">
        <v>1037502</v>
      </c>
      <c r="F32" s="25">
        <v>1037502</v>
      </c>
      <c r="G32" s="27">
        <v>345834</v>
      </c>
      <c r="H32" s="27">
        <v>345834</v>
      </c>
      <c r="I32" s="28">
        <v>0</v>
      </c>
    </row>
    <row r="33" spans="1:9" ht="12.75">
      <c r="A33" s="23"/>
      <c r="B33" s="24">
        <v>2006</v>
      </c>
      <c r="C33" s="25">
        <v>1700615</v>
      </c>
      <c r="D33" s="26">
        <v>1700615</v>
      </c>
      <c r="E33" s="26">
        <v>1275461</v>
      </c>
      <c r="F33" s="25">
        <v>1275461</v>
      </c>
      <c r="G33" s="27">
        <v>425154</v>
      </c>
      <c r="H33" s="27">
        <v>425154</v>
      </c>
      <c r="I33" s="28">
        <v>0</v>
      </c>
    </row>
    <row r="34" spans="1:9" ht="12.75">
      <c r="A34" s="19" t="s">
        <v>21</v>
      </c>
      <c r="B34" s="20"/>
      <c r="C34" s="21">
        <v>2940000</v>
      </c>
      <c r="D34" s="21">
        <v>2940000</v>
      </c>
      <c r="E34" s="21">
        <v>2205000</v>
      </c>
      <c r="F34" s="21">
        <v>2205000</v>
      </c>
      <c r="G34" s="21">
        <v>735000</v>
      </c>
      <c r="H34" s="21">
        <v>735000</v>
      </c>
      <c r="I34" s="22">
        <v>0</v>
      </c>
    </row>
    <row r="35" spans="1:9" ht="12.75">
      <c r="A35" s="23"/>
      <c r="B35" s="24">
        <v>2004</v>
      </c>
      <c r="C35" s="25">
        <v>897924</v>
      </c>
      <c r="D35" s="26">
        <v>897924</v>
      </c>
      <c r="E35" s="26">
        <v>673443</v>
      </c>
      <c r="F35" s="25">
        <v>673443</v>
      </c>
      <c r="G35" s="27">
        <v>224481</v>
      </c>
      <c r="H35" s="27">
        <v>224481</v>
      </c>
      <c r="I35" s="28">
        <v>0</v>
      </c>
    </row>
    <row r="36" spans="1:9" ht="12.75">
      <c r="A36" s="23"/>
      <c r="B36" s="24">
        <v>2005</v>
      </c>
      <c r="C36" s="25">
        <v>915993</v>
      </c>
      <c r="D36" s="26">
        <v>915993</v>
      </c>
      <c r="E36" s="26">
        <v>686995</v>
      </c>
      <c r="F36" s="25">
        <v>686995</v>
      </c>
      <c r="G36" s="27">
        <v>228998</v>
      </c>
      <c r="H36" s="27">
        <v>228998</v>
      </c>
      <c r="I36" s="28">
        <v>0</v>
      </c>
    </row>
    <row r="37" spans="1:9" ht="12.75">
      <c r="A37" s="23"/>
      <c r="B37" s="24">
        <v>2006</v>
      </c>
      <c r="C37" s="25">
        <v>1126083</v>
      </c>
      <c r="D37" s="26">
        <v>1126083</v>
      </c>
      <c r="E37" s="26">
        <v>844562</v>
      </c>
      <c r="F37" s="25">
        <v>844562</v>
      </c>
      <c r="G37" s="27">
        <v>281521</v>
      </c>
      <c r="H37" s="27">
        <v>281521</v>
      </c>
      <c r="I37" s="28">
        <v>0</v>
      </c>
    </row>
    <row r="38" spans="1:9" ht="12.75">
      <c r="A38" s="148" t="s">
        <v>22</v>
      </c>
      <c r="B38" s="148"/>
      <c r="C38" s="12">
        <v>840002</v>
      </c>
      <c r="D38" s="12">
        <v>840002</v>
      </c>
      <c r="E38" s="13">
        <v>630000</v>
      </c>
      <c r="F38" s="12">
        <v>630000</v>
      </c>
      <c r="G38" s="12">
        <v>210002</v>
      </c>
      <c r="H38" s="12">
        <v>210002</v>
      </c>
      <c r="I38" s="14">
        <v>0</v>
      </c>
    </row>
    <row r="39" spans="1:9" ht="12.75">
      <c r="A39" s="29"/>
      <c r="B39" s="16">
        <v>2004</v>
      </c>
      <c r="C39" s="17">
        <v>256549</v>
      </c>
      <c r="D39" s="17">
        <v>256549</v>
      </c>
      <c r="E39" s="17">
        <v>192411</v>
      </c>
      <c r="F39" s="17">
        <v>192411</v>
      </c>
      <c r="G39" s="17">
        <v>64138</v>
      </c>
      <c r="H39" s="17">
        <v>64138</v>
      </c>
      <c r="I39" s="18">
        <v>0</v>
      </c>
    </row>
    <row r="40" spans="1:9" ht="12.75">
      <c r="A40" s="29"/>
      <c r="B40" s="16">
        <v>2005</v>
      </c>
      <c r="C40" s="17">
        <v>261713</v>
      </c>
      <c r="D40" s="17">
        <v>261713</v>
      </c>
      <c r="E40" s="17">
        <v>196284</v>
      </c>
      <c r="F40" s="17">
        <v>196284</v>
      </c>
      <c r="G40" s="17">
        <v>65429</v>
      </c>
      <c r="H40" s="17">
        <v>65429</v>
      </c>
      <c r="I40" s="18">
        <v>0</v>
      </c>
    </row>
    <row r="41" spans="1:9" ht="12.75">
      <c r="A41" s="29"/>
      <c r="B41" s="16">
        <v>2006</v>
      </c>
      <c r="C41" s="17">
        <v>321740</v>
      </c>
      <c r="D41" s="17">
        <v>321740</v>
      </c>
      <c r="E41" s="17">
        <v>241305</v>
      </c>
      <c r="F41" s="17">
        <v>241305</v>
      </c>
      <c r="G41" s="17">
        <v>80435</v>
      </c>
      <c r="H41" s="17">
        <v>80435</v>
      </c>
      <c r="I41" s="18">
        <v>0</v>
      </c>
    </row>
    <row r="42" spans="1:9" ht="12.75">
      <c r="A42" s="19" t="s">
        <v>23</v>
      </c>
      <c r="B42" s="20"/>
      <c r="C42" s="21">
        <v>600003</v>
      </c>
      <c r="D42" s="21">
        <v>600003</v>
      </c>
      <c r="E42" s="21">
        <v>450000</v>
      </c>
      <c r="F42" s="21">
        <v>450000</v>
      </c>
      <c r="G42" s="21">
        <v>150003</v>
      </c>
      <c r="H42" s="21">
        <v>150003</v>
      </c>
      <c r="I42" s="22">
        <v>0</v>
      </c>
    </row>
    <row r="43" spans="1:9" ht="12.75">
      <c r="A43" s="23"/>
      <c r="B43" s="24">
        <v>2004</v>
      </c>
      <c r="C43" s="25">
        <v>183250</v>
      </c>
      <c r="D43" s="26">
        <v>183250</v>
      </c>
      <c r="E43" s="26">
        <v>137436</v>
      </c>
      <c r="F43" s="25">
        <v>137436</v>
      </c>
      <c r="G43" s="27">
        <v>45814</v>
      </c>
      <c r="H43" s="27">
        <v>45814</v>
      </c>
      <c r="I43" s="28">
        <v>0</v>
      </c>
    </row>
    <row r="44" spans="1:9" ht="12.75">
      <c r="A44" s="23"/>
      <c r="B44" s="24">
        <v>2005</v>
      </c>
      <c r="C44" s="25">
        <v>186938</v>
      </c>
      <c r="D44" s="26">
        <v>186938</v>
      </c>
      <c r="E44" s="26">
        <v>140203</v>
      </c>
      <c r="F44" s="25">
        <v>140203</v>
      </c>
      <c r="G44" s="27">
        <v>46735</v>
      </c>
      <c r="H44" s="27">
        <v>46735</v>
      </c>
      <c r="I44" s="28">
        <v>0</v>
      </c>
    </row>
    <row r="45" spans="1:9" ht="12.75">
      <c r="A45" s="23"/>
      <c r="B45" s="24">
        <v>2006</v>
      </c>
      <c r="C45" s="25">
        <v>229815</v>
      </c>
      <c r="D45" s="26">
        <v>229815</v>
      </c>
      <c r="E45" s="26">
        <v>172361</v>
      </c>
      <c r="F45" s="25">
        <v>172361</v>
      </c>
      <c r="G45" s="27">
        <v>57454</v>
      </c>
      <c r="H45" s="27">
        <v>57454</v>
      </c>
      <c r="I45" s="28">
        <v>0</v>
      </c>
    </row>
    <row r="46" spans="1:9" ht="12.75">
      <c r="A46" s="19" t="s">
        <v>24</v>
      </c>
      <c r="B46" s="20"/>
      <c r="C46" s="21">
        <v>239999</v>
      </c>
      <c r="D46" s="21">
        <v>239999</v>
      </c>
      <c r="E46" s="21">
        <v>180000</v>
      </c>
      <c r="F46" s="21">
        <v>180000</v>
      </c>
      <c r="G46" s="21">
        <v>59999</v>
      </c>
      <c r="H46" s="21">
        <v>59999</v>
      </c>
      <c r="I46" s="22">
        <v>0</v>
      </c>
    </row>
    <row r="47" spans="1:9" ht="12.75">
      <c r="A47" s="23"/>
      <c r="B47" s="24">
        <v>2004</v>
      </c>
      <c r="C47" s="25">
        <v>73299</v>
      </c>
      <c r="D47" s="26">
        <v>73299</v>
      </c>
      <c r="E47" s="26">
        <v>54975</v>
      </c>
      <c r="F47" s="25">
        <v>54975</v>
      </c>
      <c r="G47" s="25">
        <v>18324</v>
      </c>
      <c r="H47" s="27">
        <v>18324</v>
      </c>
      <c r="I47" s="28">
        <v>0</v>
      </c>
    </row>
    <row r="48" spans="1:9" ht="12.75">
      <c r="A48" s="23"/>
      <c r="B48" s="24">
        <v>2005</v>
      </c>
      <c r="C48" s="25">
        <v>74775</v>
      </c>
      <c r="D48" s="26">
        <v>74775</v>
      </c>
      <c r="E48" s="26">
        <v>56081</v>
      </c>
      <c r="F48" s="25">
        <v>56081</v>
      </c>
      <c r="G48" s="25">
        <v>18694</v>
      </c>
      <c r="H48" s="27">
        <v>18694</v>
      </c>
      <c r="I48" s="28">
        <v>0</v>
      </c>
    </row>
    <row r="49" spans="1:9" ht="12.75">
      <c r="A49" s="30"/>
      <c r="B49" s="31">
        <v>2006</v>
      </c>
      <c r="C49" s="25">
        <v>91925</v>
      </c>
      <c r="D49" s="26">
        <v>91925</v>
      </c>
      <c r="E49" s="32">
        <v>68944</v>
      </c>
      <c r="F49" s="25">
        <v>68944</v>
      </c>
      <c r="G49" s="25">
        <v>22981</v>
      </c>
      <c r="H49" s="27">
        <v>22981</v>
      </c>
      <c r="I49" s="28">
        <v>0</v>
      </c>
    </row>
    <row r="50" spans="1:9" ht="12.75">
      <c r="A50" s="149" t="s">
        <v>25</v>
      </c>
      <c r="B50" s="150"/>
      <c r="C50" s="33"/>
      <c r="D50" s="33"/>
      <c r="E50" s="33"/>
      <c r="F50" s="33"/>
      <c r="G50" s="33"/>
      <c r="H50" s="33"/>
      <c r="I50" s="46"/>
    </row>
    <row r="51" spans="1:9" ht="12.75">
      <c r="A51" s="34"/>
      <c r="B51" s="35">
        <v>2004</v>
      </c>
      <c r="C51" s="13">
        <v>3664996</v>
      </c>
      <c r="D51" s="13">
        <v>3664996</v>
      </c>
      <c r="E51" s="13">
        <v>2748746</v>
      </c>
      <c r="F51" s="13">
        <v>2748746</v>
      </c>
      <c r="G51" s="13">
        <v>916250</v>
      </c>
      <c r="H51" s="13">
        <v>916250</v>
      </c>
      <c r="I51" s="36">
        <v>0</v>
      </c>
    </row>
    <row r="52" spans="1:9" ht="12.75">
      <c r="A52" s="37"/>
      <c r="B52" s="38">
        <v>2005</v>
      </c>
      <c r="C52" s="13">
        <v>3738748</v>
      </c>
      <c r="D52" s="13">
        <v>3738748</v>
      </c>
      <c r="E52" s="13">
        <v>2804060</v>
      </c>
      <c r="F52" s="12">
        <v>2804060</v>
      </c>
      <c r="G52" s="13">
        <v>934688</v>
      </c>
      <c r="H52" s="13">
        <v>934688</v>
      </c>
      <c r="I52" s="36">
        <v>0</v>
      </c>
    </row>
    <row r="53" spans="1:9" ht="12.75">
      <c r="A53" s="37"/>
      <c r="B53" s="38">
        <v>2006</v>
      </c>
      <c r="C53" s="13">
        <v>4596257</v>
      </c>
      <c r="D53" s="13">
        <v>4596257</v>
      </c>
      <c r="E53" s="13">
        <v>3447193</v>
      </c>
      <c r="F53" s="12">
        <v>3447193</v>
      </c>
      <c r="G53" s="13">
        <v>1149064</v>
      </c>
      <c r="H53" s="13">
        <v>1149064</v>
      </c>
      <c r="I53" s="36">
        <v>0</v>
      </c>
    </row>
    <row r="54" spans="1:9" ht="12.75">
      <c r="A54" s="148" t="s">
        <v>26</v>
      </c>
      <c r="B54" s="148"/>
      <c r="C54" s="12">
        <v>12000001</v>
      </c>
      <c r="D54" s="13">
        <v>12000001</v>
      </c>
      <c r="E54" s="12">
        <v>8999999</v>
      </c>
      <c r="F54" s="12">
        <v>8999999</v>
      </c>
      <c r="G54" s="13">
        <v>3000002</v>
      </c>
      <c r="H54" s="12">
        <v>3000002</v>
      </c>
      <c r="I54" s="14">
        <v>0</v>
      </c>
    </row>
    <row r="56" spans="1:8" ht="13.5" thickBot="1">
      <c r="A56" s="39"/>
      <c r="B56" s="39" t="s">
        <v>27</v>
      </c>
      <c r="C56" s="40"/>
      <c r="D56" s="40"/>
      <c r="E56" s="40"/>
      <c r="F56" s="40"/>
      <c r="G56" s="40"/>
      <c r="H56" s="40"/>
    </row>
    <row r="57" spans="2:9" ht="13.5" thickBot="1">
      <c r="B57" t="s">
        <v>28</v>
      </c>
      <c r="D57" s="41"/>
      <c r="E57" s="42">
        <v>0.75</v>
      </c>
      <c r="F57" s="41"/>
      <c r="G57" s="42">
        <v>0.25</v>
      </c>
      <c r="H57" s="44"/>
      <c r="I57" s="41"/>
    </row>
    <row r="58" spans="2:9" ht="13.5" thickBot="1">
      <c r="B58" t="s">
        <v>29</v>
      </c>
      <c r="D58" s="41"/>
      <c r="E58" s="42">
        <v>0.7499999661246567</v>
      </c>
      <c r="F58" s="41"/>
      <c r="G58" s="42">
        <v>0.25000003387534336</v>
      </c>
      <c r="H58" s="44"/>
      <c r="I58" s="41"/>
    </row>
    <row r="59" spans="2:9" ht="13.5" thickBot="1">
      <c r="B59" t="s">
        <v>30</v>
      </c>
      <c r="D59" s="41"/>
      <c r="E59" s="42">
        <v>0.7499982142899659</v>
      </c>
      <c r="F59" s="41"/>
      <c r="G59" s="42">
        <v>0.250001785710034</v>
      </c>
      <c r="H59" s="44"/>
      <c r="I59" s="41"/>
    </row>
    <row r="60" spans="2:9" ht="51">
      <c r="B60" s="43" t="s">
        <v>31</v>
      </c>
      <c r="C60" s="41"/>
      <c r="D60" s="41"/>
      <c r="E60" s="41">
        <v>0.7499998541666788</v>
      </c>
      <c r="F60" s="41"/>
      <c r="G60" s="41">
        <v>0.2500001458333212</v>
      </c>
      <c r="H60" s="41"/>
      <c r="I60" s="41"/>
    </row>
  </sheetData>
  <mergeCells count="13">
    <mergeCell ref="A1:I1"/>
    <mergeCell ref="A2:I2"/>
    <mergeCell ref="A3:I3"/>
    <mergeCell ref="C6:C8"/>
    <mergeCell ref="D6:I6"/>
    <mergeCell ref="D7:D8"/>
    <mergeCell ref="E7:F7"/>
    <mergeCell ref="G7:I7"/>
    <mergeCell ref="A54:B54"/>
    <mergeCell ref="A10:B10"/>
    <mergeCell ref="A26:B26"/>
    <mergeCell ref="A38:B38"/>
    <mergeCell ref="A50:B5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workbookViewId="0" topLeftCell="A22">
      <selection activeCell="K20" sqref="K20"/>
    </sheetView>
  </sheetViews>
  <sheetFormatPr defaultColWidth="9.00390625" defaultRowHeight="12.75"/>
  <cols>
    <col min="1" max="1" width="12.375" style="0" customWidth="1"/>
    <col min="5" max="5" width="10.75390625" style="0" customWidth="1"/>
    <col min="6" max="6" width="11.75390625" style="0" customWidth="1"/>
    <col min="9" max="9" width="15.25390625" style="0" customWidth="1"/>
  </cols>
  <sheetData>
    <row r="1" ht="13.5" thickBot="1">
      <c r="A1" s="147"/>
    </row>
    <row r="2" spans="1:9" ht="15.75">
      <c r="A2" s="166" t="s">
        <v>37</v>
      </c>
      <c r="B2" s="167"/>
      <c r="C2" s="167"/>
      <c r="D2" s="167"/>
      <c r="E2" s="167"/>
      <c r="F2" s="167"/>
      <c r="G2" s="167"/>
      <c r="H2" s="167"/>
      <c r="I2" s="168"/>
    </row>
    <row r="3" spans="1:9" ht="15.75">
      <c r="A3" s="169" t="s">
        <v>1</v>
      </c>
      <c r="B3" s="170"/>
      <c r="C3" s="170"/>
      <c r="D3" s="170"/>
      <c r="E3" s="170"/>
      <c r="F3" s="170"/>
      <c r="G3" s="170"/>
      <c r="H3" s="170"/>
      <c r="I3" s="171"/>
    </row>
    <row r="4" spans="1:9" ht="15">
      <c r="A4" s="173" t="s">
        <v>2</v>
      </c>
      <c r="B4" s="174"/>
      <c r="C4" s="174"/>
      <c r="D4" s="174"/>
      <c r="E4" s="174"/>
      <c r="F4" s="174"/>
      <c r="G4" s="174"/>
      <c r="H4" s="174"/>
      <c r="I4" s="175"/>
    </row>
    <row r="5" spans="1:9" ht="12.75">
      <c r="A5" s="66"/>
      <c r="B5" s="67"/>
      <c r="C5" s="67"/>
      <c r="D5" s="67"/>
      <c r="E5" s="67"/>
      <c r="F5" s="67"/>
      <c r="G5" s="67"/>
      <c r="H5" s="67"/>
      <c r="I5" s="68" t="s">
        <v>32</v>
      </c>
    </row>
    <row r="6" spans="1:9" ht="12.75">
      <c r="A6" s="74"/>
      <c r="B6" s="2"/>
      <c r="C6" s="154" t="s">
        <v>3</v>
      </c>
      <c r="D6" s="157" t="s">
        <v>4</v>
      </c>
      <c r="E6" s="158"/>
      <c r="F6" s="158"/>
      <c r="G6" s="158"/>
      <c r="H6" s="158"/>
      <c r="I6" s="172"/>
    </row>
    <row r="7" spans="1:9" ht="12.75">
      <c r="A7" s="48"/>
      <c r="B7" s="4"/>
      <c r="C7" s="155"/>
      <c r="D7" s="154" t="s">
        <v>5</v>
      </c>
      <c r="E7" s="160" t="s">
        <v>6</v>
      </c>
      <c r="F7" s="160"/>
      <c r="G7" s="157" t="s">
        <v>7</v>
      </c>
      <c r="H7" s="158"/>
      <c r="I7" s="172"/>
    </row>
    <row r="8" spans="1:9" ht="12.75">
      <c r="A8" s="48" t="s">
        <v>8</v>
      </c>
      <c r="B8" s="4"/>
      <c r="C8" s="156"/>
      <c r="D8" s="156"/>
      <c r="E8" s="5" t="s">
        <v>9</v>
      </c>
      <c r="F8" s="5" t="s">
        <v>10</v>
      </c>
      <c r="G8" s="5" t="s">
        <v>9</v>
      </c>
      <c r="H8" s="5" t="s">
        <v>11</v>
      </c>
      <c r="I8" s="49" t="s">
        <v>12</v>
      </c>
    </row>
    <row r="9" spans="1:9" ht="12.75">
      <c r="A9" s="50"/>
      <c r="B9" s="8"/>
      <c r="C9" s="9">
        <v>1</v>
      </c>
      <c r="D9" s="10" t="s">
        <v>13</v>
      </c>
      <c r="E9" s="10">
        <v>3</v>
      </c>
      <c r="F9" s="10">
        <v>4</v>
      </c>
      <c r="G9" s="10" t="s">
        <v>14</v>
      </c>
      <c r="H9" s="10">
        <v>6</v>
      </c>
      <c r="I9" s="51">
        <v>7</v>
      </c>
    </row>
    <row r="10" spans="1:9" ht="12.75">
      <c r="A10" s="163" t="s">
        <v>15</v>
      </c>
      <c r="B10" s="148"/>
      <c r="C10" s="12">
        <f>SUM(C11:C13)</f>
        <v>1866922</v>
      </c>
      <c r="D10" s="12">
        <f aca="true" t="shared" si="0" ref="D10:I10">SUM(D11:D13)</f>
        <v>1866922</v>
      </c>
      <c r="E10" s="12">
        <f t="shared" si="0"/>
        <v>1400191</v>
      </c>
      <c r="F10" s="12">
        <f t="shared" si="0"/>
        <v>1400191</v>
      </c>
      <c r="G10" s="12">
        <f t="shared" si="0"/>
        <v>466731</v>
      </c>
      <c r="H10" s="12">
        <f t="shared" si="0"/>
        <v>466731</v>
      </c>
      <c r="I10" s="52">
        <f t="shared" si="0"/>
        <v>0</v>
      </c>
    </row>
    <row r="11" spans="1:9" ht="12.75">
      <c r="A11" s="53"/>
      <c r="B11" s="16">
        <v>2004</v>
      </c>
      <c r="C11" s="17">
        <f>C15+C19+C23</f>
        <v>596459</v>
      </c>
      <c r="D11" s="17">
        <f aca="true" t="shared" si="1" ref="D11:I11">D15+D19+D23</f>
        <v>596459</v>
      </c>
      <c r="E11" s="17">
        <f t="shared" si="1"/>
        <v>447344</v>
      </c>
      <c r="F11" s="17">
        <f t="shared" si="1"/>
        <v>447344</v>
      </c>
      <c r="G11" s="17">
        <f t="shared" si="1"/>
        <v>149115</v>
      </c>
      <c r="H11" s="17">
        <f t="shared" si="1"/>
        <v>149115</v>
      </c>
      <c r="I11" s="54">
        <f t="shared" si="1"/>
        <v>0</v>
      </c>
    </row>
    <row r="12" spans="1:9" ht="12.75">
      <c r="A12" s="53"/>
      <c r="B12" s="16">
        <v>2005</v>
      </c>
      <c r="C12" s="17">
        <f aca="true" t="shared" si="2" ref="C12:I13">C16+C20+C24</f>
        <v>608463</v>
      </c>
      <c r="D12" s="17">
        <f t="shared" si="2"/>
        <v>608463</v>
      </c>
      <c r="E12" s="17">
        <f t="shared" si="2"/>
        <v>456347</v>
      </c>
      <c r="F12" s="17">
        <f t="shared" si="2"/>
        <v>456347</v>
      </c>
      <c r="G12" s="17">
        <f t="shared" si="2"/>
        <v>152116</v>
      </c>
      <c r="H12" s="17">
        <f t="shared" si="2"/>
        <v>152116</v>
      </c>
      <c r="I12" s="54">
        <f t="shared" si="2"/>
        <v>0</v>
      </c>
    </row>
    <row r="13" spans="1:9" ht="12.75">
      <c r="A13" s="53"/>
      <c r="B13" s="16">
        <v>2006</v>
      </c>
      <c r="C13" s="17">
        <f t="shared" si="2"/>
        <v>662000</v>
      </c>
      <c r="D13" s="17">
        <f t="shared" si="2"/>
        <v>662000</v>
      </c>
      <c r="E13" s="17">
        <f t="shared" si="2"/>
        <v>496500</v>
      </c>
      <c r="F13" s="17">
        <f t="shared" si="2"/>
        <v>496500</v>
      </c>
      <c r="G13" s="17">
        <f t="shared" si="2"/>
        <v>165500</v>
      </c>
      <c r="H13" s="17">
        <f t="shared" si="2"/>
        <v>165500</v>
      </c>
      <c r="I13" s="54">
        <f t="shared" si="2"/>
        <v>0</v>
      </c>
    </row>
    <row r="14" spans="1:9" ht="12.75">
      <c r="A14" s="55" t="s">
        <v>16</v>
      </c>
      <c r="B14" s="20"/>
      <c r="C14" s="21">
        <f>SUM(C15:C17)</f>
        <v>560076</v>
      </c>
      <c r="D14" s="21">
        <f aca="true" t="shared" si="3" ref="D14:I14">SUM(D15:D17)</f>
        <v>560076</v>
      </c>
      <c r="E14" s="21">
        <f t="shared" si="3"/>
        <v>420057</v>
      </c>
      <c r="F14" s="21">
        <f t="shared" si="3"/>
        <v>420057</v>
      </c>
      <c r="G14" s="21">
        <f t="shared" si="3"/>
        <v>140019</v>
      </c>
      <c r="H14" s="21">
        <f t="shared" si="3"/>
        <v>140019</v>
      </c>
      <c r="I14" s="56">
        <f t="shared" si="3"/>
        <v>0</v>
      </c>
    </row>
    <row r="15" spans="1:9" ht="12.75">
      <c r="A15" s="57"/>
      <c r="B15" s="24">
        <v>2004</v>
      </c>
      <c r="C15" s="25">
        <v>178937</v>
      </c>
      <c r="D15" s="26">
        <v>178937</v>
      </c>
      <c r="E15" s="26">
        <v>134203</v>
      </c>
      <c r="F15" s="25">
        <v>134203</v>
      </c>
      <c r="G15" s="27">
        <v>44734</v>
      </c>
      <c r="H15" s="27">
        <f>G15</f>
        <v>44734</v>
      </c>
      <c r="I15" s="58">
        <v>0</v>
      </c>
    </row>
    <row r="16" spans="1:9" ht="12.75">
      <c r="A16" s="57"/>
      <c r="B16" s="24">
        <v>2005</v>
      </c>
      <c r="C16" s="25">
        <v>182539</v>
      </c>
      <c r="D16" s="26">
        <v>182539</v>
      </c>
      <c r="E16" s="26">
        <v>136904</v>
      </c>
      <c r="F16" s="25">
        <v>136904</v>
      </c>
      <c r="G16" s="27">
        <v>45635</v>
      </c>
      <c r="H16" s="27">
        <f>G16</f>
        <v>45635</v>
      </c>
      <c r="I16" s="58">
        <v>0</v>
      </c>
    </row>
    <row r="17" spans="1:9" ht="12.75">
      <c r="A17" s="57"/>
      <c r="B17" s="24">
        <v>2006</v>
      </c>
      <c r="C17" s="25">
        <v>198600</v>
      </c>
      <c r="D17" s="26">
        <v>198600</v>
      </c>
      <c r="E17" s="26">
        <v>148950</v>
      </c>
      <c r="F17" s="25">
        <v>148950</v>
      </c>
      <c r="G17" s="27">
        <v>49650</v>
      </c>
      <c r="H17" s="27">
        <f>G17</f>
        <v>49650</v>
      </c>
      <c r="I17" s="58">
        <v>0</v>
      </c>
    </row>
    <row r="18" spans="1:9" ht="12.75">
      <c r="A18" s="55" t="s">
        <v>17</v>
      </c>
      <c r="B18" s="20"/>
      <c r="C18" s="21">
        <f>SUM(C19:C21)</f>
        <v>591192</v>
      </c>
      <c r="D18" s="21">
        <f aca="true" t="shared" si="4" ref="D18:I18">SUM(D19:D21)</f>
        <v>591192</v>
      </c>
      <c r="E18" s="21">
        <f t="shared" si="4"/>
        <v>443394</v>
      </c>
      <c r="F18" s="21">
        <f t="shared" si="4"/>
        <v>443394</v>
      </c>
      <c r="G18" s="21">
        <f t="shared" si="4"/>
        <v>147798</v>
      </c>
      <c r="H18" s="21">
        <f t="shared" si="4"/>
        <v>147798</v>
      </c>
      <c r="I18" s="56">
        <f t="shared" si="4"/>
        <v>0</v>
      </c>
    </row>
    <row r="19" spans="1:9" ht="12.75">
      <c r="A19" s="57"/>
      <c r="B19" s="24">
        <v>2004</v>
      </c>
      <c r="C19" s="25">
        <v>188879</v>
      </c>
      <c r="D19" s="26">
        <v>188879</v>
      </c>
      <c r="E19" s="26">
        <v>141659</v>
      </c>
      <c r="F19" s="25">
        <v>141659</v>
      </c>
      <c r="G19" s="27">
        <v>47220</v>
      </c>
      <c r="H19" s="27">
        <f>G19</f>
        <v>47220</v>
      </c>
      <c r="I19" s="58">
        <v>0</v>
      </c>
    </row>
    <row r="20" spans="1:9" ht="12.75">
      <c r="A20" s="57"/>
      <c r="B20" s="24">
        <v>2005</v>
      </c>
      <c r="C20" s="25">
        <v>192680</v>
      </c>
      <c r="D20" s="26">
        <v>192680</v>
      </c>
      <c r="E20" s="26">
        <v>144510</v>
      </c>
      <c r="F20" s="25">
        <v>144510</v>
      </c>
      <c r="G20" s="27">
        <v>48170</v>
      </c>
      <c r="H20" s="27">
        <f>G20</f>
        <v>48170</v>
      </c>
      <c r="I20" s="58">
        <v>0</v>
      </c>
    </row>
    <row r="21" spans="1:9" ht="12.75">
      <c r="A21" s="57"/>
      <c r="B21" s="24">
        <v>2006</v>
      </c>
      <c r="C21" s="25">
        <v>209633</v>
      </c>
      <c r="D21" s="26">
        <v>209633</v>
      </c>
      <c r="E21" s="26">
        <v>157225</v>
      </c>
      <c r="F21" s="25">
        <v>157225</v>
      </c>
      <c r="G21" s="27">
        <v>52408</v>
      </c>
      <c r="H21" s="27">
        <f>G21</f>
        <v>52408</v>
      </c>
      <c r="I21" s="58">
        <v>0</v>
      </c>
    </row>
    <row r="22" spans="1:9" ht="12.75">
      <c r="A22" s="55" t="s">
        <v>18</v>
      </c>
      <c r="B22" s="20"/>
      <c r="C22" s="21">
        <f>SUM(C23:C25)</f>
        <v>715654</v>
      </c>
      <c r="D22" s="21">
        <f aca="true" t="shared" si="5" ref="D22:I22">SUM(D23:D25)</f>
        <v>715654</v>
      </c>
      <c r="E22" s="21">
        <f t="shared" si="5"/>
        <v>536740</v>
      </c>
      <c r="F22" s="21">
        <f t="shared" si="5"/>
        <v>536740</v>
      </c>
      <c r="G22" s="21">
        <f t="shared" si="5"/>
        <v>178914</v>
      </c>
      <c r="H22" s="21">
        <f t="shared" si="5"/>
        <v>178914</v>
      </c>
      <c r="I22" s="56">
        <f t="shared" si="5"/>
        <v>0</v>
      </c>
    </row>
    <row r="23" spans="1:9" ht="12.75">
      <c r="A23" s="57"/>
      <c r="B23" s="24">
        <v>2004</v>
      </c>
      <c r="C23" s="25">
        <v>228643</v>
      </c>
      <c r="D23" s="26">
        <v>228643</v>
      </c>
      <c r="E23" s="26">
        <v>171482</v>
      </c>
      <c r="F23" s="25">
        <v>171482</v>
      </c>
      <c r="G23" s="27">
        <v>57161</v>
      </c>
      <c r="H23" s="27">
        <f>G23</f>
        <v>57161</v>
      </c>
      <c r="I23" s="58">
        <v>0</v>
      </c>
    </row>
    <row r="24" spans="1:9" ht="12.75">
      <c r="A24" s="57"/>
      <c r="B24" s="24">
        <v>2005</v>
      </c>
      <c r="C24" s="25">
        <v>233244</v>
      </c>
      <c r="D24" s="26">
        <v>233244</v>
      </c>
      <c r="E24" s="26">
        <v>174933</v>
      </c>
      <c r="F24" s="25">
        <v>174933</v>
      </c>
      <c r="G24" s="27">
        <v>58311</v>
      </c>
      <c r="H24" s="27">
        <f>G24</f>
        <v>58311</v>
      </c>
      <c r="I24" s="58">
        <v>0</v>
      </c>
    </row>
    <row r="25" spans="1:9" ht="12.75">
      <c r="A25" s="57"/>
      <c r="B25" s="24">
        <v>2006</v>
      </c>
      <c r="C25" s="25">
        <v>253767</v>
      </c>
      <c r="D25" s="26">
        <v>253767</v>
      </c>
      <c r="E25" s="26">
        <v>190325</v>
      </c>
      <c r="F25" s="25">
        <v>190325</v>
      </c>
      <c r="G25" s="27">
        <v>63442</v>
      </c>
      <c r="H25" s="27">
        <f>G25</f>
        <v>63442</v>
      </c>
      <c r="I25" s="58">
        <v>0</v>
      </c>
    </row>
    <row r="26" spans="1:9" ht="12.75">
      <c r="A26" s="163" t="s">
        <v>19</v>
      </c>
      <c r="B26" s="148"/>
      <c r="C26" s="12">
        <f>SUM(C27:C29)</f>
        <v>3920531</v>
      </c>
      <c r="D26" s="12">
        <f aca="true" t="shared" si="6" ref="D26:I26">SUM(D27:D29)</f>
        <v>3920531</v>
      </c>
      <c r="E26" s="12">
        <f t="shared" si="6"/>
        <v>2940398</v>
      </c>
      <c r="F26" s="12">
        <f t="shared" si="6"/>
        <v>2940398</v>
      </c>
      <c r="G26" s="12">
        <f t="shared" si="6"/>
        <v>980133</v>
      </c>
      <c r="H26" s="12">
        <f t="shared" si="6"/>
        <v>980133</v>
      </c>
      <c r="I26" s="52">
        <f t="shared" si="6"/>
        <v>0</v>
      </c>
    </row>
    <row r="27" spans="1:9" ht="12.75">
      <c r="A27" s="59"/>
      <c r="B27" s="16">
        <v>2004</v>
      </c>
      <c r="C27" s="17">
        <f>C31+C35</f>
        <v>1252563</v>
      </c>
      <c r="D27" s="17">
        <f aca="true" t="shared" si="7" ref="D27:I27">D31+D35</f>
        <v>1252563</v>
      </c>
      <c r="E27" s="17">
        <f t="shared" si="7"/>
        <v>939422</v>
      </c>
      <c r="F27" s="17">
        <f t="shared" si="7"/>
        <v>939422</v>
      </c>
      <c r="G27" s="17">
        <f t="shared" si="7"/>
        <v>313141</v>
      </c>
      <c r="H27" s="17">
        <f t="shared" si="7"/>
        <v>313141</v>
      </c>
      <c r="I27" s="54">
        <f t="shared" si="7"/>
        <v>0</v>
      </c>
    </row>
    <row r="28" spans="1:9" ht="12.75">
      <c r="A28" s="59"/>
      <c r="B28" s="16">
        <v>2005</v>
      </c>
      <c r="C28" s="17">
        <f aca="true" t="shared" si="8" ref="C28:I29">C32+C36</f>
        <v>1277768</v>
      </c>
      <c r="D28" s="17">
        <f t="shared" si="8"/>
        <v>1277768</v>
      </c>
      <c r="E28" s="17">
        <f t="shared" si="8"/>
        <v>958326</v>
      </c>
      <c r="F28" s="17">
        <f t="shared" si="8"/>
        <v>958326</v>
      </c>
      <c r="G28" s="17">
        <f t="shared" si="8"/>
        <v>319442</v>
      </c>
      <c r="H28" s="17">
        <f t="shared" si="8"/>
        <v>319442</v>
      </c>
      <c r="I28" s="54">
        <f t="shared" si="8"/>
        <v>0</v>
      </c>
    </row>
    <row r="29" spans="1:9" ht="12.75">
      <c r="A29" s="59"/>
      <c r="B29" s="16">
        <v>2006</v>
      </c>
      <c r="C29" s="17">
        <f t="shared" si="8"/>
        <v>1390200</v>
      </c>
      <c r="D29" s="17">
        <f t="shared" si="8"/>
        <v>1390200</v>
      </c>
      <c r="E29" s="17">
        <f t="shared" si="8"/>
        <v>1042650</v>
      </c>
      <c r="F29" s="17">
        <f t="shared" si="8"/>
        <v>1042650</v>
      </c>
      <c r="G29" s="17">
        <f t="shared" si="8"/>
        <v>347550</v>
      </c>
      <c r="H29" s="17">
        <f t="shared" si="8"/>
        <v>347550</v>
      </c>
      <c r="I29" s="54">
        <f t="shared" si="8"/>
        <v>0</v>
      </c>
    </row>
    <row r="30" spans="1:9" ht="12.75">
      <c r="A30" s="55" t="s">
        <v>20</v>
      </c>
      <c r="B30" s="20"/>
      <c r="C30" s="21">
        <f>SUM(C31:C33)</f>
        <v>1991381</v>
      </c>
      <c r="D30" s="21">
        <f aca="true" t="shared" si="9" ref="D30:I30">SUM(D31:D33)</f>
        <v>1991381</v>
      </c>
      <c r="E30" s="21">
        <f t="shared" si="9"/>
        <v>1493536</v>
      </c>
      <c r="F30" s="21">
        <f t="shared" si="9"/>
        <v>1493536</v>
      </c>
      <c r="G30" s="21">
        <f t="shared" si="9"/>
        <v>497845</v>
      </c>
      <c r="H30" s="21">
        <f t="shared" si="9"/>
        <v>497845</v>
      </c>
      <c r="I30" s="56">
        <f t="shared" si="9"/>
        <v>0</v>
      </c>
    </row>
    <row r="31" spans="1:9" ht="12.75">
      <c r="A31" s="57"/>
      <c r="B31" s="24">
        <v>2004</v>
      </c>
      <c r="C31" s="25">
        <v>636223</v>
      </c>
      <c r="D31" s="26">
        <v>636223</v>
      </c>
      <c r="E31" s="26">
        <v>477167</v>
      </c>
      <c r="F31" s="25">
        <v>477167</v>
      </c>
      <c r="G31" s="27">
        <v>159056</v>
      </c>
      <c r="H31" s="27">
        <f>G31</f>
        <v>159056</v>
      </c>
      <c r="I31" s="58">
        <v>0</v>
      </c>
    </row>
    <row r="32" spans="1:9" ht="12.75">
      <c r="A32" s="57"/>
      <c r="B32" s="24">
        <v>2005</v>
      </c>
      <c r="C32" s="25">
        <v>649025</v>
      </c>
      <c r="D32" s="26">
        <v>649025</v>
      </c>
      <c r="E32" s="26">
        <v>486769</v>
      </c>
      <c r="F32" s="25">
        <v>486769</v>
      </c>
      <c r="G32" s="27">
        <v>162256</v>
      </c>
      <c r="H32" s="27">
        <f>G32</f>
        <v>162256</v>
      </c>
      <c r="I32" s="58">
        <v>0</v>
      </c>
    </row>
    <row r="33" spans="1:9" ht="12.75">
      <c r="A33" s="57"/>
      <c r="B33" s="24">
        <v>2006</v>
      </c>
      <c r="C33" s="25">
        <v>706133</v>
      </c>
      <c r="D33" s="26">
        <v>706133</v>
      </c>
      <c r="E33" s="26">
        <v>529600</v>
      </c>
      <c r="F33" s="25">
        <v>529600</v>
      </c>
      <c r="G33" s="27">
        <v>176533</v>
      </c>
      <c r="H33" s="27">
        <f>G33</f>
        <v>176533</v>
      </c>
      <c r="I33" s="58">
        <v>0</v>
      </c>
    </row>
    <row r="34" spans="1:9" ht="12.75">
      <c r="A34" s="55" t="s">
        <v>21</v>
      </c>
      <c r="B34" s="20"/>
      <c r="C34" s="21">
        <f>SUM(C35:C37)</f>
        <v>1929150</v>
      </c>
      <c r="D34" s="21">
        <f aca="true" t="shared" si="10" ref="D34:I34">SUM(D35:D37)</f>
        <v>1929150</v>
      </c>
      <c r="E34" s="21">
        <f t="shared" si="10"/>
        <v>1446862</v>
      </c>
      <c r="F34" s="21">
        <f t="shared" si="10"/>
        <v>1446862</v>
      </c>
      <c r="G34" s="21">
        <f t="shared" si="10"/>
        <v>482288</v>
      </c>
      <c r="H34" s="21">
        <f t="shared" si="10"/>
        <v>482288</v>
      </c>
      <c r="I34" s="56">
        <f t="shared" si="10"/>
        <v>0</v>
      </c>
    </row>
    <row r="35" spans="1:9" ht="12.75">
      <c r="A35" s="57"/>
      <c r="B35" s="24">
        <v>2004</v>
      </c>
      <c r="C35" s="25">
        <v>616340</v>
      </c>
      <c r="D35" s="26">
        <v>616340</v>
      </c>
      <c r="E35" s="26">
        <v>462255</v>
      </c>
      <c r="F35" s="25">
        <v>462255</v>
      </c>
      <c r="G35" s="27">
        <v>154085</v>
      </c>
      <c r="H35" s="27">
        <f>G35</f>
        <v>154085</v>
      </c>
      <c r="I35" s="58">
        <v>0</v>
      </c>
    </row>
    <row r="36" spans="1:9" ht="12.75">
      <c r="A36" s="57"/>
      <c r="B36" s="24">
        <v>2005</v>
      </c>
      <c r="C36" s="25">
        <v>628743</v>
      </c>
      <c r="D36" s="26">
        <v>628743</v>
      </c>
      <c r="E36" s="26">
        <v>471557</v>
      </c>
      <c r="F36" s="25">
        <v>471557</v>
      </c>
      <c r="G36" s="27">
        <v>157186</v>
      </c>
      <c r="H36" s="27">
        <f>G36</f>
        <v>157186</v>
      </c>
      <c r="I36" s="58">
        <v>0</v>
      </c>
    </row>
    <row r="37" spans="1:9" ht="12.75">
      <c r="A37" s="57"/>
      <c r="B37" s="24">
        <v>2006</v>
      </c>
      <c r="C37" s="25">
        <v>684067</v>
      </c>
      <c r="D37" s="26">
        <v>684067</v>
      </c>
      <c r="E37" s="26">
        <v>513050</v>
      </c>
      <c r="F37" s="25">
        <v>513050</v>
      </c>
      <c r="G37" s="27">
        <v>171017</v>
      </c>
      <c r="H37" s="27">
        <f>G37</f>
        <v>171017</v>
      </c>
      <c r="I37" s="58">
        <v>0</v>
      </c>
    </row>
    <row r="38" spans="1:9" ht="12.75">
      <c r="A38" s="163" t="s">
        <v>22</v>
      </c>
      <c r="B38" s="148"/>
      <c r="C38" s="12">
        <f>SUM(C39:C41)</f>
        <v>435613</v>
      </c>
      <c r="D38" s="12">
        <f aca="true" t="shared" si="11" ref="D38:I38">SUM(D39:D41)</f>
        <v>435613</v>
      </c>
      <c r="E38" s="12">
        <f t="shared" si="11"/>
        <v>326710</v>
      </c>
      <c r="F38" s="12">
        <f t="shared" si="11"/>
        <v>326710</v>
      </c>
      <c r="G38" s="12">
        <f t="shared" si="11"/>
        <v>108903</v>
      </c>
      <c r="H38" s="12">
        <f t="shared" si="11"/>
        <v>108903</v>
      </c>
      <c r="I38" s="52">
        <f t="shared" si="11"/>
        <v>0</v>
      </c>
    </row>
    <row r="39" spans="1:9" ht="12.75">
      <c r="A39" s="59"/>
      <c r="B39" s="16">
        <v>2004</v>
      </c>
      <c r="C39" s="17">
        <f>C43+C47</f>
        <v>139173</v>
      </c>
      <c r="D39" s="17">
        <f aca="true" t="shared" si="12" ref="D39:I39">D43+D47</f>
        <v>139173</v>
      </c>
      <c r="E39" s="17">
        <f t="shared" si="12"/>
        <v>104380</v>
      </c>
      <c r="F39" s="17">
        <f t="shared" si="12"/>
        <v>104380</v>
      </c>
      <c r="G39" s="17">
        <f t="shared" si="12"/>
        <v>34793</v>
      </c>
      <c r="H39" s="17">
        <f t="shared" si="12"/>
        <v>34793</v>
      </c>
      <c r="I39" s="54">
        <f t="shared" si="12"/>
        <v>0</v>
      </c>
    </row>
    <row r="40" spans="1:9" ht="12.75">
      <c r="A40" s="59"/>
      <c r="B40" s="16">
        <v>2005</v>
      </c>
      <c r="C40" s="17">
        <f aca="true" t="shared" si="13" ref="C40:I41">C44+C48</f>
        <v>141973</v>
      </c>
      <c r="D40" s="17">
        <f t="shared" si="13"/>
        <v>141973</v>
      </c>
      <c r="E40" s="17">
        <f t="shared" si="13"/>
        <v>106480</v>
      </c>
      <c r="F40" s="17">
        <f t="shared" si="13"/>
        <v>106480</v>
      </c>
      <c r="G40" s="17">
        <f t="shared" si="13"/>
        <v>35493</v>
      </c>
      <c r="H40" s="17">
        <f t="shared" si="13"/>
        <v>35493</v>
      </c>
      <c r="I40" s="54">
        <f t="shared" si="13"/>
        <v>0</v>
      </c>
    </row>
    <row r="41" spans="1:9" ht="12.75">
      <c r="A41" s="59"/>
      <c r="B41" s="16">
        <v>2006</v>
      </c>
      <c r="C41" s="17">
        <f t="shared" si="13"/>
        <v>154467</v>
      </c>
      <c r="D41" s="17">
        <f t="shared" si="13"/>
        <v>154467</v>
      </c>
      <c r="E41" s="17">
        <f t="shared" si="13"/>
        <v>115850</v>
      </c>
      <c r="F41" s="17">
        <f t="shared" si="13"/>
        <v>115850</v>
      </c>
      <c r="G41" s="17">
        <f t="shared" si="13"/>
        <v>38617</v>
      </c>
      <c r="H41" s="17">
        <f t="shared" si="13"/>
        <v>38617</v>
      </c>
      <c r="I41" s="54">
        <f t="shared" si="13"/>
        <v>0</v>
      </c>
    </row>
    <row r="42" spans="1:9" ht="12.75">
      <c r="A42" s="55" t="s">
        <v>23</v>
      </c>
      <c r="B42" s="20"/>
      <c r="C42" s="21">
        <f>SUM(C43:C45)</f>
        <v>311151</v>
      </c>
      <c r="D42" s="21">
        <f aca="true" t="shared" si="14" ref="D42:I42">SUM(D43:D45)</f>
        <v>311151</v>
      </c>
      <c r="E42" s="21">
        <f t="shared" si="14"/>
        <v>233364</v>
      </c>
      <c r="F42" s="21">
        <f t="shared" si="14"/>
        <v>233364</v>
      </c>
      <c r="G42" s="21">
        <f t="shared" si="14"/>
        <v>77787</v>
      </c>
      <c r="H42" s="21">
        <f t="shared" si="14"/>
        <v>77787</v>
      </c>
      <c r="I42" s="56">
        <f t="shared" si="14"/>
        <v>0</v>
      </c>
    </row>
    <row r="43" spans="1:9" ht="12.75">
      <c r="A43" s="57"/>
      <c r="B43" s="24">
        <v>2004</v>
      </c>
      <c r="C43" s="25">
        <v>99409</v>
      </c>
      <c r="D43" s="26">
        <v>99409</v>
      </c>
      <c r="E43" s="26">
        <v>74557</v>
      </c>
      <c r="F43" s="25">
        <v>74557</v>
      </c>
      <c r="G43" s="27">
        <v>24852</v>
      </c>
      <c r="H43" s="27">
        <f>G43</f>
        <v>24852</v>
      </c>
      <c r="I43" s="58">
        <v>0</v>
      </c>
    </row>
    <row r="44" spans="1:9" ht="12.75">
      <c r="A44" s="57"/>
      <c r="B44" s="24">
        <v>2005</v>
      </c>
      <c r="C44" s="25">
        <v>101409</v>
      </c>
      <c r="D44" s="26">
        <v>101409</v>
      </c>
      <c r="E44" s="26">
        <v>76057</v>
      </c>
      <c r="F44" s="25">
        <v>76057</v>
      </c>
      <c r="G44" s="27">
        <v>25352</v>
      </c>
      <c r="H44" s="27">
        <f>G44</f>
        <v>25352</v>
      </c>
      <c r="I44" s="58">
        <v>0</v>
      </c>
    </row>
    <row r="45" spans="1:9" ht="12.75">
      <c r="A45" s="57"/>
      <c r="B45" s="24">
        <v>2006</v>
      </c>
      <c r="C45" s="25">
        <v>110333</v>
      </c>
      <c r="D45" s="26">
        <v>110333</v>
      </c>
      <c r="E45" s="26">
        <v>82750</v>
      </c>
      <c r="F45" s="25">
        <v>82750</v>
      </c>
      <c r="G45" s="27">
        <v>27583</v>
      </c>
      <c r="H45" s="27">
        <f>G45</f>
        <v>27583</v>
      </c>
      <c r="I45" s="58">
        <v>0</v>
      </c>
    </row>
    <row r="46" spans="1:10" ht="12.75">
      <c r="A46" s="55" t="s">
        <v>24</v>
      </c>
      <c r="B46" s="20"/>
      <c r="C46" s="21">
        <f>SUM(C47:C49)</f>
        <v>124462</v>
      </c>
      <c r="D46" s="21">
        <f aca="true" t="shared" si="15" ref="D46:I46">SUM(D47:D49)</f>
        <v>124462</v>
      </c>
      <c r="E46" s="21">
        <f t="shared" si="15"/>
        <v>93346</v>
      </c>
      <c r="F46" s="21">
        <f t="shared" si="15"/>
        <v>93346</v>
      </c>
      <c r="G46" s="21">
        <f t="shared" si="15"/>
        <v>31116</v>
      </c>
      <c r="H46" s="21">
        <f t="shared" si="15"/>
        <v>31116</v>
      </c>
      <c r="I46" s="56">
        <f t="shared" si="15"/>
        <v>0</v>
      </c>
      <c r="J46" s="40"/>
    </row>
    <row r="47" spans="1:9" ht="12.75">
      <c r="A47" s="57"/>
      <c r="B47" s="24">
        <v>2004</v>
      </c>
      <c r="C47" s="25">
        <v>39764</v>
      </c>
      <c r="D47" s="26">
        <v>39764</v>
      </c>
      <c r="E47" s="26">
        <v>29823</v>
      </c>
      <c r="F47" s="25">
        <v>29823</v>
      </c>
      <c r="G47" s="25">
        <v>9941</v>
      </c>
      <c r="H47" s="27">
        <f>G47</f>
        <v>9941</v>
      </c>
      <c r="I47" s="58">
        <v>0</v>
      </c>
    </row>
    <row r="48" spans="1:9" ht="12.75">
      <c r="A48" s="57"/>
      <c r="B48" s="24">
        <v>2005</v>
      </c>
      <c r="C48" s="25">
        <v>40564</v>
      </c>
      <c r="D48" s="26">
        <v>40564</v>
      </c>
      <c r="E48" s="26">
        <v>30423</v>
      </c>
      <c r="F48" s="25">
        <v>30423</v>
      </c>
      <c r="G48" s="25">
        <v>10141</v>
      </c>
      <c r="H48" s="27">
        <f>G48</f>
        <v>10141</v>
      </c>
      <c r="I48" s="58">
        <v>0</v>
      </c>
    </row>
    <row r="49" spans="1:9" ht="13.5" thickBot="1">
      <c r="A49" s="60"/>
      <c r="B49" s="61">
        <v>2006</v>
      </c>
      <c r="C49" s="62">
        <v>44134</v>
      </c>
      <c r="D49" s="63">
        <v>44134</v>
      </c>
      <c r="E49" s="63">
        <v>33100</v>
      </c>
      <c r="F49" s="62">
        <v>33100</v>
      </c>
      <c r="G49" s="62">
        <v>11034</v>
      </c>
      <c r="H49" s="64">
        <f>G49</f>
        <v>11034</v>
      </c>
      <c r="I49" s="65">
        <v>0</v>
      </c>
    </row>
    <row r="50" spans="1:9" ht="12.75">
      <c r="A50" s="164" t="s">
        <v>25</v>
      </c>
      <c r="B50" s="165"/>
      <c r="C50" s="47"/>
      <c r="D50" s="47"/>
      <c r="E50" s="47"/>
      <c r="F50" s="47"/>
      <c r="G50" s="47"/>
      <c r="H50" s="47"/>
      <c r="I50" s="75"/>
    </row>
    <row r="51" spans="1:9" ht="12.75">
      <c r="A51" s="69"/>
      <c r="B51" s="35">
        <v>2004</v>
      </c>
      <c r="C51" s="13">
        <f>C39+C27+C11</f>
        <v>1988195</v>
      </c>
      <c r="D51" s="13">
        <f aca="true" t="shared" si="16" ref="D51:I51">D39+D27+D11</f>
        <v>1988195</v>
      </c>
      <c r="E51" s="13">
        <f t="shared" si="16"/>
        <v>1491146</v>
      </c>
      <c r="F51" s="13">
        <f t="shared" si="16"/>
        <v>1491146</v>
      </c>
      <c r="G51" s="13">
        <f t="shared" si="16"/>
        <v>497049</v>
      </c>
      <c r="H51" s="13">
        <f t="shared" si="16"/>
        <v>497049</v>
      </c>
      <c r="I51" s="70">
        <f t="shared" si="16"/>
        <v>0</v>
      </c>
    </row>
    <row r="52" spans="1:9" ht="12.75">
      <c r="A52" s="71"/>
      <c r="B52" s="38">
        <v>2005</v>
      </c>
      <c r="C52" s="13">
        <f aca="true" t="shared" si="17" ref="C52:I53">C40+C28+C12</f>
        <v>2028204</v>
      </c>
      <c r="D52" s="13">
        <f t="shared" si="17"/>
        <v>2028204</v>
      </c>
      <c r="E52" s="13">
        <f t="shared" si="17"/>
        <v>1521153</v>
      </c>
      <c r="F52" s="13">
        <f t="shared" si="17"/>
        <v>1521153</v>
      </c>
      <c r="G52" s="13">
        <f t="shared" si="17"/>
        <v>507051</v>
      </c>
      <c r="H52" s="13">
        <f t="shared" si="17"/>
        <v>507051</v>
      </c>
      <c r="I52" s="70">
        <f t="shared" si="17"/>
        <v>0</v>
      </c>
    </row>
    <row r="53" spans="1:9" ht="12.75">
      <c r="A53" s="71"/>
      <c r="B53" s="38">
        <v>2006</v>
      </c>
      <c r="C53" s="13">
        <f t="shared" si="17"/>
        <v>2206667</v>
      </c>
      <c r="D53" s="13">
        <f t="shared" si="17"/>
        <v>2206667</v>
      </c>
      <c r="E53" s="13">
        <f t="shared" si="17"/>
        <v>1655000</v>
      </c>
      <c r="F53" s="13">
        <f t="shared" si="17"/>
        <v>1655000</v>
      </c>
      <c r="G53" s="13">
        <f t="shared" si="17"/>
        <v>551667</v>
      </c>
      <c r="H53" s="13">
        <f t="shared" si="17"/>
        <v>551667</v>
      </c>
      <c r="I53" s="70">
        <f t="shared" si="17"/>
        <v>0</v>
      </c>
    </row>
    <row r="54" spans="1:9" ht="13.5" thickBot="1">
      <c r="A54" s="161" t="s">
        <v>26</v>
      </c>
      <c r="B54" s="162"/>
      <c r="C54" s="72">
        <f>SUM(C51:C53)</f>
        <v>6223066</v>
      </c>
      <c r="D54" s="72">
        <f aca="true" t="shared" si="18" ref="D54:I54">SUM(D51:D53)</f>
        <v>6223066</v>
      </c>
      <c r="E54" s="72">
        <f t="shared" si="18"/>
        <v>4667299</v>
      </c>
      <c r="F54" s="72">
        <f t="shared" si="18"/>
        <v>4667299</v>
      </c>
      <c r="G54" s="72">
        <f t="shared" si="18"/>
        <v>1555767</v>
      </c>
      <c r="H54" s="72">
        <f t="shared" si="18"/>
        <v>1555767</v>
      </c>
      <c r="I54" s="73">
        <f t="shared" si="18"/>
        <v>0</v>
      </c>
    </row>
    <row r="55" ht="12.75">
      <c r="E55" s="45"/>
    </row>
    <row r="56" spans="1:8" ht="13.5" thickBot="1">
      <c r="A56" s="39"/>
      <c r="B56" s="39" t="s">
        <v>27</v>
      </c>
      <c r="C56" s="40"/>
      <c r="D56" s="40"/>
      <c r="E56" s="40"/>
      <c r="F56" s="40"/>
      <c r="G56" s="40"/>
      <c r="H56" s="40"/>
    </row>
    <row r="57" spans="2:9" ht="13.5" thickBot="1">
      <c r="B57" t="s">
        <v>28</v>
      </c>
      <c r="D57" s="41"/>
      <c r="E57" s="42">
        <f>E10/C10</f>
        <v>0.7499997321794911</v>
      </c>
      <c r="F57" s="41"/>
      <c r="G57" s="42">
        <f>G10/C10</f>
        <v>0.2500002678205088</v>
      </c>
      <c r="H57" s="44"/>
      <c r="I57" s="41"/>
    </row>
    <row r="58" spans="2:9" ht="13.5" thickBot="1">
      <c r="B58" t="s">
        <v>29</v>
      </c>
      <c r="D58" s="41"/>
      <c r="E58" s="42">
        <f>E26/C26</f>
        <v>0.7499999362331276</v>
      </c>
      <c r="F58" s="41"/>
      <c r="G58" s="42">
        <f>G26/C26</f>
        <v>0.2500000637668724</v>
      </c>
      <c r="H58" s="44"/>
      <c r="I58" s="41"/>
    </row>
    <row r="59" spans="2:9" ht="13.5" thickBot="1">
      <c r="B59" t="s">
        <v>30</v>
      </c>
      <c r="D59" s="41"/>
      <c r="E59" s="42">
        <f>E38/C38</f>
        <v>0.750000573903901</v>
      </c>
      <c r="F59" s="41"/>
      <c r="G59" s="42">
        <f>G38/C38</f>
        <v>0.24999942609609907</v>
      </c>
      <c r="H59" s="44"/>
      <c r="I59" s="41"/>
    </row>
    <row r="60" spans="2:9" ht="51">
      <c r="B60" s="43" t="s">
        <v>31</v>
      </c>
      <c r="C60" s="41"/>
      <c r="D60" s="41"/>
      <c r="E60" s="41">
        <f>E54/C54</f>
        <v>0.7499999196537527</v>
      </c>
      <c r="F60" s="41"/>
      <c r="G60" s="41">
        <f>G54/C54</f>
        <v>0.2500000803462473</v>
      </c>
      <c r="H60" s="41"/>
      <c r="I60" s="41"/>
    </row>
  </sheetData>
  <mergeCells count="13">
    <mergeCell ref="A2:I2"/>
    <mergeCell ref="A3:I3"/>
    <mergeCell ref="C6:C8"/>
    <mergeCell ref="D6:I6"/>
    <mergeCell ref="D7:D8"/>
    <mergeCell ref="E7:F7"/>
    <mergeCell ref="G7:I7"/>
    <mergeCell ref="A4:I4"/>
    <mergeCell ref="A54:B54"/>
    <mergeCell ref="A10:B10"/>
    <mergeCell ref="A26:B26"/>
    <mergeCell ref="A38:B38"/>
    <mergeCell ref="A50:B50"/>
  </mergeCells>
  <printOptions/>
  <pageMargins left="0.75" right="0.75" top="1" bottom="1" header="0.4921259845" footer="0.492125984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F32" sqref="F32"/>
    </sheetView>
  </sheetViews>
  <sheetFormatPr defaultColWidth="9.00390625" defaultRowHeight="12.75"/>
  <cols>
    <col min="3" max="3" width="12.875" style="0" customWidth="1"/>
    <col min="9" max="9" width="14.375" style="0" customWidth="1"/>
    <col min="14" max="14" width="8.125" style="0" customWidth="1"/>
    <col min="15" max="15" width="16.625" style="0" customWidth="1"/>
  </cols>
  <sheetData>
    <row r="1" spans="1:12" ht="15.75">
      <c r="A1" s="166" t="s">
        <v>38</v>
      </c>
      <c r="B1" s="167"/>
      <c r="C1" s="167"/>
      <c r="D1" s="167"/>
      <c r="E1" s="167"/>
      <c r="F1" s="167"/>
      <c r="G1" s="167"/>
      <c r="H1" s="167"/>
      <c r="I1" s="168"/>
      <c r="J1" s="90"/>
      <c r="K1" s="91"/>
      <c r="L1" s="92"/>
    </row>
    <row r="2" spans="1:12" ht="15.75">
      <c r="A2" s="169" t="s">
        <v>1</v>
      </c>
      <c r="B2" s="170"/>
      <c r="C2" s="170"/>
      <c r="D2" s="170"/>
      <c r="E2" s="170"/>
      <c r="F2" s="170"/>
      <c r="G2" s="170"/>
      <c r="H2" s="170"/>
      <c r="I2" s="170"/>
      <c r="J2" s="93"/>
      <c r="K2" s="88"/>
      <c r="L2" s="94"/>
    </row>
    <row r="3" spans="1:12" ht="15">
      <c r="A3" s="173" t="s">
        <v>2</v>
      </c>
      <c r="B3" s="178"/>
      <c r="C3" s="178"/>
      <c r="D3" s="178"/>
      <c r="E3" s="178"/>
      <c r="F3" s="178"/>
      <c r="G3" s="178"/>
      <c r="H3" s="178"/>
      <c r="I3" s="178"/>
      <c r="J3" s="93"/>
      <c r="K3" s="88"/>
      <c r="L3" s="94"/>
    </row>
    <row r="4" spans="1:12" ht="12.75">
      <c r="A4" s="66"/>
      <c r="B4" s="67"/>
      <c r="C4" s="67"/>
      <c r="D4" s="67"/>
      <c r="E4" s="67"/>
      <c r="F4" s="67"/>
      <c r="G4" s="67"/>
      <c r="H4" s="67"/>
      <c r="I4" s="67"/>
      <c r="J4" s="93"/>
      <c r="K4" s="88"/>
      <c r="L4" s="94"/>
    </row>
    <row r="5" spans="1:12" ht="12.75">
      <c r="A5" s="66"/>
      <c r="B5" s="67"/>
      <c r="C5" s="67"/>
      <c r="D5" s="67"/>
      <c r="E5" s="67"/>
      <c r="F5" s="67"/>
      <c r="G5" s="67"/>
      <c r="H5" s="67"/>
      <c r="I5" s="67" t="s">
        <v>32</v>
      </c>
      <c r="J5" s="93"/>
      <c r="K5" s="88"/>
      <c r="L5" s="94"/>
    </row>
    <row r="6" spans="1:12" ht="12.75">
      <c r="A6" s="74"/>
      <c r="B6" s="2"/>
      <c r="C6" s="154" t="s">
        <v>3</v>
      </c>
      <c r="D6" s="157" t="s">
        <v>4</v>
      </c>
      <c r="E6" s="158"/>
      <c r="F6" s="158"/>
      <c r="G6" s="158"/>
      <c r="H6" s="158"/>
      <c r="I6" s="158"/>
      <c r="J6" s="93"/>
      <c r="K6" s="88"/>
      <c r="L6" s="94"/>
    </row>
    <row r="7" spans="1:12" ht="12.75">
      <c r="A7" s="48"/>
      <c r="B7" s="4"/>
      <c r="C7" s="155"/>
      <c r="D7" s="154" t="s">
        <v>5</v>
      </c>
      <c r="E7" s="160" t="s">
        <v>6</v>
      </c>
      <c r="F7" s="160"/>
      <c r="G7" s="157" t="s">
        <v>7</v>
      </c>
      <c r="H7" s="158"/>
      <c r="I7" s="158"/>
      <c r="J7" s="176" t="s">
        <v>36</v>
      </c>
      <c r="K7" s="160"/>
      <c r="L7" s="177"/>
    </row>
    <row r="8" spans="1:12" ht="12.75">
      <c r="A8" s="48" t="s">
        <v>8</v>
      </c>
      <c r="B8" s="4"/>
      <c r="C8" s="156"/>
      <c r="D8" s="156"/>
      <c r="E8" s="5" t="s">
        <v>9</v>
      </c>
      <c r="F8" s="5" t="s">
        <v>10</v>
      </c>
      <c r="G8" s="5" t="s">
        <v>9</v>
      </c>
      <c r="H8" s="5" t="s">
        <v>11</v>
      </c>
      <c r="I8" s="86" t="s">
        <v>12</v>
      </c>
      <c r="J8" s="95" t="s">
        <v>9</v>
      </c>
      <c r="K8" s="6" t="s">
        <v>10</v>
      </c>
      <c r="L8" s="49" t="s">
        <v>35</v>
      </c>
    </row>
    <row r="9" spans="1:12" ht="12.75">
      <c r="A9" s="50"/>
      <c r="B9" s="8"/>
      <c r="C9" s="9">
        <v>1</v>
      </c>
      <c r="D9" s="10" t="s">
        <v>13</v>
      </c>
      <c r="E9" s="10">
        <v>3</v>
      </c>
      <c r="F9" s="10">
        <v>4</v>
      </c>
      <c r="G9" s="10" t="s">
        <v>14</v>
      </c>
      <c r="H9" s="10">
        <v>6</v>
      </c>
      <c r="I9" s="87">
        <v>7</v>
      </c>
      <c r="J9" s="93"/>
      <c r="K9" s="88"/>
      <c r="L9" s="94"/>
    </row>
    <row r="10" spans="1:12" ht="12.75">
      <c r="A10" s="163" t="s">
        <v>15</v>
      </c>
      <c r="B10" s="148"/>
      <c r="C10" s="12">
        <f>SUM(C11:C13)</f>
        <v>1866922</v>
      </c>
      <c r="D10" s="12">
        <f aca="true" t="shared" si="0" ref="D10:I10">SUM(D11:D13)</f>
        <v>1866922</v>
      </c>
      <c r="E10" s="12">
        <f t="shared" si="0"/>
        <v>1400191</v>
      </c>
      <c r="F10" s="12">
        <f t="shared" si="0"/>
        <v>1400191</v>
      </c>
      <c r="G10" s="12">
        <f t="shared" si="0"/>
        <v>466731</v>
      </c>
      <c r="H10" s="12">
        <f t="shared" si="0"/>
        <v>466731</v>
      </c>
      <c r="I10" s="12">
        <f t="shared" si="0"/>
        <v>0</v>
      </c>
      <c r="J10" s="129">
        <f>C10-'slovenská časť'!C10</f>
        <v>0</v>
      </c>
      <c r="K10" s="112">
        <f>F10-'slovenská časť'!F10</f>
        <v>0</v>
      </c>
      <c r="L10" s="113">
        <f>G10-'slovenská časť'!G10</f>
        <v>0</v>
      </c>
    </row>
    <row r="11" spans="1:12" ht="12.75">
      <c r="A11" s="53"/>
      <c r="B11" s="16">
        <v>2004</v>
      </c>
      <c r="C11" s="17">
        <f>C15+C19+C23</f>
        <v>596459</v>
      </c>
      <c r="D11" s="17">
        <f aca="true" t="shared" si="1" ref="D11:I11">D15+D19+D23</f>
        <v>596459</v>
      </c>
      <c r="E11" s="17">
        <f t="shared" si="1"/>
        <v>447344</v>
      </c>
      <c r="F11" s="17">
        <f t="shared" si="1"/>
        <v>447344</v>
      </c>
      <c r="G11" s="17">
        <f t="shared" si="1"/>
        <v>149115</v>
      </c>
      <c r="H11" s="17">
        <f t="shared" si="1"/>
        <v>149115</v>
      </c>
      <c r="I11" s="17">
        <f t="shared" si="1"/>
        <v>0</v>
      </c>
      <c r="J11" s="131">
        <f>C11-'slovenská časť'!C11</f>
        <v>0</v>
      </c>
      <c r="K11" s="118">
        <f>F11-'slovenská časť'!F11</f>
        <v>0</v>
      </c>
      <c r="L11" s="119">
        <f>G11-'slovenská časť'!G11</f>
        <v>0</v>
      </c>
    </row>
    <row r="12" spans="1:12" ht="12.75">
      <c r="A12" s="53"/>
      <c r="B12" s="16">
        <v>2005</v>
      </c>
      <c r="C12" s="17">
        <f aca="true" t="shared" si="2" ref="C12:I13">C16+C20+C24</f>
        <v>722171</v>
      </c>
      <c r="D12" s="17">
        <f t="shared" si="2"/>
        <v>722171</v>
      </c>
      <c r="E12" s="17">
        <f t="shared" si="2"/>
        <v>541628</v>
      </c>
      <c r="F12" s="17">
        <f t="shared" si="2"/>
        <v>541628</v>
      </c>
      <c r="G12" s="17">
        <f t="shared" si="2"/>
        <v>180543</v>
      </c>
      <c r="H12" s="17">
        <f t="shared" si="2"/>
        <v>180543</v>
      </c>
      <c r="I12" s="17">
        <f t="shared" si="2"/>
        <v>0</v>
      </c>
      <c r="J12" s="131">
        <f>C12-'slovenská časť'!C12</f>
        <v>113708</v>
      </c>
      <c r="K12" s="118">
        <f>F12-'slovenská časť'!F12</f>
        <v>85281</v>
      </c>
      <c r="L12" s="119">
        <f>G12-'slovenská časť'!G12</f>
        <v>28427</v>
      </c>
    </row>
    <row r="13" spans="1:12" ht="12.75">
      <c r="A13" s="53"/>
      <c r="B13" s="16">
        <v>2006</v>
      </c>
      <c r="C13" s="17">
        <f t="shared" si="2"/>
        <v>548292</v>
      </c>
      <c r="D13" s="17">
        <f t="shared" si="2"/>
        <v>548292</v>
      </c>
      <c r="E13" s="17">
        <f t="shared" si="2"/>
        <v>411219</v>
      </c>
      <c r="F13" s="17">
        <f t="shared" si="2"/>
        <v>411219</v>
      </c>
      <c r="G13" s="17">
        <f t="shared" si="2"/>
        <v>137073</v>
      </c>
      <c r="H13" s="17">
        <f t="shared" si="2"/>
        <v>137073</v>
      </c>
      <c r="I13" s="17">
        <f t="shared" si="2"/>
        <v>0</v>
      </c>
      <c r="J13" s="131">
        <f>C13-'slovenská časť'!C13</f>
        <v>-113708</v>
      </c>
      <c r="K13" s="118">
        <f>F13-'slovenská časť'!F13</f>
        <v>-85281</v>
      </c>
      <c r="L13" s="119">
        <f>G13-'slovenská časť'!G13</f>
        <v>-28427</v>
      </c>
    </row>
    <row r="14" spans="1:12" ht="12.75">
      <c r="A14" s="55" t="s">
        <v>16</v>
      </c>
      <c r="B14" s="20"/>
      <c r="C14" s="21">
        <f aca="true" t="shared" si="3" ref="C14:I14">SUM(C15:C17)</f>
        <v>560076</v>
      </c>
      <c r="D14" s="21">
        <f t="shared" si="3"/>
        <v>560076</v>
      </c>
      <c r="E14" s="21">
        <f t="shared" si="3"/>
        <v>420057</v>
      </c>
      <c r="F14" s="21">
        <f t="shared" si="3"/>
        <v>420057</v>
      </c>
      <c r="G14" s="21">
        <f t="shared" si="3"/>
        <v>140019</v>
      </c>
      <c r="H14" s="21">
        <f t="shared" si="3"/>
        <v>140019</v>
      </c>
      <c r="I14" s="21">
        <f t="shared" si="3"/>
        <v>0</v>
      </c>
      <c r="J14" s="126">
        <f>C14-'slovenská časť'!C14</f>
        <v>0</v>
      </c>
      <c r="K14" s="121">
        <f>F14-'slovenská časť'!F14</f>
        <v>0</v>
      </c>
      <c r="L14" s="122">
        <f>G14-'slovenská časť'!G14</f>
        <v>0</v>
      </c>
    </row>
    <row r="15" spans="1:12" ht="12.75">
      <c r="A15" s="57"/>
      <c r="B15" s="24">
        <v>2004</v>
      </c>
      <c r="C15" s="25">
        <f aca="true" t="shared" si="4" ref="C15:D17">E15+G15</f>
        <v>178937</v>
      </c>
      <c r="D15" s="25">
        <f t="shared" si="4"/>
        <v>178937</v>
      </c>
      <c r="E15" s="26">
        <v>134203</v>
      </c>
      <c r="F15" s="25">
        <v>134203</v>
      </c>
      <c r="G15" s="27">
        <v>44734</v>
      </c>
      <c r="H15" s="27">
        <f>G15</f>
        <v>44734</v>
      </c>
      <c r="I15" s="27">
        <v>0</v>
      </c>
      <c r="J15" s="99">
        <f>C15-'slovenská časť'!C15</f>
        <v>0</v>
      </c>
      <c r="K15" s="89">
        <f>F15-'slovenská časť'!F15</f>
        <v>0</v>
      </c>
      <c r="L15" s="97">
        <f>G15-'slovenská časť'!G15</f>
        <v>0</v>
      </c>
    </row>
    <row r="16" spans="1:12" ht="12.75">
      <c r="A16" s="57"/>
      <c r="B16" s="24">
        <v>2005</v>
      </c>
      <c r="C16" s="25">
        <f t="shared" si="4"/>
        <v>182539</v>
      </c>
      <c r="D16" s="25">
        <f t="shared" si="4"/>
        <v>182539</v>
      </c>
      <c r="E16" s="26">
        <v>136904</v>
      </c>
      <c r="F16" s="25">
        <v>136904</v>
      </c>
      <c r="G16" s="27">
        <v>45635</v>
      </c>
      <c r="H16" s="27">
        <f>G16</f>
        <v>45635</v>
      </c>
      <c r="I16" s="27">
        <v>0</v>
      </c>
      <c r="J16" s="99">
        <f>C16-'slovenská časť'!C16</f>
        <v>0</v>
      </c>
      <c r="K16" s="89">
        <f>F16-'slovenská časť'!F16</f>
        <v>0</v>
      </c>
      <c r="L16" s="97">
        <f>G16-'slovenská časť'!G16</f>
        <v>0</v>
      </c>
    </row>
    <row r="17" spans="1:12" ht="12.75">
      <c r="A17" s="57"/>
      <c r="B17" s="24">
        <v>2006</v>
      </c>
      <c r="C17" s="25">
        <f t="shared" si="4"/>
        <v>198600</v>
      </c>
      <c r="D17" s="25">
        <f t="shared" si="4"/>
        <v>198600</v>
      </c>
      <c r="E17" s="26">
        <v>148950</v>
      </c>
      <c r="F17" s="25">
        <v>148950</v>
      </c>
      <c r="G17" s="27">
        <v>49650</v>
      </c>
      <c r="H17" s="27">
        <f>G17</f>
        <v>49650</v>
      </c>
      <c r="I17" s="27">
        <v>0</v>
      </c>
      <c r="J17" s="99">
        <f>C17-'slovenská časť'!C17</f>
        <v>0</v>
      </c>
      <c r="K17" s="89">
        <f>F17-'slovenská časť'!F17</f>
        <v>0</v>
      </c>
      <c r="L17" s="97">
        <f>G17-'slovenská časť'!G17</f>
        <v>0</v>
      </c>
    </row>
    <row r="18" spans="1:12" ht="12.75">
      <c r="A18" s="55" t="s">
        <v>17</v>
      </c>
      <c r="B18" s="20"/>
      <c r="C18" s="21">
        <f>SUM(C19:C21)</f>
        <v>591192</v>
      </c>
      <c r="D18" s="21">
        <f aca="true" t="shared" si="5" ref="D18:I18">SUM(D19:D21)</f>
        <v>591192</v>
      </c>
      <c r="E18" s="21">
        <f t="shared" si="5"/>
        <v>443394</v>
      </c>
      <c r="F18" s="21">
        <f t="shared" si="5"/>
        <v>443394</v>
      </c>
      <c r="G18" s="21">
        <f t="shared" si="5"/>
        <v>147798</v>
      </c>
      <c r="H18" s="21">
        <f t="shared" si="5"/>
        <v>147798</v>
      </c>
      <c r="I18" s="21">
        <f t="shared" si="5"/>
        <v>0</v>
      </c>
      <c r="J18" s="126">
        <f>C18-'slovenská časť'!C18</f>
        <v>0</v>
      </c>
      <c r="K18" s="121">
        <f>F18-'slovenská časť'!F18</f>
        <v>0</v>
      </c>
      <c r="L18" s="122">
        <f>G18-'slovenská časť'!G18</f>
        <v>0</v>
      </c>
    </row>
    <row r="19" spans="1:12" ht="12.75">
      <c r="A19" s="57"/>
      <c r="B19" s="24">
        <v>2004</v>
      </c>
      <c r="C19" s="25">
        <f aca="true" t="shared" si="6" ref="C19:D21">E19+G19</f>
        <v>188879</v>
      </c>
      <c r="D19" s="25">
        <f t="shared" si="6"/>
        <v>188879</v>
      </c>
      <c r="E19" s="26">
        <v>141659</v>
      </c>
      <c r="F19" s="25">
        <v>141659</v>
      </c>
      <c r="G19" s="27">
        <v>47220</v>
      </c>
      <c r="H19" s="27">
        <f>G19</f>
        <v>47220</v>
      </c>
      <c r="I19" s="27">
        <v>0</v>
      </c>
      <c r="J19" s="99">
        <f>C19-'slovenská časť'!C19</f>
        <v>0</v>
      </c>
      <c r="K19" s="89">
        <f>F19-'slovenská časť'!F19</f>
        <v>0</v>
      </c>
      <c r="L19" s="97">
        <f>G19-'slovenská časť'!G19</f>
        <v>0</v>
      </c>
    </row>
    <row r="20" spans="1:12" ht="12.75">
      <c r="A20" s="57"/>
      <c r="B20" s="24">
        <v>2005</v>
      </c>
      <c r="C20" s="76">
        <f t="shared" si="6"/>
        <v>306388</v>
      </c>
      <c r="D20" s="76">
        <f t="shared" si="6"/>
        <v>306388</v>
      </c>
      <c r="E20" s="77">
        <v>229791</v>
      </c>
      <c r="F20" s="77">
        <v>229791</v>
      </c>
      <c r="G20" s="78">
        <v>76597</v>
      </c>
      <c r="H20" s="78">
        <f>G20</f>
        <v>76597</v>
      </c>
      <c r="I20" s="78">
        <v>0</v>
      </c>
      <c r="J20" s="127">
        <f>C20-'slovenská časť'!C20</f>
        <v>113708</v>
      </c>
      <c r="K20" s="124">
        <f>F20-'slovenská časť'!F20</f>
        <v>85281</v>
      </c>
      <c r="L20" s="125">
        <f>G20-'slovenská časť'!G20</f>
        <v>28427</v>
      </c>
    </row>
    <row r="21" spans="1:13" ht="12.75">
      <c r="A21" s="57"/>
      <c r="B21" s="24">
        <v>2006</v>
      </c>
      <c r="C21" s="76">
        <f t="shared" si="6"/>
        <v>95925</v>
      </c>
      <c r="D21" s="76">
        <f t="shared" si="6"/>
        <v>95925</v>
      </c>
      <c r="E21" s="77">
        <v>71944</v>
      </c>
      <c r="F21" s="76">
        <v>71944</v>
      </c>
      <c r="G21" s="78">
        <v>23981</v>
      </c>
      <c r="H21" s="78">
        <f>G21</f>
        <v>23981</v>
      </c>
      <c r="I21" s="78">
        <v>0</v>
      </c>
      <c r="J21" s="127">
        <f>C21-'slovenská časť'!C21</f>
        <v>-113708</v>
      </c>
      <c r="K21" s="124">
        <f>F21-'slovenská časť'!F21</f>
        <v>-85281</v>
      </c>
      <c r="L21" s="125">
        <f>G21-'slovenská časť'!G21</f>
        <v>-28427</v>
      </c>
      <c r="M21">
        <v>209633</v>
      </c>
    </row>
    <row r="22" spans="1:12" ht="12.75">
      <c r="A22" s="55" t="s">
        <v>18</v>
      </c>
      <c r="B22" s="20"/>
      <c r="C22" s="21">
        <f>SUM(C23:C25)</f>
        <v>715654</v>
      </c>
      <c r="D22" s="21">
        <f aca="true" t="shared" si="7" ref="D22:I22">SUM(D23:D25)</f>
        <v>715654</v>
      </c>
      <c r="E22" s="21">
        <f t="shared" si="7"/>
        <v>536740</v>
      </c>
      <c r="F22" s="21">
        <f t="shared" si="7"/>
        <v>536740</v>
      </c>
      <c r="G22" s="21">
        <f t="shared" si="7"/>
        <v>178914</v>
      </c>
      <c r="H22" s="21">
        <f t="shared" si="7"/>
        <v>178914</v>
      </c>
      <c r="I22" s="21">
        <f t="shared" si="7"/>
        <v>0</v>
      </c>
      <c r="J22" s="126">
        <f>C22-'slovenská časť'!C22</f>
        <v>0</v>
      </c>
      <c r="K22" s="121">
        <f>F22-'slovenská časť'!F22</f>
        <v>0</v>
      </c>
      <c r="L22" s="122">
        <f>G22-'slovenská časť'!G22</f>
        <v>0</v>
      </c>
    </row>
    <row r="23" spans="1:12" ht="12.75">
      <c r="A23" s="57"/>
      <c r="B23" s="24">
        <v>2004</v>
      </c>
      <c r="C23" s="25">
        <f aca="true" t="shared" si="8" ref="C23:D25">E23+G23</f>
        <v>228643</v>
      </c>
      <c r="D23" s="25">
        <f t="shared" si="8"/>
        <v>228643</v>
      </c>
      <c r="E23" s="26">
        <v>171482</v>
      </c>
      <c r="F23" s="25">
        <v>171482</v>
      </c>
      <c r="G23" s="27">
        <v>57161</v>
      </c>
      <c r="H23" s="27">
        <f>G23</f>
        <v>57161</v>
      </c>
      <c r="I23" s="27">
        <v>0</v>
      </c>
      <c r="J23" s="99">
        <f>C23-'slovenská časť'!C23</f>
        <v>0</v>
      </c>
      <c r="K23" s="89">
        <f>F23-'slovenská časť'!F23</f>
        <v>0</v>
      </c>
      <c r="L23" s="97">
        <f>G23-'slovenská časť'!G23</f>
        <v>0</v>
      </c>
    </row>
    <row r="24" spans="1:12" ht="12.75">
      <c r="A24" s="57"/>
      <c r="B24" s="24">
        <v>2005</v>
      </c>
      <c r="C24" s="25">
        <f t="shared" si="8"/>
        <v>233244</v>
      </c>
      <c r="D24" s="25">
        <f t="shared" si="8"/>
        <v>233244</v>
      </c>
      <c r="E24" s="26">
        <v>174933</v>
      </c>
      <c r="F24" s="25">
        <v>174933</v>
      </c>
      <c r="G24" s="27">
        <v>58311</v>
      </c>
      <c r="H24" s="27">
        <f>G24</f>
        <v>58311</v>
      </c>
      <c r="I24" s="27">
        <v>0</v>
      </c>
      <c r="J24" s="99">
        <f>C24-'slovenská časť'!C24</f>
        <v>0</v>
      </c>
      <c r="K24" s="89">
        <f>F24-'slovenská časť'!F24</f>
        <v>0</v>
      </c>
      <c r="L24" s="97">
        <f>G24-'slovenská časť'!G24</f>
        <v>0</v>
      </c>
    </row>
    <row r="25" spans="1:12" ht="12.75">
      <c r="A25" s="57"/>
      <c r="B25" s="24">
        <v>2006</v>
      </c>
      <c r="C25" s="25">
        <f t="shared" si="8"/>
        <v>253767</v>
      </c>
      <c r="D25" s="25">
        <f t="shared" si="8"/>
        <v>253767</v>
      </c>
      <c r="E25" s="26">
        <v>190325</v>
      </c>
      <c r="F25" s="25">
        <v>190325</v>
      </c>
      <c r="G25" s="27">
        <v>63442</v>
      </c>
      <c r="H25" s="27">
        <f>G25</f>
        <v>63442</v>
      </c>
      <c r="I25" s="27">
        <v>0</v>
      </c>
      <c r="J25" s="99">
        <f>C25-'slovenská časť'!C25</f>
        <v>0</v>
      </c>
      <c r="K25" s="89">
        <f>F25-'slovenská časť'!F25</f>
        <v>0</v>
      </c>
      <c r="L25" s="97">
        <f>G25-'slovenská časť'!G25</f>
        <v>0</v>
      </c>
    </row>
    <row r="26" spans="1:12" ht="12.75">
      <c r="A26" s="163" t="s">
        <v>19</v>
      </c>
      <c r="B26" s="148"/>
      <c r="C26" s="12">
        <f>SUM(C27:C29)</f>
        <v>3920531.37</v>
      </c>
      <c r="D26" s="12">
        <f aca="true" t="shared" si="9" ref="D26:I26">SUM(D27:D29)</f>
        <v>3920531.37</v>
      </c>
      <c r="E26" s="12">
        <f t="shared" si="9"/>
        <v>2427348.2775</v>
      </c>
      <c r="F26" s="12">
        <f t="shared" si="9"/>
        <v>2427348.2775</v>
      </c>
      <c r="G26" s="12">
        <f t="shared" si="9"/>
        <v>809116.0925</v>
      </c>
      <c r="H26" s="12">
        <f t="shared" si="9"/>
        <v>809116.0925</v>
      </c>
      <c r="I26" s="12">
        <f t="shared" si="9"/>
        <v>0</v>
      </c>
      <c r="J26" s="129">
        <f>C26-'slovenská časť'!C26</f>
        <v>0.3700000001117587</v>
      </c>
      <c r="K26" s="112">
        <f>F26-'slovenská časť'!F26</f>
        <v>-513049.72250000015</v>
      </c>
      <c r="L26" s="113">
        <f>G26-'slovenská časť'!G26</f>
        <v>-171016.90749999997</v>
      </c>
    </row>
    <row r="27" spans="1:12" ht="12.75">
      <c r="A27" s="59"/>
      <c r="B27" s="16">
        <v>2004</v>
      </c>
      <c r="C27" s="17">
        <f>C31+C35</f>
        <v>1252563</v>
      </c>
      <c r="D27" s="17">
        <f aca="true" t="shared" si="10" ref="D27:I27">D31+D35</f>
        <v>1252563</v>
      </c>
      <c r="E27" s="17">
        <f t="shared" si="10"/>
        <v>939422</v>
      </c>
      <c r="F27" s="17">
        <f t="shared" si="10"/>
        <v>939422</v>
      </c>
      <c r="G27" s="17">
        <f t="shared" si="10"/>
        <v>313141</v>
      </c>
      <c r="H27" s="17">
        <f t="shared" si="10"/>
        <v>313141</v>
      </c>
      <c r="I27" s="17">
        <f t="shared" si="10"/>
        <v>0</v>
      </c>
      <c r="J27" s="131">
        <f>C27-'slovenská časť'!C27</f>
        <v>0</v>
      </c>
      <c r="K27" s="118">
        <f>F27-'slovenská časť'!F27</f>
        <v>0</v>
      </c>
      <c r="L27" s="119">
        <f>G27-'slovenská časť'!G27</f>
        <v>0</v>
      </c>
    </row>
    <row r="28" spans="1:12" ht="12.75">
      <c r="A28" s="59"/>
      <c r="B28" s="16">
        <v>2005</v>
      </c>
      <c r="C28" s="17">
        <f aca="true" t="shared" si="11" ref="C28:I29">C32+C36</f>
        <v>1164060.37</v>
      </c>
      <c r="D28" s="17">
        <f t="shared" si="11"/>
        <v>1164060.37</v>
      </c>
      <c r="E28" s="17">
        <f t="shared" si="11"/>
        <v>873045.2775</v>
      </c>
      <c r="F28" s="17">
        <f t="shared" si="11"/>
        <v>873045.2775</v>
      </c>
      <c r="G28" s="17">
        <f t="shared" si="11"/>
        <v>291015.0925</v>
      </c>
      <c r="H28" s="17">
        <f t="shared" si="11"/>
        <v>291015.0925</v>
      </c>
      <c r="I28" s="17">
        <f t="shared" si="11"/>
        <v>0</v>
      </c>
      <c r="J28" s="131">
        <f>C28-'slovenská časť'!C28</f>
        <v>-113707.62999999989</v>
      </c>
      <c r="K28" s="118">
        <f>F28-'slovenská časť'!F28</f>
        <v>-85280.72250000003</v>
      </c>
      <c r="L28" s="119">
        <f>G28-'slovenská časť'!G28</f>
        <v>-28426.907499999972</v>
      </c>
    </row>
    <row r="29" spans="1:12" ht="12.75">
      <c r="A29" s="59"/>
      <c r="B29" s="16">
        <v>2006</v>
      </c>
      <c r="C29" s="17">
        <f t="shared" si="11"/>
        <v>1503908</v>
      </c>
      <c r="D29" s="17">
        <f t="shared" si="11"/>
        <v>1503908</v>
      </c>
      <c r="E29" s="17">
        <f t="shared" si="11"/>
        <v>614881</v>
      </c>
      <c r="F29" s="17">
        <f t="shared" si="11"/>
        <v>614881</v>
      </c>
      <c r="G29" s="17">
        <f t="shared" si="11"/>
        <v>204960</v>
      </c>
      <c r="H29" s="17">
        <f t="shared" si="11"/>
        <v>204960</v>
      </c>
      <c r="I29" s="17">
        <f t="shared" si="11"/>
        <v>0</v>
      </c>
      <c r="J29" s="131">
        <f>C29-'slovenská časť'!C29</f>
        <v>113708</v>
      </c>
      <c r="K29" s="118">
        <f>F29-'slovenská časť'!F29</f>
        <v>-427769</v>
      </c>
      <c r="L29" s="119">
        <f>G29-'slovenská časť'!G29</f>
        <v>-142590</v>
      </c>
    </row>
    <row r="30" spans="1:12" ht="12.75">
      <c r="A30" s="55" t="s">
        <v>20</v>
      </c>
      <c r="B30" s="20"/>
      <c r="C30" s="21">
        <f>SUM(C31:C33)</f>
        <v>2840895</v>
      </c>
      <c r="D30" s="21">
        <f aca="true" t="shared" si="12" ref="D30:I30">SUM(D31:D33)</f>
        <v>2840895</v>
      </c>
      <c r="E30" s="21">
        <f t="shared" si="12"/>
        <v>1617621</v>
      </c>
      <c r="F30" s="21">
        <f t="shared" si="12"/>
        <v>1617621</v>
      </c>
      <c r="G30" s="21">
        <f t="shared" si="12"/>
        <v>539207</v>
      </c>
      <c r="H30" s="21">
        <f t="shared" si="12"/>
        <v>539207</v>
      </c>
      <c r="I30" s="21">
        <f t="shared" si="12"/>
        <v>0</v>
      </c>
      <c r="J30" s="126">
        <f>C30-'slovenská časť'!C30</f>
        <v>849514</v>
      </c>
      <c r="K30" s="121">
        <f>F30-'slovenská časť'!F30</f>
        <v>124085</v>
      </c>
      <c r="L30" s="122">
        <f>G30-'slovenská časť'!G30</f>
        <v>41362</v>
      </c>
    </row>
    <row r="31" spans="1:12" ht="12.75">
      <c r="A31" s="57"/>
      <c r="B31" s="24">
        <v>2004</v>
      </c>
      <c r="C31" s="25">
        <f>E31+G31</f>
        <v>636223</v>
      </c>
      <c r="D31" s="25">
        <f>F31+H31</f>
        <v>636223</v>
      </c>
      <c r="E31" s="26">
        <v>477167</v>
      </c>
      <c r="F31" s="25">
        <v>477167</v>
      </c>
      <c r="G31" s="27">
        <v>159056</v>
      </c>
      <c r="H31" s="27">
        <f>G31</f>
        <v>159056</v>
      </c>
      <c r="I31" s="27">
        <v>0</v>
      </c>
      <c r="J31" s="99">
        <f>C31-'slovenská časť'!C31</f>
        <v>0</v>
      </c>
      <c r="K31" s="89">
        <f>F31-'slovenská časť'!F31</f>
        <v>0</v>
      </c>
      <c r="L31" s="97">
        <f>G31-'slovenská časť'!G31</f>
        <v>0</v>
      </c>
    </row>
    <row r="32" spans="1:13" ht="12.75">
      <c r="A32" s="57"/>
      <c r="B32" s="24">
        <v>2005</v>
      </c>
      <c r="C32" s="139">
        <v>700764</v>
      </c>
      <c r="D32" s="139">
        <v>700764</v>
      </c>
      <c r="E32" s="140">
        <f>C32*0.75</f>
        <v>525573</v>
      </c>
      <c r="F32" s="140">
        <f>D32*0.75</f>
        <v>525573</v>
      </c>
      <c r="G32" s="139">
        <f>C32*0.25</f>
        <v>175191</v>
      </c>
      <c r="H32" s="139">
        <f>G32</f>
        <v>175191</v>
      </c>
      <c r="I32" s="139">
        <v>0</v>
      </c>
      <c r="J32" s="141">
        <f>C32-'slovenská časť'!C32</f>
        <v>51739</v>
      </c>
      <c r="K32" s="142">
        <f>F32-'slovenská časť'!F32</f>
        <v>38804</v>
      </c>
      <c r="L32" s="143">
        <f>G32-'slovenská časť'!G32</f>
        <v>12935</v>
      </c>
      <c r="M32" s="144">
        <v>165447</v>
      </c>
    </row>
    <row r="33" spans="1:13" ht="12.75">
      <c r="A33" s="57"/>
      <c r="B33" s="24">
        <v>2006</v>
      </c>
      <c r="C33" s="139">
        <v>1503908</v>
      </c>
      <c r="D33" s="139">
        <v>1503908</v>
      </c>
      <c r="E33" s="140">
        <v>614881</v>
      </c>
      <c r="F33" s="140">
        <v>614881</v>
      </c>
      <c r="G33" s="139">
        <v>204960</v>
      </c>
      <c r="H33" s="139">
        <f>G33</f>
        <v>204960</v>
      </c>
      <c r="I33" s="139">
        <v>0</v>
      </c>
      <c r="J33" s="141">
        <f>C33-'slovenská časť'!C33</f>
        <v>797775</v>
      </c>
      <c r="K33" s="142">
        <f>F33-'slovenská časť'!F33</f>
        <v>85281</v>
      </c>
      <c r="L33" s="143">
        <f>G33-'slovenská časť'!G33</f>
        <v>28427</v>
      </c>
      <c r="M33" s="139">
        <v>684067</v>
      </c>
    </row>
    <row r="34" spans="1:12" ht="12.75">
      <c r="A34" s="55" t="s">
        <v>21</v>
      </c>
      <c r="B34" s="20"/>
      <c r="C34" s="21">
        <f>SUM(C35:C37)</f>
        <v>1079636.37</v>
      </c>
      <c r="D34" s="21">
        <f aca="true" t="shared" si="13" ref="D34:I34">SUM(D35:D37)</f>
        <v>1079636.37</v>
      </c>
      <c r="E34" s="21">
        <f t="shared" si="13"/>
        <v>809727.2775</v>
      </c>
      <c r="F34" s="21">
        <f t="shared" si="13"/>
        <v>809727.2775</v>
      </c>
      <c r="G34" s="21">
        <f t="shared" si="13"/>
        <v>269909.0925</v>
      </c>
      <c r="H34" s="21">
        <f t="shared" si="13"/>
        <v>269909.0925</v>
      </c>
      <c r="I34" s="21">
        <f t="shared" si="13"/>
        <v>0</v>
      </c>
      <c r="J34" s="126">
        <f>C34-'slovenská časť'!C34</f>
        <v>-849513.6299999999</v>
      </c>
      <c r="K34" s="121">
        <f>F34-'slovenská časť'!F34</f>
        <v>-637134.7225</v>
      </c>
      <c r="L34" s="122">
        <f>G34-'slovenská časť'!G34</f>
        <v>-212378.90749999997</v>
      </c>
    </row>
    <row r="35" spans="1:15" ht="12.75">
      <c r="A35" s="57"/>
      <c r="B35" s="24">
        <v>2004</v>
      </c>
      <c r="C35" s="25">
        <f>E35+G35</f>
        <v>616340</v>
      </c>
      <c r="D35" s="25">
        <f>F35+H35</f>
        <v>616340</v>
      </c>
      <c r="E35" s="26">
        <v>462255</v>
      </c>
      <c r="F35" s="25">
        <v>462255</v>
      </c>
      <c r="G35" s="27">
        <v>154085</v>
      </c>
      <c r="H35" s="27">
        <f>G35</f>
        <v>154085</v>
      </c>
      <c r="I35" s="27">
        <v>0</v>
      </c>
      <c r="J35" s="99">
        <f>C35-'slovenská časť'!C35</f>
        <v>0</v>
      </c>
      <c r="K35" s="89">
        <f>F35-'slovenská časť'!F35</f>
        <v>0</v>
      </c>
      <c r="L35" s="97">
        <f>G35-'slovenská časť'!G35</f>
        <v>0</v>
      </c>
      <c r="O35" s="132">
        <v>849513.63</v>
      </c>
    </row>
    <row r="36" spans="1:13" ht="12.75">
      <c r="A36" s="57"/>
      <c r="B36" s="24">
        <v>2005</v>
      </c>
      <c r="C36" s="133">
        <v>463296.37</v>
      </c>
      <c r="D36" s="133">
        <v>463296.37</v>
      </c>
      <c r="E36" s="134">
        <f>C36*0.75</f>
        <v>347472.27749999997</v>
      </c>
      <c r="F36" s="134">
        <f>D36*0.75</f>
        <v>347472.27749999997</v>
      </c>
      <c r="G36" s="133">
        <f>C36*0.25</f>
        <v>115824.0925</v>
      </c>
      <c r="H36" s="133">
        <f>G36</f>
        <v>115824.0925</v>
      </c>
      <c r="I36" s="133">
        <v>0</v>
      </c>
      <c r="J36" s="135">
        <f>C36-'slovenská časť'!C36</f>
        <v>-165446.63</v>
      </c>
      <c r="K36" s="136">
        <f>F36-'slovenská časť'!F36</f>
        <v>-124084.72250000003</v>
      </c>
      <c r="L36" s="137">
        <f>G36-'slovenská časť'!G36</f>
        <v>-41361.9075</v>
      </c>
      <c r="M36" s="138">
        <v>-165446.63</v>
      </c>
    </row>
    <row r="37" spans="1:15" ht="12.75">
      <c r="A37" s="57"/>
      <c r="B37" s="24">
        <v>2006</v>
      </c>
      <c r="C37" s="133">
        <v>0</v>
      </c>
      <c r="D37" s="133">
        <v>0</v>
      </c>
      <c r="E37" s="134">
        <v>0</v>
      </c>
      <c r="F37" s="133">
        <v>0</v>
      </c>
      <c r="G37" s="133">
        <v>0</v>
      </c>
      <c r="H37" s="133">
        <v>0</v>
      </c>
      <c r="I37" s="133">
        <v>0</v>
      </c>
      <c r="J37" s="135">
        <f>C37-'slovenská časť'!C37</f>
        <v>-684067</v>
      </c>
      <c r="K37" s="136">
        <f>F37-'slovenská časť'!F37</f>
        <v>-513050</v>
      </c>
      <c r="L37" s="137">
        <f>G37-'slovenská časť'!G37</f>
        <v>-171017</v>
      </c>
      <c r="M37" s="138">
        <v>-684067</v>
      </c>
      <c r="O37">
        <v>165446.63</v>
      </c>
    </row>
    <row r="38" spans="1:12" ht="12.75">
      <c r="A38" s="163" t="s">
        <v>22</v>
      </c>
      <c r="B38" s="148"/>
      <c r="C38" s="12">
        <f>SUM(C39:C41)</f>
        <v>435613</v>
      </c>
      <c r="D38" s="12">
        <f aca="true" t="shared" si="14" ref="D38:I38">SUM(D39:D41)</f>
        <v>435613</v>
      </c>
      <c r="E38" s="12">
        <f t="shared" si="14"/>
        <v>326710</v>
      </c>
      <c r="F38" s="12">
        <f t="shared" si="14"/>
        <v>326710</v>
      </c>
      <c r="G38" s="12">
        <f t="shared" si="14"/>
        <v>108903</v>
      </c>
      <c r="H38" s="12">
        <f t="shared" si="14"/>
        <v>108903</v>
      </c>
      <c r="I38" s="12">
        <f t="shared" si="14"/>
        <v>0</v>
      </c>
      <c r="J38" s="129">
        <f>C38-'slovenská časť'!C38</f>
        <v>0</v>
      </c>
      <c r="K38" s="112">
        <f>F38-'slovenská časť'!F38</f>
        <v>0</v>
      </c>
      <c r="L38" s="113">
        <f>G38-'slovenská časť'!G38</f>
        <v>0</v>
      </c>
    </row>
    <row r="39" spans="1:12" ht="12.75">
      <c r="A39" s="59"/>
      <c r="B39" s="16">
        <v>2004</v>
      </c>
      <c r="C39" s="17">
        <f>C43+C47</f>
        <v>139173</v>
      </c>
      <c r="D39" s="17">
        <f aca="true" t="shared" si="15" ref="D39:I39">D43+D47</f>
        <v>139173</v>
      </c>
      <c r="E39" s="17">
        <f t="shared" si="15"/>
        <v>104380</v>
      </c>
      <c r="F39" s="17">
        <f t="shared" si="15"/>
        <v>104380</v>
      </c>
      <c r="G39" s="17">
        <f t="shared" si="15"/>
        <v>34793</v>
      </c>
      <c r="H39" s="17">
        <f t="shared" si="15"/>
        <v>34793</v>
      </c>
      <c r="I39" s="17">
        <f t="shared" si="15"/>
        <v>0</v>
      </c>
      <c r="J39" s="131">
        <f>C39-'slovenská časť'!C39</f>
        <v>0</v>
      </c>
      <c r="K39" s="118">
        <f>F39-'slovenská časť'!F39</f>
        <v>0</v>
      </c>
      <c r="L39" s="119">
        <f>G39-'slovenská časť'!G39</f>
        <v>0</v>
      </c>
    </row>
    <row r="40" spans="1:12" ht="12.75">
      <c r="A40" s="59"/>
      <c r="B40" s="16">
        <v>2005</v>
      </c>
      <c r="C40" s="17">
        <f aca="true" t="shared" si="16" ref="C40:I41">C44+C48</f>
        <v>141973</v>
      </c>
      <c r="D40" s="17">
        <f t="shared" si="16"/>
        <v>141973</v>
      </c>
      <c r="E40" s="17">
        <f t="shared" si="16"/>
        <v>106480</v>
      </c>
      <c r="F40" s="17">
        <f t="shared" si="16"/>
        <v>106480</v>
      </c>
      <c r="G40" s="17">
        <f t="shared" si="16"/>
        <v>35493</v>
      </c>
      <c r="H40" s="17">
        <f t="shared" si="16"/>
        <v>35493</v>
      </c>
      <c r="I40" s="17">
        <f t="shared" si="16"/>
        <v>0</v>
      </c>
      <c r="J40" s="131">
        <f>C40-'slovenská časť'!C40</f>
        <v>0</v>
      </c>
      <c r="K40" s="118">
        <f>F40-'slovenská časť'!F40</f>
        <v>0</v>
      </c>
      <c r="L40" s="119">
        <f>G40-'slovenská časť'!G40</f>
        <v>0</v>
      </c>
    </row>
    <row r="41" spans="1:12" ht="12.75">
      <c r="A41" s="59"/>
      <c r="B41" s="16">
        <v>2006</v>
      </c>
      <c r="C41" s="17">
        <f t="shared" si="16"/>
        <v>154467</v>
      </c>
      <c r="D41" s="17">
        <f t="shared" si="16"/>
        <v>154467</v>
      </c>
      <c r="E41" s="17">
        <f t="shared" si="16"/>
        <v>115850</v>
      </c>
      <c r="F41" s="17">
        <f t="shared" si="16"/>
        <v>115850</v>
      </c>
      <c r="G41" s="17">
        <f t="shared" si="16"/>
        <v>38617</v>
      </c>
      <c r="H41" s="17">
        <f t="shared" si="16"/>
        <v>38617</v>
      </c>
      <c r="I41" s="17">
        <f t="shared" si="16"/>
        <v>0</v>
      </c>
      <c r="J41" s="131">
        <f>C41-'slovenská časť'!C41</f>
        <v>0</v>
      </c>
      <c r="K41" s="118">
        <f>F41-'slovenská časť'!F41</f>
        <v>0</v>
      </c>
      <c r="L41" s="119">
        <f>G41-'slovenská časť'!G41</f>
        <v>0</v>
      </c>
    </row>
    <row r="42" spans="1:12" ht="12.75">
      <c r="A42" s="55" t="s">
        <v>23</v>
      </c>
      <c r="B42" s="20"/>
      <c r="C42" s="21">
        <f>SUM(C43:C45)</f>
        <v>311151</v>
      </c>
      <c r="D42" s="21">
        <f aca="true" t="shared" si="17" ref="D42:I42">SUM(D43:D45)</f>
        <v>311151</v>
      </c>
      <c r="E42" s="21">
        <f t="shared" si="17"/>
        <v>233364</v>
      </c>
      <c r="F42" s="21">
        <f t="shared" si="17"/>
        <v>233364</v>
      </c>
      <c r="G42" s="21">
        <f t="shared" si="17"/>
        <v>77787</v>
      </c>
      <c r="H42" s="21">
        <f t="shared" si="17"/>
        <v>77787</v>
      </c>
      <c r="I42" s="21">
        <f t="shared" si="17"/>
        <v>0</v>
      </c>
      <c r="J42" s="126">
        <f>C42-'slovenská časť'!C42</f>
        <v>0</v>
      </c>
      <c r="K42" s="121">
        <f>F42-'slovenská časť'!F42</f>
        <v>0</v>
      </c>
      <c r="L42" s="122">
        <f>G42-'slovenská časť'!G42</f>
        <v>0</v>
      </c>
    </row>
    <row r="43" spans="1:12" ht="12.75">
      <c r="A43" s="57"/>
      <c r="B43" s="24">
        <v>2004</v>
      </c>
      <c r="C43" s="25">
        <f aca="true" t="shared" si="18" ref="C43:D45">E43+G43</f>
        <v>99409</v>
      </c>
      <c r="D43" s="25">
        <f t="shared" si="18"/>
        <v>99409</v>
      </c>
      <c r="E43" s="26">
        <v>74557</v>
      </c>
      <c r="F43" s="25">
        <v>74557</v>
      </c>
      <c r="G43" s="27">
        <v>24852</v>
      </c>
      <c r="H43" s="27">
        <f>G43</f>
        <v>24852</v>
      </c>
      <c r="I43" s="27">
        <v>0</v>
      </c>
      <c r="J43" s="99">
        <f>C43-'slovenská časť'!C43</f>
        <v>0</v>
      </c>
      <c r="K43" s="89">
        <f>F43-'slovenská časť'!F43</f>
        <v>0</v>
      </c>
      <c r="L43" s="97">
        <f>G43-'slovenská časť'!G43</f>
        <v>0</v>
      </c>
    </row>
    <row r="44" spans="1:12" ht="12.75">
      <c r="A44" s="57"/>
      <c r="B44" s="24">
        <v>2005</v>
      </c>
      <c r="C44" s="25">
        <f t="shared" si="18"/>
        <v>101409</v>
      </c>
      <c r="D44" s="25">
        <f t="shared" si="18"/>
        <v>101409</v>
      </c>
      <c r="E44" s="26">
        <v>76057</v>
      </c>
      <c r="F44" s="25">
        <v>76057</v>
      </c>
      <c r="G44" s="27">
        <v>25352</v>
      </c>
      <c r="H44" s="27">
        <f>G44</f>
        <v>25352</v>
      </c>
      <c r="I44" s="27">
        <v>0</v>
      </c>
      <c r="J44" s="99">
        <f>C44-'slovenská časť'!C44</f>
        <v>0</v>
      </c>
      <c r="K44" s="89">
        <f>F44-'slovenská časť'!F44</f>
        <v>0</v>
      </c>
      <c r="L44" s="97">
        <f>G44-'slovenská časť'!G44</f>
        <v>0</v>
      </c>
    </row>
    <row r="45" spans="1:12" ht="12.75">
      <c r="A45" s="57"/>
      <c r="B45" s="24">
        <v>2006</v>
      </c>
      <c r="C45" s="25">
        <f t="shared" si="18"/>
        <v>110333</v>
      </c>
      <c r="D45" s="25">
        <f t="shared" si="18"/>
        <v>110333</v>
      </c>
      <c r="E45" s="26">
        <v>82750</v>
      </c>
      <c r="F45" s="25">
        <v>82750</v>
      </c>
      <c r="G45" s="27">
        <v>27583</v>
      </c>
      <c r="H45" s="27">
        <f>G45</f>
        <v>27583</v>
      </c>
      <c r="I45" s="27">
        <v>0</v>
      </c>
      <c r="J45" s="99">
        <f>C45-'slovenská časť'!C45</f>
        <v>0</v>
      </c>
      <c r="K45" s="89">
        <f>F45-'slovenská časť'!F45</f>
        <v>0</v>
      </c>
      <c r="L45" s="97">
        <f>G45-'slovenská časť'!G45</f>
        <v>0</v>
      </c>
    </row>
    <row r="46" spans="1:12" ht="12.75">
      <c r="A46" s="55" t="s">
        <v>24</v>
      </c>
      <c r="B46" s="20"/>
      <c r="C46" s="21">
        <f>SUM(C47:C49)</f>
        <v>124462</v>
      </c>
      <c r="D46" s="21">
        <f aca="true" t="shared" si="19" ref="D46:I46">SUM(D47:D49)</f>
        <v>124462</v>
      </c>
      <c r="E46" s="21">
        <f t="shared" si="19"/>
        <v>93346</v>
      </c>
      <c r="F46" s="21">
        <f t="shared" si="19"/>
        <v>93346</v>
      </c>
      <c r="G46" s="21">
        <f t="shared" si="19"/>
        <v>31116</v>
      </c>
      <c r="H46" s="21">
        <f t="shared" si="19"/>
        <v>31116</v>
      </c>
      <c r="I46" s="21">
        <f t="shared" si="19"/>
        <v>0</v>
      </c>
      <c r="J46" s="126">
        <f>C46-'slovenská časť'!C46</f>
        <v>0</v>
      </c>
      <c r="K46" s="121">
        <f>F46-'slovenská časť'!F46</f>
        <v>0</v>
      </c>
      <c r="L46" s="122">
        <f>G46-'slovenská časť'!G46</f>
        <v>0</v>
      </c>
    </row>
    <row r="47" spans="1:12" ht="12.75">
      <c r="A47" s="57"/>
      <c r="B47" s="24">
        <v>2004</v>
      </c>
      <c r="C47" s="25">
        <f>E47+G47</f>
        <v>39764</v>
      </c>
      <c r="D47" s="26">
        <v>39764</v>
      </c>
      <c r="E47" s="26">
        <v>29823</v>
      </c>
      <c r="F47" s="25">
        <v>29823</v>
      </c>
      <c r="G47" s="25">
        <v>9941</v>
      </c>
      <c r="H47" s="27">
        <f>G47</f>
        <v>9941</v>
      </c>
      <c r="I47" s="27">
        <v>0</v>
      </c>
      <c r="J47" s="99">
        <f>C47-'slovenská časť'!C47</f>
        <v>0</v>
      </c>
      <c r="K47" s="89">
        <f>F47-'slovenská časť'!F47</f>
        <v>0</v>
      </c>
      <c r="L47" s="97">
        <f>G47-'slovenská časť'!G47</f>
        <v>0</v>
      </c>
    </row>
    <row r="48" spans="1:12" ht="12.75">
      <c r="A48" s="57"/>
      <c r="B48" s="24">
        <v>2005</v>
      </c>
      <c r="C48" s="25">
        <f>E48+G48</f>
        <v>40564</v>
      </c>
      <c r="D48" s="26">
        <v>40564</v>
      </c>
      <c r="E48" s="26">
        <v>30423</v>
      </c>
      <c r="F48" s="25">
        <v>30423</v>
      </c>
      <c r="G48" s="25">
        <v>10141</v>
      </c>
      <c r="H48" s="27">
        <f>G48</f>
        <v>10141</v>
      </c>
      <c r="I48" s="27">
        <v>0</v>
      </c>
      <c r="J48" s="99">
        <f>C48-'slovenská časť'!C48</f>
        <v>0</v>
      </c>
      <c r="K48" s="89">
        <f>F48-'slovenská časť'!F48</f>
        <v>0</v>
      </c>
      <c r="L48" s="97">
        <f>G48-'slovenská časť'!G48</f>
        <v>0</v>
      </c>
    </row>
    <row r="49" spans="1:12" ht="13.5" thickBot="1">
      <c r="A49" s="81"/>
      <c r="B49" s="31">
        <v>2006</v>
      </c>
      <c r="C49" s="83">
        <f>E49+G49</f>
        <v>44134</v>
      </c>
      <c r="D49" s="32">
        <v>44134</v>
      </c>
      <c r="E49" s="32">
        <v>33100</v>
      </c>
      <c r="F49" s="83">
        <v>33100</v>
      </c>
      <c r="G49" s="83">
        <v>11034</v>
      </c>
      <c r="H49" s="84">
        <f>G49</f>
        <v>11034</v>
      </c>
      <c r="I49" s="84">
        <v>0</v>
      </c>
      <c r="J49" s="100">
        <f>C49-'slovenská časť'!C49</f>
        <v>0</v>
      </c>
      <c r="K49" s="101">
        <f>F49-'slovenská časť'!F49</f>
        <v>0</v>
      </c>
      <c r="L49" s="102">
        <f>G49-'slovenská časť'!G49</f>
        <v>0</v>
      </c>
    </row>
    <row r="50" spans="1:12" ht="13.5" thickBot="1">
      <c r="A50" s="179" t="s">
        <v>25</v>
      </c>
      <c r="B50" s="180"/>
      <c r="C50" s="85"/>
      <c r="D50" s="85"/>
      <c r="E50" s="85"/>
      <c r="F50" s="85"/>
      <c r="G50" s="85"/>
      <c r="H50" s="85"/>
      <c r="I50" s="98"/>
      <c r="J50" s="103"/>
      <c r="K50" s="104"/>
      <c r="L50" s="105"/>
    </row>
    <row r="51" spans="1:12" ht="12.75">
      <c r="A51" s="69"/>
      <c r="B51" s="35">
        <v>2004</v>
      </c>
      <c r="C51" s="13">
        <f>C39+C27+C11</f>
        <v>1988195</v>
      </c>
      <c r="D51" s="13">
        <f aca="true" t="shared" si="20" ref="D51:I51">D39+D27+D11</f>
        <v>1988195</v>
      </c>
      <c r="E51" s="13">
        <f t="shared" si="20"/>
        <v>1491146</v>
      </c>
      <c r="F51" s="13">
        <f t="shared" si="20"/>
        <v>1491146</v>
      </c>
      <c r="G51" s="13">
        <f t="shared" si="20"/>
        <v>497049</v>
      </c>
      <c r="H51" s="13">
        <f t="shared" si="20"/>
        <v>497049</v>
      </c>
      <c r="I51" s="13">
        <f t="shared" si="20"/>
        <v>0</v>
      </c>
      <c r="J51" s="128">
        <f>C51-'slovenská časť'!C51</f>
        <v>0</v>
      </c>
      <c r="K51" s="109">
        <f>F51-'slovenská časť'!F51</f>
        <v>0</v>
      </c>
      <c r="L51" s="110">
        <f>G51-'slovenská časť'!G51</f>
        <v>0</v>
      </c>
    </row>
    <row r="52" spans="1:12" ht="12.75">
      <c r="A52" s="71"/>
      <c r="B52" s="38">
        <v>2005</v>
      </c>
      <c r="C52" s="13">
        <f aca="true" t="shared" si="21" ref="C52:I53">C40+C28+C12</f>
        <v>2028204.37</v>
      </c>
      <c r="D52" s="13">
        <f t="shared" si="21"/>
        <v>2028204.37</v>
      </c>
      <c r="E52" s="13">
        <f t="shared" si="21"/>
        <v>1521153.2774999999</v>
      </c>
      <c r="F52" s="13">
        <f t="shared" si="21"/>
        <v>1521153.2774999999</v>
      </c>
      <c r="G52" s="13">
        <f t="shared" si="21"/>
        <v>507051.0925</v>
      </c>
      <c r="H52" s="13">
        <f t="shared" si="21"/>
        <v>507051.0925</v>
      </c>
      <c r="I52" s="13">
        <f t="shared" si="21"/>
        <v>0</v>
      </c>
      <c r="J52" s="129">
        <f>C52-'slovenská časť'!C52</f>
        <v>0.3700000001117587</v>
      </c>
      <c r="K52" s="112">
        <f>F52-'slovenská časť'!F52</f>
        <v>0.2774999998509884</v>
      </c>
      <c r="L52" s="113">
        <f>G52-'slovenská časť'!G52</f>
        <v>0.09250000002793968</v>
      </c>
    </row>
    <row r="53" spans="1:12" ht="12.75">
      <c r="A53" s="71"/>
      <c r="B53" s="38">
        <v>2006</v>
      </c>
      <c r="C53" s="13">
        <f t="shared" si="21"/>
        <v>2206667</v>
      </c>
      <c r="D53" s="13">
        <f t="shared" si="21"/>
        <v>2206667</v>
      </c>
      <c r="E53" s="13">
        <f t="shared" si="21"/>
        <v>1141950</v>
      </c>
      <c r="F53" s="13">
        <f t="shared" si="21"/>
        <v>1141950</v>
      </c>
      <c r="G53" s="13">
        <f t="shared" si="21"/>
        <v>380650</v>
      </c>
      <c r="H53" s="13">
        <f t="shared" si="21"/>
        <v>380650</v>
      </c>
      <c r="I53" s="13">
        <f t="shared" si="21"/>
        <v>0</v>
      </c>
      <c r="J53" s="129">
        <f>C53-'slovenská časť'!C53</f>
        <v>0</v>
      </c>
      <c r="K53" s="112">
        <f>F53-'slovenská časť'!F53</f>
        <v>-513050</v>
      </c>
      <c r="L53" s="113">
        <f>G53-'slovenská časť'!G53</f>
        <v>-171017</v>
      </c>
    </row>
    <row r="54" spans="1:12" ht="13.5" thickBot="1">
      <c r="A54" s="161" t="s">
        <v>26</v>
      </c>
      <c r="B54" s="162"/>
      <c r="C54" s="72">
        <f>SUM(C51:C53)</f>
        <v>6223066.37</v>
      </c>
      <c r="D54" s="72">
        <f aca="true" t="shared" si="22" ref="D54:I54">SUM(D51:D53)</f>
        <v>6223066.37</v>
      </c>
      <c r="E54" s="72">
        <f t="shared" si="22"/>
        <v>4154249.2775</v>
      </c>
      <c r="F54" s="72">
        <f t="shared" si="22"/>
        <v>4154249.2775</v>
      </c>
      <c r="G54" s="72">
        <f t="shared" si="22"/>
        <v>1384750.0925</v>
      </c>
      <c r="H54" s="72">
        <f t="shared" si="22"/>
        <v>1384750.0925</v>
      </c>
      <c r="I54" s="72">
        <f t="shared" si="22"/>
        <v>0</v>
      </c>
      <c r="J54" s="130">
        <f>C54-'slovenská časť'!C54</f>
        <v>0.3700000001117587</v>
      </c>
      <c r="K54" s="115">
        <f>F54-'slovenská časť'!F54</f>
        <v>-513049.72250000015</v>
      </c>
      <c r="L54" s="116">
        <f>G54-'slovenská časť'!G54</f>
        <v>-171016.90749999997</v>
      </c>
    </row>
    <row r="55" ht="12.75">
      <c r="E55" s="45"/>
    </row>
    <row r="56" spans="1:8" ht="13.5" thickBot="1">
      <c r="A56" s="39"/>
      <c r="B56" s="39" t="s">
        <v>27</v>
      </c>
      <c r="C56" s="40"/>
      <c r="D56" s="40"/>
      <c r="E56" s="40"/>
      <c r="F56" s="40"/>
      <c r="G56" s="40"/>
      <c r="H56" s="40"/>
    </row>
    <row r="57" spans="2:9" ht="13.5" thickBot="1">
      <c r="B57" t="s">
        <v>28</v>
      </c>
      <c r="D57" s="41"/>
      <c r="E57" s="42">
        <f>E10/C10</f>
        <v>0.7499997321794911</v>
      </c>
      <c r="F57" s="41"/>
      <c r="G57" s="42">
        <f>G10/C10</f>
        <v>0.2500002678205088</v>
      </c>
      <c r="H57" s="44"/>
      <c r="I57" s="41"/>
    </row>
    <row r="58" spans="2:9" ht="13.5" thickBot="1">
      <c r="B58" t="s">
        <v>29</v>
      </c>
      <c r="D58" s="41"/>
      <c r="E58" s="42">
        <f>E26/C26</f>
        <v>0.6191375730530119</v>
      </c>
      <c r="F58" s="41"/>
      <c r="G58" s="42">
        <f>G26/C26</f>
        <v>0.20637919101767066</v>
      </c>
      <c r="H58" s="44"/>
      <c r="I58" s="41"/>
    </row>
    <row r="59" spans="2:9" ht="13.5" thickBot="1">
      <c r="B59" t="s">
        <v>30</v>
      </c>
      <c r="D59" s="41"/>
      <c r="E59" s="42">
        <f>E38/C38</f>
        <v>0.750000573903901</v>
      </c>
      <c r="F59" s="41"/>
      <c r="G59" s="42">
        <f>G38/C38</f>
        <v>0.24999942609609907</v>
      </c>
      <c r="H59" s="44"/>
      <c r="I59" s="41"/>
    </row>
    <row r="60" spans="2:9" ht="51">
      <c r="B60" s="43" t="s">
        <v>31</v>
      </c>
      <c r="C60" s="41"/>
      <c r="D60" s="41"/>
      <c r="E60" s="41">
        <f>E54/C54</f>
        <v>0.6675566401680527</v>
      </c>
      <c r="F60" s="41"/>
      <c r="G60" s="41">
        <f>G54/C54</f>
        <v>0.22251893362017927</v>
      </c>
      <c r="H60" s="41"/>
      <c r="I60" s="41"/>
    </row>
    <row r="63" ht="13.5" thickBot="1">
      <c r="C63" s="145">
        <v>5653191</v>
      </c>
    </row>
    <row r="64" ht="13.5" thickBot="1">
      <c r="C64" s="145">
        <v>5766952</v>
      </c>
    </row>
    <row r="65" ht="13.5" thickBot="1">
      <c r="C65" s="145">
        <v>6802924</v>
      </c>
    </row>
    <row r="66" ht="13.5" thickBot="1">
      <c r="C66" s="146">
        <v>18223067</v>
      </c>
    </row>
  </sheetData>
  <mergeCells count="14">
    <mergeCell ref="A54:B54"/>
    <mergeCell ref="A10:B10"/>
    <mergeCell ref="A26:B26"/>
    <mergeCell ref="A38:B38"/>
    <mergeCell ref="A50:B50"/>
    <mergeCell ref="J7:L7"/>
    <mergeCell ref="A1:I1"/>
    <mergeCell ref="A2:I2"/>
    <mergeCell ref="A3:I3"/>
    <mergeCell ref="C6:C8"/>
    <mergeCell ref="D6:I6"/>
    <mergeCell ref="D7:D8"/>
    <mergeCell ref="E7:F7"/>
    <mergeCell ref="G7:I7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workbookViewId="0" topLeftCell="A7">
      <selection activeCell="F35" sqref="F35"/>
    </sheetView>
  </sheetViews>
  <sheetFormatPr defaultColWidth="9.00390625" defaultRowHeight="12.75"/>
  <cols>
    <col min="1" max="1" width="14.375" style="0" customWidth="1"/>
    <col min="3" max="3" width="10.25390625" style="0" customWidth="1"/>
    <col min="4" max="4" width="10.625" style="0" customWidth="1"/>
    <col min="5" max="5" width="10.375" style="0" customWidth="1"/>
    <col min="6" max="6" width="11.375" style="0" customWidth="1"/>
    <col min="7" max="7" width="9.875" style="0" customWidth="1"/>
    <col min="9" max="9" width="15.25390625" style="0" customWidth="1"/>
  </cols>
  <sheetData>
    <row r="1" spans="1:12" ht="15.75">
      <c r="A1" s="166" t="s">
        <v>39</v>
      </c>
      <c r="B1" s="167"/>
      <c r="C1" s="167"/>
      <c r="D1" s="167"/>
      <c r="E1" s="167"/>
      <c r="F1" s="167"/>
      <c r="G1" s="167"/>
      <c r="H1" s="167"/>
      <c r="I1" s="168"/>
      <c r="J1" s="90"/>
      <c r="K1" s="91"/>
      <c r="L1" s="92"/>
    </row>
    <row r="2" spans="1:12" ht="15.75">
      <c r="A2" s="169" t="s">
        <v>1</v>
      </c>
      <c r="B2" s="170"/>
      <c r="C2" s="170"/>
      <c r="D2" s="170"/>
      <c r="E2" s="170"/>
      <c r="F2" s="170"/>
      <c r="G2" s="170"/>
      <c r="H2" s="170"/>
      <c r="I2" s="170"/>
      <c r="J2" s="93"/>
      <c r="K2" s="88"/>
      <c r="L2" s="94"/>
    </row>
    <row r="3" spans="1:12" ht="14.25">
      <c r="A3" s="173" t="s">
        <v>33</v>
      </c>
      <c r="B3" s="178"/>
      <c r="C3" s="178"/>
      <c r="D3" s="178"/>
      <c r="E3" s="178"/>
      <c r="F3" s="178"/>
      <c r="G3" s="178"/>
      <c r="H3" s="178"/>
      <c r="I3" s="178"/>
      <c r="J3" s="93"/>
      <c r="K3" s="88"/>
      <c r="L3" s="94"/>
    </row>
    <row r="4" spans="1:12" ht="12.75">
      <c r="A4" s="66"/>
      <c r="B4" s="67"/>
      <c r="C4" s="67"/>
      <c r="D4" s="67"/>
      <c r="E4" s="67"/>
      <c r="F4" s="67"/>
      <c r="G4" s="67"/>
      <c r="H4" s="67"/>
      <c r="I4" s="67"/>
      <c r="J4" s="93"/>
      <c r="K4" s="88"/>
      <c r="L4" s="94"/>
    </row>
    <row r="5" spans="1:12" ht="12.75">
      <c r="A5" s="66"/>
      <c r="B5" s="67"/>
      <c r="C5" s="67"/>
      <c r="D5" s="67"/>
      <c r="E5" s="67"/>
      <c r="F5" s="67"/>
      <c r="G5" s="67"/>
      <c r="H5" s="67"/>
      <c r="I5" s="67" t="s">
        <v>32</v>
      </c>
      <c r="J5" s="93"/>
      <c r="K5" s="88"/>
      <c r="L5" s="94"/>
    </row>
    <row r="6" spans="1:12" ht="12.75" customHeight="1">
      <c r="A6" s="74"/>
      <c r="B6" s="2"/>
      <c r="C6" s="154" t="s">
        <v>3</v>
      </c>
      <c r="D6" s="157" t="s">
        <v>4</v>
      </c>
      <c r="E6" s="158"/>
      <c r="F6" s="158"/>
      <c r="G6" s="158"/>
      <c r="H6" s="158"/>
      <c r="I6" s="158"/>
      <c r="J6" s="93"/>
      <c r="K6" s="88"/>
      <c r="L6" s="94"/>
    </row>
    <row r="7" spans="1:12" ht="12.75">
      <c r="A7" s="48"/>
      <c r="B7" s="4"/>
      <c r="C7" s="155"/>
      <c r="D7" s="154" t="s">
        <v>5</v>
      </c>
      <c r="E7" s="160" t="s">
        <v>6</v>
      </c>
      <c r="F7" s="160"/>
      <c r="G7" s="157" t="s">
        <v>7</v>
      </c>
      <c r="H7" s="158"/>
      <c r="I7" s="158"/>
      <c r="J7" s="176" t="s">
        <v>36</v>
      </c>
      <c r="K7" s="160"/>
      <c r="L7" s="177"/>
    </row>
    <row r="8" spans="1:12" ht="12.75">
      <c r="A8" s="48" t="s">
        <v>8</v>
      </c>
      <c r="B8" s="4"/>
      <c r="C8" s="156"/>
      <c r="D8" s="156"/>
      <c r="E8" s="5" t="s">
        <v>9</v>
      </c>
      <c r="F8" s="5" t="s">
        <v>10</v>
      </c>
      <c r="G8" s="5" t="s">
        <v>9</v>
      </c>
      <c r="H8" s="5" t="s">
        <v>11</v>
      </c>
      <c r="I8" s="86" t="s">
        <v>12</v>
      </c>
      <c r="J8" s="95" t="s">
        <v>9</v>
      </c>
      <c r="K8" s="6" t="s">
        <v>10</v>
      </c>
      <c r="L8" s="49" t="s">
        <v>35</v>
      </c>
    </row>
    <row r="9" spans="1:12" ht="12.75">
      <c r="A9" s="50"/>
      <c r="B9" s="8"/>
      <c r="C9" s="9">
        <v>1</v>
      </c>
      <c r="D9" s="10" t="s">
        <v>13</v>
      </c>
      <c r="E9" s="10">
        <v>3</v>
      </c>
      <c r="F9" s="10">
        <v>4</v>
      </c>
      <c r="G9" s="10" t="s">
        <v>14</v>
      </c>
      <c r="H9" s="10">
        <v>6</v>
      </c>
      <c r="I9" s="87">
        <v>7</v>
      </c>
      <c r="J9" s="93"/>
      <c r="K9" s="88"/>
      <c r="L9" s="94"/>
    </row>
    <row r="10" spans="1:12" ht="12.75">
      <c r="A10" s="163" t="s">
        <v>15</v>
      </c>
      <c r="B10" s="148"/>
      <c r="C10" s="12">
        <f>'[1]česká část - návrh přesunu'!C10+'[1]slovenská část -  návrh přesunu'!C10</f>
        <v>5073589</v>
      </c>
      <c r="D10" s="12">
        <f>'[1]česká část - návrh přesunu'!D10+'[1]slovenská část -  návrh přesunu'!D10</f>
        <v>5073589</v>
      </c>
      <c r="E10" s="12">
        <f>'[1]česká část - návrh přesunu'!E10+'[1]slovenská část -  návrh přesunu'!E10</f>
        <v>3805191</v>
      </c>
      <c r="F10" s="12">
        <f>'[1]česká část - návrh přesunu'!F10+'[1]slovenská část -  návrh přesunu'!F10</f>
        <v>3805191</v>
      </c>
      <c r="G10" s="12">
        <f>'[1]česká část - návrh přesunu'!G10+'[1]slovenská část -  návrh přesunu'!G10</f>
        <v>1268398</v>
      </c>
      <c r="H10" s="12">
        <f>'[1]česká část - návrh přesunu'!H10+'[1]slovenská část -  návrh přesunu'!H10</f>
        <v>1268398</v>
      </c>
      <c r="I10" s="12">
        <f>'[1]česká část - návrh přesunu'!I10+'[1]slovenská část -  návrh přesunu'!I10</f>
        <v>0</v>
      </c>
      <c r="J10" s="111">
        <f>C10-'[1]celkem'!C10</f>
        <v>-573333</v>
      </c>
      <c r="K10" s="112">
        <f>F10-'[1]celkem'!F10</f>
        <v>-430000</v>
      </c>
      <c r="L10" s="113">
        <f>G10-'[1]celkem'!G10</f>
        <v>-143333</v>
      </c>
    </row>
    <row r="11" spans="1:12" ht="12.75">
      <c r="A11" s="53"/>
      <c r="B11" s="16">
        <v>2004</v>
      </c>
      <c r="C11" s="80">
        <f>'[1]česká část - návrh přesunu'!C11+'[1]slovenská část -  návrh přesunu'!C11</f>
        <v>1750934</v>
      </c>
      <c r="D11" s="80">
        <f>'[1]česká část - návrh přesunu'!D11+'[1]slovenská část -  návrh přesunu'!D11</f>
        <v>1750934</v>
      </c>
      <c r="E11" s="80">
        <f>'[1]česká část - návrh přesunu'!E11+'[1]slovenská část -  návrh přesunu'!E11</f>
        <v>1313200</v>
      </c>
      <c r="F11" s="80">
        <f>'[1]česká část - návrh přesunu'!F11+'[1]slovenská část -  návrh přesunu'!F11</f>
        <v>1313200</v>
      </c>
      <c r="G11" s="80">
        <f>'[1]česká část - návrh přesunu'!G11+'[1]slovenská část -  návrh přesunu'!G11</f>
        <v>437734</v>
      </c>
      <c r="H11" s="80">
        <f>'[1]česká část - návrh přesunu'!H11+'[1]slovenská část -  návrh přesunu'!H11</f>
        <v>437734</v>
      </c>
      <c r="I11" s="80">
        <f>'[1]česká část - návrh přesunu'!I11+'[1]slovenská část -  návrh přesunu'!I11</f>
        <v>0</v>
      </c>
      <c r="J11" s="117">
        <f>C11-'[1]celkem'!C11</f>
        <v>0</v>
      </c>
      <c r="K11" s="118">
        <f>F11-'[1]celkem'!F11</f>
        <v>0</v>
      </c>
      <c r="L11" s="119">
        <f>G11-'[1]celkem'!G11</f>
        <v>0</v>
      </c>
    </row>
    <row r="12" spans="1:12" ht="12.75">
      <c r="A12" s="53"/>
      <c r="B12" s="16">
        <v>2005</v>
      </c>
      <c r="C12" s="80">
        <f>'[1]česká část - návrh přesunu'!C12+'[1]slovenská část -  návrh přesunu'!C12</f>
        <v>1786169</v>
      </c>
      <c r="D12" s="80">
        <f>'[1]česká část - návrh přesunu'!D12+'[1]slovenská část -  návrh přesunu'!D12</f>
        <v>1786169</v>
      </c>
      <c r="E12" s="80">
        <f>'[1]česká část - návrh přesunu'!E12+'[1]slovenská část -  návrh přesunu'!E12</f>
        <v>1339626</v>
      </c>
      <c r="F12" s="80">
        <f>'[1]česká část - návrh přesunu'!F12+'[1]slovenská část -  návrh přesunu'!F12</f>
        <v>1339626</v>
      </c>
      <c r="G12" s="80">
        <f>'[1]česká část - návrh přesunu'!G12+'[1]slovenská část -  návrh přesunu'!G12</f>
        <v>446543</v>
      </c>
      <c r="H12" s="80">
        <f>'[1]česká část - návrh přesunu'!H12+'[1]slovenská část -  návrh přesunu'!H12</f>
        <v>446543</v>
      </c>
      <c r="I12" s="80">
        <f>'[1]česká část - návrh přesunu'!I12+'[1]slovenská část -  návrh přesunu'!I12</f>
        <v>0</v>
      </c>
      <c r="J12" s="117">
        <f>C12-'[1]celkem'!C12</f>
        <v>0</v>
      </c>
      <c r="K12" s="118">
        <f>F12-'[1]celkem'!F12</f>
        <v>0</v>
      </c>
      <c r="L12" s="119">
        <f>G12-'[1]celkem'!G12</f>
        <v>0</v>
      </c>
    </row>
    <row r="13" spans="1:12" ht="12.75">
      <c r="A13" s="53"/>
      <c r="B13" s="16">
        <v>2006</v>
      </c>
      <c r="C13" s="80">
        <f>'[1]česká část - návrh přesunu'!C13+'[1]slovenská část -  návrh přesunu'!C13</f>
        <v>1536486</v>
      </c>
      <c r="D13" s="80">
        <f>'[1]česká část - návrh přesunu'!D13+'[1]slovenská část -  návrh přesunu'!D13</f>
        <v>1536486</v>
      </c>
      <c r="E13" s="80">
        <f>'[1]česká část - návrh přesunu'!E13+'[1]slovenská část -  návrh přesunu'!E13</f>
        <v>1152365</v>
      </c>
      <c r="F13" s="80">
        <f>'[1]česká část - návrh přesunu'!F13+'[1]slovenská část -  návrh přesunu'!F13</f>
        <v>1152365</v>
      </c>
      <c r="G13" s="80">
        <f>'[1]česká část - návrh přesunu'!G13+'[1]slovenská část -  návrh přesunu'!G13</f>
        <v>384121</v>
      </c>
      <c r="H13" s="80">
        <f>'[1]česká část - návrh přesunu'!H13+'[1]slovenská část -  návrh přesunu'!H13</f>
        <v>384121</v>
      </c>
      <c r="I13" s="80">
        <f>'[1]česká část - návrh přesunu'!I13+'[1]slovenská část -  návrh přesunu'!I13</f>
        <v>0</v>
      </c>
      <c r="J13" s="117">
        <f>C13-'[1]celkem'!C13</f>
        <v>-573333</v>
      </c>
      <c r="K13" s="118">
        <f>F13-'[1]celkem'!F13</f>
        <v>-430000</v>
      </c>
      <c r="L13" s="119">
        <f>G13-'[1]celkem'!G13</f>
        <v>-143333</v>
      </c>
    </row>
    <row r="14" spans="1:12" ht="12.75">
      <c r="A14" s="55" t="s">
        <v>16</v>
      </c>
      <c r="B14" s="20"/>
      <c r="C14" s="21">
        <f>'[1]česká část - návrh přesunu'!C14+'[1]slovenská část -  návrh přesunu'!C14</f>
        <v>1760076</v>
      </c>
      <c r="D14" s="21">
        <f>'[1]česká část - návrh přesunu'!D14+'[1]slovenská část -  návrh přesunu'!D14</f>
        <v>1760076</v>
      </c>
      <c r="E14" s="21">
        <f>'[1]česká část - návrh přesunu'!E14+'[1]slovenská část -  návrh přesunu'!E14</f>
        <v>1320057</v>
      </c>
      <c r="F14" s="21">
        <f>'[1]česká část - návrh přesunu'!F14+'[1]slovenská část -  návrh přesunu'!F14</f>
        <v>1320057</v>
      </c>
      <c r="G14" s="21">
        <f>'[1]česká část - návrh přesunu'!G14+'[1]slovenská část -  návrh přesunu'!G14</f>
        <v>440019</v>
      </c>
      <c r="H14" s="21">
        <f>'[1]česká část - návrh přesunu'!H14+'[1]slovenská část -  návrh přesunu'!H14</f>
        <v>440019</v>
      </c>
      <c r="I14" s="21">
        <f>'[1]česká část - návrh přesunu'!I14+'[1]slovenská část -  návrh přesunu'!I14</f>
        <v>0</v>
      </c>
      <c r="J14" s="120">
        <f>C14-'[1]celkem'!C14</f>
        <v>0</v>
      </c>
      <c r="K14" s="121">
        <f>F14-'[1]celkem'!F14</f>
        <v>0</v>
      </c>
      <c r="L14" s="122">
        <f>G14-'[1]celkem'!G14</f>
        <v>0</v>
      </c>
    </row>
    <row r="15" spans="1:12" ht="12.75">
      <c r="A15" s="57"/>
      <c r="B15" s="24">
        <v>2004</v>
      </c>
      <c r="C15" s="25">
        <f>'[1]česká část - návrh přesunu'!C15+'[1]slovenská část -  návrh přesunu'!C15</f>
        <v>545437</v>
      </c>
      <c r="D15" s="25">
        <f>'[1]česká část - návrh přesunu'!D15+'[1]slovenská část -  návrh přesunu'!D15</f>
        <v>545437</v>
      </c>
      <c r="E15" s="25">
        <f>'[1]česká část - návrh přesunu'!E15+'[1]slovenská část -  návrh přesunu'!E15</f>
        <v>409078</v>
      </c>
      <c r="F15" s="25">
        <f>'[1]česká část - návrh přesunu'!F15+'[1]slovenská část -  návrh přesunu'!F15</f>
        <v>409078</v>
      </c>
      <c r="G15" s="25">
        <f>'[1]česká část - návrh přesunu'!G15+'[1]slovenská část -  návrh přesunu'!G15</f>
        <v>136359</v>
      </c>
      <c r="H15" s="25">
        <f>'[1]česká část - návrh přesunu'!H15+'[1]slovenská část -  návrh přesunu'!H15</f>
        <v>136359</v>
      </c>
      <c r="I15" s="25">
        <f>'[1]česká část - návrh přesunu'!I15+'[1]slovenská část -  návrh přesunu'!I15</f>
        <v>0</v>
      </c>
      <c r="J15" s="96">
        <f>C15-'[1]celkem'!C15</f>
        <v>0</v>
      </c>
      <c r="K15" s="89">
        <f>F15-'[1]celkem'!F15</f>
        <v>0</v>
      </c>
      <c r="L15" s="97">
        <f>G15-'[1]celkem'!G15</f>
        <v>0</v>
      </c>
    </row>
    <row r="16" spans="1:12" ht="12.75">
      <c r="A16" s="57"/>
      <c r="B16" s="24">
        <v>2005</v>
      </c>
      <c r="C16" s="25">
        <f>'[1]česká část - návrh přesunu'!C16+'[1]slovenská část -  návrh přesunu'!C16</f>
        <v>556414</v>
      </c>
      <c r="D16" s="25">
        <f>'[1]česká část - návrh přesunu'!D16+'[1]slovenská část -  návrh přesunu'!D16</f>
        <v>556414</v>
      </c>
      <c r="E16" s="25">
        <f>'[1]česká část - návrh přesunu'!E16+'[1]slovenská část -  návrh přesunu'!E16</f>
        <v>417310</v>
      </c>
      <c r="F16" s="25">
        <f>'[1]česká část - návrh přesunu'!F16+'[1]slovenská část -  návrh přesunu'!F16</f>
        <v>417310</v>
      </c>
      <c r="G16" s="25">
        <f>'[1]česká část - návrh přesunu'!G16+'[1]slovenská část -  návrh přesunu'!G16</f>
        <v>139104</v>
      </c>
      <c r="H16" s="25">
        <f>'[1]česká část - návrh přesunu'!H16+'[1]slovenská část -  návrh přesunu'!H16</f>
        <v>139104</v>
      </c>
      <c r="I16" s="25">
        <f>'[1]česká část - návrh přesunu'!I16+'[1]slovenská část -  návrh přesunu'!I16</f>
        <v>0</v>
      </c>
      <c r="J16" s="96">
        <f>C16-'[1]celkem'!C16</f>
        <v>0</v>
      </c>
      <c r="K16" s="89">
        <f>F16-'[1]celkem'!F16</f>
        <v>0</v>
      </c>
      <c r="L16" s="97">
        <f>G16-'[1]celkem'!G16</f>
        <v>0</v>
      </c>
    </row>
    <row r="17" spans="1:12" ht="12.75">
      <c r="A17" s="57"/>
      <c r="B17" s="24">
        <v>2006</v>
      </c>
      <c r="C17" s="25">
        <f>'[1]česká část - návrh přesunu'!C17+'[1]slovenská část -  návrh přesunu'!C17</f>
        <v>658225</v>
      </c>
      <c r="D17" s="25">
        <f>'[1]česká část - návrh přesunu'!D17+'[1]slovenská část -  návrh přesunu'!D17</f>
        <v>658225</v>
      </c>
      <c r="E17" s="25">
        <f>'[1]česká část - návrh přesunu'!E17+'[1]slovenská část -  návrh přesunu'!E17</f>
        <v>493669</v>
      </c>
      <c r="F17" s="25">
        <f>'[1]česká část - návrh přesunu'!F17+'[1]slovenská část -  návrh přesunu'!F17</f>
        <v>493669</v>
      </c>
      <c r="G17" s="25">
        <f>'[1]česká část - návrh přesunu'!G17+'[1]slovenská část -  návrh přesunu'!G17</f>
        <v>164556</v>
      </c>
      <c r="H17" s="25">
        <f>'[1]česká část - návrh přesunu'!H17+'[1]slovenská část -  návrh přesunu'!H17</f>
        <v>164556</v>
      </c>
      <c r="I17" s="25">
        <f>'[1]česká část - návrh přesunu'!I17+'[1]slovenská část -  návrh přesunu'!I17</f>
        <v>0</v>
      </c>
      <c r="J17" s="96">
        <f>C17-'[1]celkem'!C17</f>
        <v>0</v>
      </c>
      <c r="K17" s="89">
        <f>F17-'[1]celkem'!F17</f>
        <v>0</v>
      </c>
      <c r="L17" s="97">
        <f>G17-'[1]celkem'!G17</f>
        <v>0</v>
      </c>
    </row>
    <row r="18" spans="1:12" ht="12.75">
      <c r="A18" s="55" t="s">
        <v>17</v>
      </c>
      <c r="B18" s="20"/>
      <c r="C18" s="21">
        <f>'[1]česká část - návrh přesunu'!C18+'[1]slovenská část -  návrh přesunu'!C18</f>
        <v>1217859</v>
      </c>
      <c r="D18" s="21">
        <f>'[1]česká část - návrh přesunu'!D18+'[1]slovenská část -  návrh přesunu'!D18</f>
        <v>1217859</v>
      </c>
      <c r="E18" s="21">
        <f>'[1]česká část - návrh přesunu'!E18+'[1]slovenská část -  návrh přesunu'!E18</f>
        <v>913394</v>
      </c>
      <c r="F18" s="21">
        <f>'[1]česká část - návrh přesunu'!F18+'[1]slovenská část -  návrh přesunu'!F18</f>
        <v>913394</v>
      </c>
      <c r="G18" s="21">
        <f>'[1]česká část - návrh přesunu'!G18+'[1]slovenská část -  návrh přesunu'!G18</f>
        <v>304465</v>
      </c>
      <c r="H18" s="21">
        <f>'[1]česká část - návrh přesunu'!H18+'[1]slovenská část -  návrh přesunu'!H18</f>
        <v>304465</v>
      </c>
      <c r="I18" s="21">
        <f>'[1]česká část - návrh přesunu'!I18+'[1]slovenská část -  návrh přesunu'!I18</f>
        <v>0</v>
      </c>
      <c r="J18" s="120">
        <f>C18-'[1]celkem'!C18</f>
        <v>-573333</v>
      </c>
      <c r="K18" s="121">
        <f>F18-'[1]celkem'!F18</f>
        <v>-430000</v>
      </c>
      <c r="L18" s="122">
        <f>G18-'[1]celkem'!G18</f>
        <v>-143333</v>
      </c>
    </row>
    <row r="19" spans="1:12" ht="12.75">
      <c r="A19" s="57"/>
      <c r="B19" s="24">
        <v>2004</v>
      </c>
      <c r="C19" s="25">
        <f>'[1]česká část - návrh přesunu'!C19+'[1]slovenská část -  návrh přesunu'!C19</f>
        <v>555379</v>
      </c>
      <c r="D19" s="25">
        <f>'[1]česká část - návrh přesunu'!D19+'[1]slovenská část -  návrh přesunu'!D19</f>
        <v>555379</v>
      </c>
      <c r="E19" s="25">
        <f>'[1]česká část - návrh přesunu'!E19+'[1]slovenská část -  návrh přesunu'!E19</f>
        <v>416534</v>
      </c>
      <c r="F19" s="25">
        <f>'[1]česká část - návrh přesunu'!F19+'[1]slovenská část -  návrh přesunu'!F19</f>
        <v>416534</v>
      </c>
      <c r="G19" s="25">
        <f>'[1]česká část - návrh přesunu'!G19+'[1]slovenská část -  návrh přesunu'!G19</f>
        <v>138845</v>
      </c>
      <c r="H19" s="25">
        <f>'[1]česká část - návrh přesunu'!H19+'[1]slovenská část -  návrh přesunu'!H19</f>
        <v>138845</v>
      </c>
      <c r="I19" s="25">
        <f>'[1]česká část - návrh přesunu'!I19+'[1]slovenská část -  návrh přesunu'!I19</f>
        <v>0</v>
      </c>
      <c r="J19" s="96">
        <f>C19-'[1]celkem'!C19</f>
        <v>0</v>
      </c>
      <c r="K19" s="89">
        <f>F19-'[1]celkem'!F19</f>
        <v>0</v>
      </c>
      <c r="L19" s="97">
        <f>G19-'[1]celkem'!G19</f>
        <v>0</v>
      </c>
    </row>
    <row r="20" spans="1:12" ht="12.75">
      <c r="A20" s="57"/>
      <c r="B20" s="79">
        <v>2005</v>
      </c>
      <c r="C20" s="76">
        <f>'[1]česká část - návrh přesunu'!C20+'[1]slovenská část -  návrh přesunu'!C20</f>
        <v>566555</v>
      </c>
      <c r="D20" s="76">
        <f>'[1]česká část - návrh přesunu'!D20+'[1]slovenská část -  návrh přesunu'!D20</f>
        <v>566555</v>
      </c>
      <c r="E20" s="76">
        <f>'[1]česká část - návrh přesunu'!E20+'[1]slovenská část -  návrh přesunu'!E20</f>
        <v>424916</v>
      </c>
      <c r="F20" s="76">
        <f>'[1]česká část - návrh přesunu'!F20+'[1]slovenská část -  návrh přesunu'!F20</f>
        <v>424916</v>
      </c>
      <c r="G20" s="76">
        <f>'[1]česká část - návrh přesunu'!G20+'[1]slovenská část -  návrh přesunu'!G20</f>
        <v>141639</v>
      </c>
      <c r="H20" s="76">
        <f>'[1]česká část - návrh přesunu'!H20+'[1]slovenská část -  návrh přesunu'!H20</f>
        <v>141639</v>
      </c>
      <c r="I20" s="76">
        <f>'[1]česká část - návrh přesunu'!I20+'[1]slovenská část -  návrh přesunu'!I20</f>
        <v>0</v>
      </c>
      <c r="J20" s="123">
        <f>C20-'[1]celkem'!C20</f>
        <v>0</v>
      </c>
      <c r="K20" s="124">
        <f>F20-'[1]celkem'!F20</f>
        <v>0</v>
      </c>
      <c r="L20" s="125">
        <f>G20-'[1]celkem'!G20</f>
        <v>0</v>
      </c>
    </row>
    <row r="21" spans="1:12" ht="12.75">
      <c r="A21" s="57"/>
      <c r="B21" s="79">
        <v>2006</v>
      </c>
      <c r="C21" s="76">
        <f>'[1]česká část - návrh přesunu'!C21+'[1]slovenská část -  návrh přesunu'!C21</f>
        <v>95925</v>
      </c>
      <c r="D21" s="76">
        <f>'[1]česká část - návrh přesunu'!D21+'[1]slovenská část -  návrh přesunu'!D21</f>
        <v>95925</v>
      </c>
      <c r="E21" s="76">
        <f>'[1]česká část - návrh přesunu'!E21+'[1]slovenská část -  návrh přesunu'!E21</f>
        <v>71944</v>
      </c>
      <c r="F21" s="76">
        <f>'[1]česká část - návrh přesunu'!F21+'[1]slovenská část -  návrh přesunu'!F21</f>
        <v>71944</v>
      </c>
      <c r="G21" s="76">
        <f>'[1]česká část - návrh přesunu'!G21+'[1]slovenská část -  návrh přesunu'!G21</f>
        <v>23981</v>
      </c>
      <c r="H21" s="76">
        <f>'[1]česká část - návrh přesunu'!H21+'[1]slovenská část -  návrh přesunu'!H21</f>
        <v>23981</v>
      </c>
      <c r="I21" s="76">
        <f>'[1]česká část - návrh přesunu'!I21+'[1]slovenská část -  návrh přesunu'!I21</f>
        <v>0</v>
      </c>
      <c r="J21" s="123">
        <f>C21-'[1]celkem'!C21</f>
        <v>-573333</v>
      </c>
      <c r="K21" s="124">
        <f>F21-'[1]celkem'!F21</f>
        <v>-430000</v>
      </c>
      <c r="L21" s="125">
        <f>G21-'[1]celkem'!G21</f>
        <v>-143333</v>
      </c>
    </row>
    <row r="22" spans="1:12" ht="12.75">
      <c r="A22" s="55" t="s">
        <v>18</v>
      </c>
      <c r="B22" s="20"/>
      <c r="C22" s="21">
        <f>'[1]česká část - návrh přesunu'!C22+'[1]slovenská část -  návrh přesunu'!C22</f>
        <v>2095654</v>
      </c>
      <c r="D22" s="21">
        <f>'[1]česká část - návrh přesunu'!D22+'[1]slovenská část -  návrh přesunu'!D22</f>
        <v>2095654</v>
      </c>
      <c r="E22" s="21">
        <f>'[1]česká část - návrh přesunu'!E22+'[1]slovenská část -  návrh přesunu'!E22</f>
        <v>1571740</v>
      </c>
      <c r="F22" s="21">
        <f>'[1]česká část - návrh přesunu'!F22+'[1]slovenská část -  návrh přesunu'!F22</f>
        <v>1571740</v>
      </c>
      <c r="G22" s="21">
        <f>'[1]česká část - návrh přesunu'!G22+'[1]slovenská část -  návrh přesunu'!G22</f>
        <v>523914</v>
      </c>
      <c r="H22" s="21">
        <f>'[1]česká část - návrh přesunu'!H22+'[1]slovenská část -  návrh přesunu'!H22</f>
        <v>523914</v>
      </c>
      <c r="I22" s="21">
        <f>'[1]česká část - návrh přesunu'!I22+'[1]slovenská část -  návrh přesunu'!I22</f>
        <v>0</v>
      </c>
      <c r="J22" s="120">
        <f>C22-'[1]celkem'!C22</f>
        <v>0</v>
      </c>
      <c r="K22" s="121">
        <f>F22-'[1]celkem'!F22</f>
        <v>0</v>
      </c>
      <c r="L22" s="122">
        <f>G22-'[1]celkem'!G22</f>
        <v>0</v>
      </c>
    </row>
    <row r="23" spans="1:12" ht="12.75">
      <c r="A23" s="57"/>
      <c r="B23" s="24">
        <v>2004</v>
      </c>
      <c r="C23" s="25">
        <f>'[1]česká část - návrh přesunu'!C23+'[1]slovenská část -  návrh přesunu'!C23</f>
        <v>650118</v>
      </c>
      <c r="D23" s="25">
        <f>'[1]česká část - návrh přesunu'!D23+'[1]slovenská část -  návrh přesunu'!D23</f>
        <v>650118</v>
      </c>
      <c r="E23" s="25">
        <f>'[1]česká část - návrh přesunu'!E23+'[1]slovenská část -  návrh přesunu'!E23</f>
        <v>487588</v>
      </c>
      <c r="F23" s="25">
        <f>'[1]česká část - návrh přesunu'!F23+'[1]slovenská část -  návrh přesunu'!F23</f>
        <v>487588</v>
      </c>
      <c r="G23" s="25">
        <f>'[1]česká část - návrh přesunu'!G23+'[1]slovenská část -  návrh přesunu'!G23</f>
        <v>162530</v>
      </c>
      <c r="H23" s="25">
        <f>'[1]česká část - návrh přesunu'!H23+'[1]slovenská část -  návrh přesunu'!H23</f>
        <v>162530</v>
      </c>
      <c r="I23" s="25">
        <f>'[1]česká část - návrh přesunu'!I23+'[1]slovenská část -  návrh přesunu'!I23</f>
        <v>0</v>
      </c>
      <c r="J23" s="96">
        <f>C23-'[1]celkem'!C23</f>
        <v>0</v>
      </c>
      <c r="K23" s="89">
        <f>F23-'[1]celkem'!F23</f>
        <v>0</v>
      </c>
      <c r="L23" s="97">
        <f>G23-'[1]celkem'!G23</f>
        <v>0</v>
      </c>
    </row>
    <row r="24" spans="1:12" ht="12.75">
      <c r="A24" s="57"/>
      <c r="B24" s="24">
        <v>2005</v>
      </c>
      <c r="C24" s="25">
        <f>'[1]česká část - návrh přesunu'!C24+'[1]slovenská část -  návrh přesunu'!C24</f>
        <v>663200</v>
      </c>
      <c r="D24" s="25">
        <f>'[1]česká část - návrh přesunu'!D24+'[1]slovenská část -  návrh přesunu'!D24</f>
        <v>663200</v>
      </c>
      <c r="E24" s="25">
        <f>'[1]česká část - návrh přesunu'!E24+'[1]slovenská část -  návrh přesunu'!E24</f>
        <v>497400</v>
      </c>
      <c r="F24" s="25">
        <f>'[1]česká část - návrh přesunu'!F24+'[1]slovenská část -  návrh přesunu'!F24</f>
        <v>497400</v>
      </c>
      <c r="G24" s="25">
        <f>'[1]česká část - návrh přesunu'!G24+'[1]slovenská část -  návrh přesunu'!G24</f>
        <v>165800</v>
      </c>
      <c r="H24" s="25">
        <f>'[1]česká část - návrh přesunu'!H24+'[1]slovenská část -  návrh přesunu'!H24</f>
        <v>165800</v>
      </c>
      <c r="I24" s="25">
        <f>'[1]česká část - návrh přesunu'!I24+'[1]slovenská část -  návrh přesunu'!I24</f>
        <v>0</v>
      </c>
      <c r="J24" s="96">
        <f>C24-'[1]celkem'!C24</f>
        <v>0</v>
      </c>
      <c r="K24" s="89">
        <f>F24-'[1]celkem'!F24</f>
        <v>0</v>
      </c>
      <c r="L24" s="97">
        <f>G24-'[1]celkem'!G24</f>
        <v>0</v>
      </c>
    </row>
    <row r="25" spans="1:12" ht="12.75">
      <c r="A25" s="57"/>
      <c r="B25" s="24">
        <v>2006</v>
      </c>
      <c r="C25" s="25">
        <f>'[1]česká část - návrh přesunu'!C25+'[1]slovenská část -  návrh přesunu'!C25</f>
        <v>782336</v>
      </c>
      <c r="D25" s="25">
        <f>'[1]česká část - návrh přesunu'!D25+'[1]slovenská část -  návrh přesunu'!D25</f>
        <v>782336</v>
      </c>
      <c r="E25" s="25">
        <f>'[1]česká část - návrh přesunu'!E25+'[1]slovenská část -  návrh přesunu'!E25</f>
        <v>586752</v>
      </c>
      <c r="F25" s="25">
        <f>'[1]česká část - návrh přesunu'!F25+'[1]slovenská část -  návrh přesunu'!F25</f>
        <v>586752</v>
      </c>
      <c r="G25" s="25">
        <f>'[1]česká část - návrh přesunu'!G25+'[1]slovenská část -  návrh přesunu'!G25</f>
        <v>195584</v>
      </c>
      <c r="H25" s="25">
        <f>'[1]česká část - návrh přesunu'!H25+'[1]slovenská část -  návrh přesunu'!H25</f>
        <v>195584</v>
      </c>
      <c r="I25" s="25">
        <f>'[1]česká část - návrh přesunu'!I25+'[1]slovenská část -  návrh přesunu'!I25</f>
        <v>0</v>
      </c>
      <c r="J25" s="96">
        <f>C25-'[1]celkem'!C25</f>
        <v>0</v>
      </c>
      <c r="K25" s="89">
        <f>F25-'[1]celkem'!F25</f>
        <v>0</v>
      </c>
      <c r="L25" s="97">
        <f>G25-'[1]celkem'!G25</f>
        <v>0</v>
      </c>
    </row>
    <row r="26" spans="1:12" ht="12.75">
      <c r="A26" s="163" t="s">
        <v>19</v>
      </c>
      <c r="B26" s="148"/>
      <c r="C26" s="12">
        <f>'[1]česká část - návrh přesunu'!C26+'[1]slovenská část -  návrh přesunu'!C26</f>
        <v>11873863.370000001</v>
      </c>
      <c r="D26" s="12">
        <f>'[1]česká část - návrh přesunu'!D26+'[1]slovenská část -  návrh přesunu'!D26</f>
        <v>11873863.370000001</v>
      </c>
      <c r="E26" s="12">
        <f>'[1]česká část - návrh přesunu'!E26+'[1]slovenská část -  návrh přesunu'!E26</f>
        <v>8392347.2775</v>
      </c>
      <c r="F26" s="12">
        <f>'[1]česká část - návrh přesunu'!F26+'[1]slovenská část -  návrh přesunu'!F26</f>
        <v>8392347.2775</v>
      </c>
      <c r="G26" s="12">
        <f>'[1]česká část - návrh přesunu'!G26+'[1]slovenská část -  návrh přesunu'!G26</f>
        <v>2797449.0925000003</v>
      </c>
      <c r="H26" s="12">
        <f>'[1]česká část - návrh přesunu'!H26+'[1]slovenská část -  návrh přesunu'!H26</f>
        <v>2797449.0925000003</v>
      </c>
      <c r="I26" s="12">
        <f>'[1]česká část - návrh přesunu'!I26+'[1]slovenská část -  návrh přesunu'!I26</f>
        <v>0</v>
      </c>
      <c r="J26" s="111">
        <f>C26-'[1]celkem'!C26</f>
        <v>573333.370000001</v>
      </c>
      <c r="K26" s="112">
        <f>F26-'[1]celkem'!F26</f>
        <v>-83049.72250000015</v>
      </c>
      <c r="L26" s="113">
        <f>G26-'[1]celkem'!G26</f>
        <v>-27683.90749999974</v>
      </c>
    </row>
    <row r="27" spans="1:12" ht="12.75">
      <c r="A27" s="59"/>
      <c r="B27" s="16">
        <v>2004</v>
      </c>
      <c r="C27" s="80">
        <f>'[1]česká část - návrh přesunu'!C27+'[1]slovenská část -  návrh přesunu'!C27</f>
        <v>3506535</v>
      </c>
      <c r="D27" s="80">
        <f>'[1]česká část - návrh přesunu'!D27+'[1]slovenská část -  návrh přesunu'!D27</f>
        <v>3506535</v>
      </c>
      <c r="E27" s="80">
        <f>'[1]česká část - návrh přesunu'!E27+'[1]slovenská část -  návrh přesunu'!E27</f>
        <v>2629901</v>
      </c>
      <c r="F27" s="80">
        <f>'[1]česká část - návrh přesunu'!F27+'[1]slovenská část -  návrh přesunu'!F27</f>
        <v>2629901</v>
      </c>
      <c r="G27" s="80">
        <f>'[1]česká část - návrh přesunu'!G27+'[1]slovenská část -  návrh přesunu'!G27</f>
        <v>876634</v>
      </c>
      <c r="H27" s="80">
        <f>'[1]česká část - návrh přesunu'!H27+'[1]slovenská část -  návrh přesunu'!H27</f>
        <v>876634</v>
      </c>
      <c r="I27" s="80">
        <f>'[1]česká část - návrh přesunu'!I27+'[1]slovenská část -  návrh přesunu'!I27</f>
        <v>0</v>
      </c>
      <c r="J27" s="117">
        <f>C27-'[1]celkem'!C27</f>
        <v>0</v>
      </c>
      <c r="K27" s="118">
        <f>F27-'[1]celkem'!F27</f>
        <v>0</v>
      </c>
      <c r="L27" s="119">
        <f>G27-'[1]celkem'!G27</f>
        <v>0</v>
      </c>
    </row>
    <row r="28" spans="1:12" ht="12.75">
      <c r="A28" s="59"/>
      <c r="B28" s="16">
        <v>2005</v>
      </c>
      <c r="C28" s="80">
        <f>'[1]česká část - návrh přesunu'!C28+'[1]slovenská část -  návrh přesunu'!C28</f>
        <v>3577097.37</v>
      </c>
      <c r="D28" s="80">
        <f>'[1]česká část - návrh přesunu'!D28+'[1]slovenská část -  návrh přesunu'!D28</f>
        <v>3577097.37</v>
      </c>
      <c r="E28" s="80">
        <f>'[1]česká část - návrh přesunu'!E28+'[1]slovenská část -  návrh přesunu'!E28</f>
        <v>2682823.2775</v>
      </c>
      <c r="F28" s="80">
        <f>'[1]česká část - návrh přesunu'!F28+'[1]slovenská část -  návrh přesunu'!F28</f>
        <v>2682823.2775</v>
      </c>
      <c r="G28" s="80">
        <f>'[1]česká část - návrh přesunu'!G28+'[1]slovenská část -  návrh přesunu'!G28</f>
        <v>894274.0925</v>
      </c>
      <c r="H28" s="80">
        <f>'[1]česká část - návrh přesunu'!H28+'[1]slovenská část -  návrh přesunu'!H28</f>
        <v>894274.0925</v>
      </c>
      <c r="I28" s="80">
        <f>'[1]česká část - návrh přesunu'!I28+'[1]slovenská část -  návrh přesunu'!I28</f>
        <v>0</v>
      </c>
      <c r="J28" s="117">
        <f>C28-'[1]celkem'!C28</f>
        <v>0.3700000001117587</v>
      </c>
      <c r="K28" s="118">
        <f>F28-'[1]celkem'!F28</f>
        <v>0.2774999998509884</v>
      </c>
      <c r="L28" s="119">
        <f>G28-'[1]celkem'!G28</f>
        <v>0.09250000002793968</v>
      </c>
    </row>
    <row r="29" spans="1:12" ht="12.75">
      <c r="A29" s="59"/>
      <c r="B29" s="16">
        <v>2006</v>
      </c>
      <c r="C29" s="80">
        <f>'[1]česká část - návrh přesunu'!C29+'[1]slovenská část -  návrh přesunu'!C29</f>
        <v>4790231</v>
      </c>
      <c r="D29" s="80">
        <f>'[1]česká část - návrh přesunu'!D29+'[1]slovenská část -  návrh přesunu'!D29</f>
        <v>4790231</v>
      </c>
      <c r="E29" s="80">
        <f>'[1]česká část - návrh přesunu'!E29+'[1]slovenská část -  návrh přesunu'!E29</f>
        <v>3079623</v>
      </c>
      <c r="F29" s="80">
        <f>'[1]česká část - návrh přesunu'!F29+'[1]slovenská část -  návrh přesunu'!F29</f>
        <v>3079623</v>
      </c>
      <c r="G29" s="80">
        <f>'[1]česká část - návrh přesunu'!G29+'[1]slovenská část -  návrh přesunu'!G29</f>
        <v>1026541</v>
      </c>
      <c r="H29" s="80">
        <f>'[1]česká část - návrh přesunu'!H29+'[1]slovenská část -  návrh přesunu'!H29</f>
        <v>1026541</v>
      </c>
      <c r="I29" s="80">
        <f>'[1]česká část - návrh přesunu'!I29+'[1]slovenská část -  návrh přesunu'!I29</f>
        <v>0</v>
      </c>
      <c r="J29" s="117">
        <f>C29-'[1]celkem'!C29</f>
        <v>573333</v>
      </c>
      <c r="K29" s="118">
        <f>F29-'[1]celkem'!F29</f>
        <v>-83050</v>
      </c>
      <c r="L29" s="119">
        <f>G29-'[1]celkem'!G29</f>
        <v>-27684</v>
      </c>
    </row>
    <row r="30" spans="1:12" ht="12.75">
      <c r="A30" s="55" t="s">
        <v>20</v>
      </c>
      <c r="B30" s="20"/>
      <c r="C30" s="21">
        <f>'[1]česká část - návrh přesunu'!C30+'[1]slovenská část -  návrh přesunu'!C30</f>
        <v>7854227</v>
      </c>
      <c r="D30" s="21">
        <f>'[1]česká část - návrh přesunu'!D30+'[1]slovenská část -  návrh přesunu'!D30</f>
        <v>7854227</v>
      </c>
      <c r="E30" s="21">
        <f>'[1]česká část - návrh přesunu'!E30+'[1]slovenská část -  návrh přesunu'!E30</f>
        <v>5377620</v>
      </c>
      <c r="F30" s="21">
        <f>'[1]česká část - návrh přesunu'!F30+'[1]slovenská část -  návrh přesunu'!F30</f>
        <v>5377620</v>
      </c>
      <c r="G30" s="21">
        <f>'[1]česká část - návrh přesunu'!G30+'[1]slovenská část -  návrh přesunu'!G30</f>
        <v>1792540</v>
      </c>
      <c r="H30" s="21">
        <f>'[1]česká část - návrh přesunu'!H30+'[1]slovenská část -  návrh přesunu'!H30</f>
        <v>1792540</v>
      </c>
      <c r="I30" s="21">
        <f>'[1]česká část - návrh přesunu'!I30+'[1]slovenská část -  návrh přesunu'!I30</f>
        <v>0</v>
      </c>
      <c r="J30" s="120">
        <f>C30-'[1]celkem'!C30</f>
        <v>1422847</v>
      </c>
      <c r="K30" s="121">
        <f>F30-'[1]celkem'!F30</f>
        <v>554085</v>
      </c>
      <c r="L30" s="122">
        <f>G30-'[1]celkem'!G30</f>
        <v>184695</v>
      </c>
    </row>
    <row r="31" spans="1:12" ht="12.75">
      <c r="A31" s="57"/>
      <c r="B31" s="24">
        <v>2004</v>
      </c>
      <c r="C31" s="25">
        <f>'[1]česká část - návrh přesunu'!C31+'[1]slovenská část -  návrh přesunu'!C31</f>
        <v>1992271</v>
      </c>
      <c r="D31" s="25">
        <f>'[1]česká část - návrh přesunu'!D31+'[1]slovenská část -  návrh přesunu'!D31</f>
        <v>1992271</v>
      </c>
      <c r="E31" s="25">
        <f>'[1]česká část - návrh přesunu'!E31+'[1]slovenská část -  návrh přesunu'!E31</f>
        <v>1494203</v>
      </c>
      <c r="F31" s="25">
        <f>'[1]česká část - návrh přesunu'!F31+'[1]slovenská část -  návrh přesunu'!F31</f>
        <v>1494203</v>
      </c>
      <c r="G31" s="25">
        <f>'[1]česká část - návrh přesunu'!G31+'[1]slovenská část -  návrh přesunu'!G31</f>
        <v>498068</v>
      </c>
      <c r="H31" s="25">
        <f>'[1]česká část - návrh přesunu'!H31+'[1]slovenská část -  návrh přesunu'!H31</f>
        <v>498068</v>
      </c>
      <c r="I31" s="25">
        <f>'[1]česká část - návrh přesunu'!I31+'[1]slovenská část -  návrh přesunu'!I31</f>
        <v>0</v>
      </c>
      <c r="J31" s="96">
        <f>C31-'[1]celkem'!C31</f>
        <v>0</v>
      </c>
      <c r="K31" s="89">
        <f>F31-'[1]celkem'!F31</f>
        <v>0</v>
      </c>
      <c r="L31" s="97">
        <f>G31-'[1]celkem'!G31</f>
        <v>0</v>
      </c>
    </row>
    <row r="32" spans="1:12" ht="12.75">
      <c r="A32" s="57"/>
      <c r="B32" s="79">
        <v>2005</v>
      </c>
      <c r="C32" s="76">
        <f>'[1]česká část - návrh přesunu'!C32+'[1]slovenská část -  návrh přesunu'!C32</f>
        <v>2197808</v>
      </c>
      <c r="D32" s="76">
        <f>'[1]česká část - návrh přesunu'!D32+'[1]slovenská část -  návrh přesunu'!D32</f>
        <v>2197808</v>
      </c>
      <c r="E32" s="76">
        <f>'[1]česká část - návrh přesunu'!E32+'[1]slovenská část -  návrh přesunu'!E32</f>
        <v>1648356</v>
      </c>
      <c r="F32" s="76">
        <f>'[1]česká část - návrh přesunu'!F32+'[1]slovenská část -  návrh přesunu'!F32</f>
        <v>1648356</v>
      </c>
      <c r="G32" s="76">
        <f>'[1]česká část - návrh přesunu'!G32+'[1]slovenská část -  návrh přesunu'!G32</f>
        <v>549452</v>
      </c>
      <c r="H32" s="76">
        <f>'[1]česká část - návrh přesunu'!H32+'[1]slovenská část -  návrh přesunu'!H32</f>
        <v>549452</v>
      </c>
      <c r="I32" s="76">
        <f>'[1]česká část - návrh přesunu'!I32+'[1]slovenská část -  návrh přesunu'!I32</f>
        <v>0</v>
      </c>
      <c r="J32" s="123">
        <f>C32-'[1]celkem'!C32</f>
        <v>165447</v>
      </c>
      <c r="K32" s="124">
        <f>F32-'[1]celkem'!F32</f>
        <v>124085</v>
      </c>
      <c r="L32" s="125">
        <f>G32-'[1]celkem'!G32</f>
        <v>41362</v>
      </c>
    </row>
    <row r="33" spans="1:12" ht="12.75">
      <c r="A33" s="57"/>
      <c r="B33" s="79">
        <v>2006</v>
      </c>
      <c r="C33" s="76">
        <f>'[1]česká část - návrh přesunu'!C33+'[1]slovenská část -  návrh přesunu'!C33</f>
        <v>3664148</v>
      </c>
      <c r="D33" s="76">
        <f>'[1]česká část - návrh přesunu'!D33+'[1]slovenská část -  návrh přesunu'!D33</f>
        <v>3664148</v>
      </c>
      <c r="E33" s="76">
        <f>'[1]česká část - návrh přesunu'!E33+'[1]slovenská část -  návrh přesunu'!E33</f>
        <v>2235061</v>
      </c>
      <c r="F33" s="76">
        <f>'[1]česká část - návrh přesunu'!F33+'[1]slovenská část -  návrh přesunu'!F33</f>
        <v>2235061</v>
      </c>
      <c r="G33" s="76">
        <f>'[1]česká část - návrh přesunu'!G33+'[1]slovenská část -  návrh přesunu'!G33</f>
        <v>745020</v>
      </c>
      <c r="H33" s="76">
        <f>'[1]česká část - návrh přesunu'!H33+'[1]slovenská část -  návrh přesunu'!H33</f>
        <v>745020</v>
      </c>
      <c r="I33" s="76">
        <f>'[1]česká část - návrh přesunu'!I33+'[1]slovenská část -  návrh přesunu'!I33</f>
        <v>0</v>
      </c>
      <c r="J33" s="123">
        <f>C33-'[1]celkem'!C33</f>
        <v>1257400</v>
      </c>
      <c r="K33" s="124">
        <f>F33-'[1]celkem'!F33</f>
        <v>430000</v>
      </c>
      <c r="L33" s="125">
        <f>G33-'[1]celkem'!G33</f>
        <v>143333</v>
      </c>
    </row>
    <row r="34" spans="1:12" ht="12.75">
      <c r="A34" s="55" t="s">
        <v>21</v>
      </c>
      <c r="B34" s="20"/>
      <c r="C34" s="21">
        <f>'[1]česká část - návrh přesunu'!C34+'[1]slovenská část -  návrh přesunu'!C34</f>
        <v>4019636.37</v>
      </c>
      <c r="D34" s="21">
        <f>'[1]česká část - návrh přesunu'!D34+'[1]slovenská část -  návrh přesunu'!D34</f>
        <v>4019636.37</v>
      </c>
      <c r="E34" s="21">
        <f>'[1]česká část - návrh přesunu'!E34+'[1]slovenská část -  návrh přesunu'!E34</f>
        <v>3014727.2775</v>
      </c>
      <c r="F34" s="21">
        <f>'[1]česká část - návrh přesunu'!F34+'[1]slovenská část -  návrh přesunu'!F34</f>
        <v>3014727.2775</v>
      </c>
      <c r="G34" s="21">
        <f>'[1]česká část - návrh přesunu'!G34+'[1]slovenská část -  návrh přesunu'!G34</f>
        <v>1004909.0925</v>
      </c>
      <c r="H34" s="21">
        <f>'[1]česká část - návrh přesunu'!H34+'[1]slovenská část -  návrh přesunu'!H34</f>
        <v>1004909.0925</v>
      </c>
      <c r="I34" s="21">
        <f>'[1]česká část - návrh přesunu'!I34+'[1]slovenská část -  návrh přesunu'!I34</f>
        <v>0</v>
      </c>
      <c r="J34" s="120">
        <f>C34-'[1]celkem'!C34</f>
        <v>-849513.6299999999</v>
      </c>
      <c r="K34" s="121">
        <f>F34-'[1]celkem'!F34</f>
        <v>-637134.7225000001</v>
      </c>
      <c r="L34" s="122">
        <f>G34-'[1]celkem'!G34</f>
        <v>-212378.90749999997</v>
      </c>
    </row>
    <row r="35" spans="1:12" ht="12.75">
      <c r="A35" s="57"/>
      <c r="B35" s="24">
        <v>2004</v>
      </c>
      <c r="C35" s="25">
        <f>'[1]česká část - návrh přesunu'!C35+'[1]slovenská část -  návrh přesunu'!C35</f>
        <v>1514264</v>
      </c>
      <c r="D35" s="25">
        <f>'[1]česká část - návrh přesunu'!D35+'[1]slovenská část -  návrh přesunu'!D35</f>
        <v>1514264</v>
      </c>
      <c r="E35" s="25">
        <f>'[1]česká část - návrh přesunu'!E35+'[1]slovenská část -  návrh přesunu'!E35</f>
        <v>1135698</v>
      </c>
      <c r="F35" s="25">
        <f>'[1]česká část - návrh přesunu'!F35+'[1]slovenská část -  návrh přesunu'!F35</f>
        <v>1135698</v>
      </c>
      <c r="G35" s="25">
        <f>'[1]česká část - návrh přesunu'!G35+'[1]slovenská část -  návrh přesunu'!G35</f>
        <v>378566</v>
      </c>
      <c r="H35" s="25">
        <f>'[1]česká část - návrh přesunu'!H35+'[1]slovenská část -  návrh přesunu'!H35</f>
        <v>378566</v>
      </c>
      <c r="I35" s="25">
        <f>'[1]česká část - návrh přesunu'!I35+'[1]slovenská část -  návrh přesunu'!I35</f>
        <v>0</v>
      </c>
      <c r="J35" s="96">
        <f>C35-'[1]celkem'!C35</f>
        <v>0</v>
      </c>
      <c r="K35" s="89">
        <f>F35-'[1]celkem'!F35</f>
        <v>0</v>
      </c>
      <c r="L35" s="97">
        <f>G35-'[1]celkem'!G35</f>
        <v>0</v>
      </c>
    </row>
    <row r="36" spans="1:12" ht="12.75">
      <c r="A36" s="57"/>
      <c r="B36" s="24">
        <v>2005</v>
      </c>
      <c r="C36" s="25">
        <f>'[1]česká část - návrh přesunu'!C36+'[1]slovenská část -  návrh přesunu'!C36</f>
        <v>1379289.37</v>
      </c>
      <c r="D36" s="25">
        <f>'[1]česká část - návrh přesunu'!D36+'[1]slovenská část -  návrh přesunu'!D36</f>
        <v>1379289.37</v>
      </c>
      <c r="E36" s="25">
        <f>'[1]česká část - návrh přesunu'!E36+'[1]slovenská část -  návrh přesunu'!E36</f>
        <v>1034467.2775</v>
      </c>
      <c r="F36" s="25">
        <f>'[1]česká část - návrh přesunu'!F36+'[1]slovenská část -  návrh přesunu'!F36</f>
        <v>1034467.2775</v>
      </c>
      <c r="G36" s="25">
        <f>'[1]česká část - návrh přesunu'!G36+'[1]slovenská část -  návrh přesunu'!G36</f>
        <v>344822.0925</v>
      </c>
      <c r="H36" s="25">
        <f>'[1]česká část - návrh přesunu'!H36+'[1]slovenská část -  návrh přesunu'!H36</f>
        <v>344822.0925</v>
      </c>
      <c r="I36" s="25">
        <f>'[1]česká část - návrh přesunu'!I36+'[1]slovenská část -  návrh přesunu'!I36</f>
        <v>0</v>
      </c>
      <c r="J36" s="96">
        <f>C36-'[1]celkem'!C36</f>
        <v>-165446.6299999999</v>
      </c>
      <c r="K36" s="89">
        <f>F36-'[1]celkem'!F36</f>
        <v>-124084.72250000003</v>
      </c>
      <c r="L36" s="97">
        <f>G36-'[1]celkem'!G36</f>
        <v>-41361.90749999997</v>
      </c>
    </row>
    <row r="37" spans="1:12" ht="12.75">
      <c r="A37" s="57"/>
      <c r="B37" s="24">
        <v>2006</v>
      </c>
      <c r="C37" s="25">
        <f>'[1]česká část - návrh přesunu'!C37+'[1]slovenská část -  návrh přesunu'!C37</f>
        <v>1126083</v>
      </c>
      <c r="D37" s="25">
        <f>'[1]česká část - návrh přesunu'!D37+'[1]slovenská část -  návrh přesunu'!D37</f>
        <v>1126083</v>
      </c>
      <c r="E37" s="25">
        <f>'[1]česká část - návrh přesunu'!E37+'[1]slovenská část -  návrh přesunu'!E37</f>
        <v>844562</v>
      </c>
      <c r="F37" s="25">
        <f>'[1]česká část - návrh přesunu'!F37+'[1]slovenská část -  návrh přesunu'!F37</f>
        <v>844562</v>
      </c>
      <c r="G37" s="25">
        <f>'[1]česká část - návrh přesunu'!G37+'[1]slovenská část -  návrh přesunu'!G37</f>
        <v>281521</v>
      </c>
      <c r="H37" s="25">
        <f>'[1]česká část - návrh přesunu'!H37+'[1]slovenská část -  návrh přesunu'!H37</f>
        <v>281521</v>
      </c>
      <c r="I37" s="25">
        <f>'[1]česká část - návrh přesunu'!I37+'[1]slovenská část -  návrh přesunu'!I37</f>
        <v>0</v>
      </c>
      <c r="J37" s="96">
        <f>C37-'[1]celkem'!C37</f>
        <v>-684067</v>
      </c>
      <c r="K37" s="89">
        <f>F37-'[1]celkem'!F37</f>
        <v>-513050</v>
      </c>
      <c r="L37" s="97">
        <f>G37-'[1]celkem'!G37</f>
        <v>-171017</v>
      </c>
    </row>
    <row r="38" spans="1:16" ht="12.75">
      <c r="A38" s="163" t="s">
        <v>22</v>
      </c>
      <c r="B38" s="148"/>
      <c r="C38" s="12">
        <f>'[1]česká část - návrh přesunu'!C38+'[1]slovenská část -  návrh přesunu'!C38</f>
        <v>1275615</v>
      </c>
      <c r="D38" s="12">
        <f>'[1]česká část - návrh přesunu'!D38+'[1]slovenská část -  návrh přesunu'!D38</f>
        <v>1275615</v>
      </c>
      <c r="E38" s="12">
        <f>'[1]česká část - návrh přesunu'!E38+'[1]slovenská část -  návrh přesunu'!E38</f>
        <v>956710</v>
      </c>
      <c r="F38" s="12">
        <f>'[1]česká část - návrh přesunu'!F38+'[1]slovenská část -  návrh přesunu'!F38</f>
        <v>956710</v>
      </c>
      <c r="G38" s="12">
        <f>'[1]česká část - návrh přesunu'!G38+'[1]slovenská část -  návrh přesunu'!G38</f>
        <v>318905</v>
      </c>
      <c r="H38" s="12">
        <f>'[1]česká část - návrh přesunu'!H38+'[1]slovenská část -  návrh přesunu'!H38</f>
        <v>318905</v>
      </c>
      <c r="I38" s="12">
        <f>'[1]česká část - návrh přesunu'!I38+'[1]slovenská část -  návrh přesunu'!I38</f>
        <v>0</v>
      </c>
      <c r="J38" s="111">
        <f>C38-'[1]celkem'!C38</f>
        <v>0</v>
      </c>
      <c r="K38" s="112">
        <f>F38-'[1]celkem'!F38</f>
        <v>0</v>
      </c>
      <c r="L38" s="113">
        <f>G38-'[1]celkem'!G38</f>
        <v>0</v>
      </c>
      <c r="M38" s="45"/>
      <c r="N38" s="45"/>
      <c r="O38" s="45"/>
      <c r="P38" s="45"/>
    </row>
    <row r="39" spans="1:16" ht="12.75">
      <c r="A39" s="59"/>
      <c r="B39" s="16">
        <v>2004</v>
      </c>
      <c r="C39" s="80">
        <f>'[1]česká část - návrh přesunu'!C39+'[1]slovenská část -  návrh přesunu'!C39</f>
        <v>395722</v>
      </c>
      <c r="D39" s="80">
        <f>'[1]česká část - návrh přesunu'!D39+'[1]slovenská část -  návrh přesunu'!D39</f>
        <v>395722</v>
      </c>
      <c r="E39" s="80">
        <f>'[1]česká část - návrh přesunu'!E39+'[1]slovenská část -  návrh přesunu'!E39</f>
        <v>296791</v>
      </c>
      <c r="F39" s="80">
        <f>'[1]česká část - návrh přesunu'!F39+'[1]slovenská část -  návrh přesunu'!F39</f>
        <v>296791</v>
      </c>
      <c r="G39" s="80">
        <f>'[1]česká část - návrh přesunu'!G39+'[1]slovenská část -  návrh přesunu'!G39</f>
        <v>98931</v>
      </c>
      <c r="H39" s="80">
        <f>'[1]česká část - návrh přesunu'!H39+'[1]slovenská část -  návrh přesunu'!H39</f>
        <v>98931</v>
      </c>
      <c r="I39" s="80">
        <f>'[1]česká část - návrh přesunu'!I39+'[1]slovenská část -  návrh přesunu'!I39</f>
        <v>0</v>
      </c>
      <c r="J39" s="117">
        <f>C39-'[1]celkem'!C39</f>
        <v>0</v>
      </c>
      <c r="K39" s="118">
        <f>F39-'[1]celkem'!F39</f>
        <v>0</v>
      </c>
      <c r="L39" s="119">
        <f>G39-'[1]celkem'!G39</f>
        <v>0</v>
      </c>
      <c r="M39" s="45"/>
      <c r="N39" s="45"/>
      <c r="O39" s="45"/>
      <c r="P39" s="45"/>
    </row>
    <row r="40" spans="1:16" ht="12.75">
      <c r="A40" s="59"/>
      <c r="B40" s="16">
        <v>2005</v>
      </c>
      <c r="C40" s="80">
        <f>'[1]česká část - návrh přesunu'!C40+'[1]slovenská část -  návrh přesunu'!C40</f>
        <v>403686</v>
      </c>
      <c r="D40" s="80">
        <f>'[1]česká část - návrh přesunu'!D40+'[1]slovenská část -  návrh přesunu'!D40</f>
        <v>403686</v>
      </c>
      <c r="E40" s="80">
        <f>'[1]česká část - návrh přesunu'!E40+'[1]slovenská část -  návrh přesunu'!E40</f>
        <v>302764</v>
      </c>
      <c r="F40" s="80">
        <f>'[1]česká část - návrh přesunu'!F40+'[1]slovenská část -  návrh přesunu'!F40</f>
        <v>302764</v>
      </c>
      <c r="G40" s="80">
        <f>'[1]česká část - návrh přesunu'!G40+'[1]slovenská část -  návrh přesunu'!G40</f>
        <v>100922</v>
      </c>
      <c r="H40" s="80">
        <f>'[1]česká část - návrh přesunu'!H40+'[1]slovenská část -  návrh přesunu'!H40</f>
        <v>100922</v>
      </c>
      <c r="I40" s="80">
        <f>'[1]česká část - návrh přesunu'!I40+'[1]slovenská část -  návrh přesunu'!I40</f>
        <v>0</v>
      </c>
      <c r="J40" s="117">
        <f>C40-'[1]celkem'!C40</f>
        <v>0</v>
      </c>
      <c r="K40" s="118">
        <f>F40-'[1]celkem'!F40</f>
        <v>0</v>
      </c>
      <c r="L40" s="119">
        <f>G40-'[1]celkem'!G40</f>
        <v>0</v>
      </c>
      <c r="M40" s="45"/>
      <c r="N40" s="45"/>
      <c r="O40" s="45"/>
      <c r="P40" s="45"/>
    </row>
    <row r="41" spans="1:16" ht="12.75">
      <c r="A41" s="59"/>
      <c r="B41" s="16">
        <v>2006</v>
      </c>
      <c r="C41" s="80">
        <f>'[1]česká část - návrh přesunu'!C41+'[1]slovenská část -  návrh přesunu'!C41</f>
        <v>476207</v>
      </c>
      <c r="D41" s="80">
        <f>'[1]česká část - návrh přesunu'!D41+'[1]slovenská část -  návrh přesunu'!D41</f>
        <v>476207</v>
      </c>
      <c r="E41" s="80">
        <f>'[1]česká část - návrh přesunu'!E41+'[1]slovenská část -  návrh přesunu'!E41</f>
        <v>357155</v>
      </c>
      <c r="F41" s="80">
        <f>'[1]česká část - návrh přesunu'!F41+'[1]slovenská část -  návrh přesunu'!F41</f>
        <v>357155</v>
      </c>
      <c r="G41" s="80">
        <f>'[1]česká část - návrh přesunu'!G41+'[1]slovenská část -  návrh přesunu'!G41</f>
        <v>119052</v>
      </c>
      <c r="H41" s="80">
        <f>'[1]česká část - návrh přesunu'!H41+'[1]slovenská část -  návrh přesunu'!H41</f>
        <v>119052</v>
      </c>
      <c r="I41" s="80">
        <f>'[1]česká část - návrh přesunu'!I41+'[1]slovenská část -  návrh přesunu'!I41</f>
        <v>0</v>
      </c>
      <c r="J41" s="117">
        <f>C41-'[1]celkem'!C41</f>
        <v>0</v>
      </c>
      <c r="K41" s="118">
        <f>F41-'[1]celkem'!F41</f>
        <v>0</v>
      </c>
      <c r="L41" s="119">
        <f>G41-'[1]celkem'!G41</f>
        <v>0</v>
      </c>
      <c r="M41" s="45"/>
      <c r="N41" s="45"/>
      <c r="O41" s="45"/>
      <c r="P41" s="45"/>
    </row>
    <row r="42" spans="1:16" ht="12.75">
      <c r="A42" s="55" t="s">
        <v>23</v>
      </c>
      <c r="B42" s="20"/>
      <c r="C42" s="21">
        <f>'[1]česká část - návrh přesunu'!C42+'[1]slovenská část -  návrh přesunu'!C42</f>
        <v>911154</v>
      </c>
      <c r="D42" s="21">
        <f>'[1]česká část - návrh přesunu'!D42+'[1]slovenská část -  návrh přesunu'!D42</f>
        <v>911154</v>
      </c>
      <c r="E42" s="21">
        <f>'[1]česká část - návrh přesunu'!E42+'[1]slovenská část -  návrh přesunu'!E42</f>
        <v>683364</v>
      </c>
      <c r="F42" s="21">
        <f>'[1]česká část - návrh přesunu'!F42+'[1]slovenská část -  návrh přesunu'!F42</f>
        <v>683364</v>
      </c>
      <c r="G42" s="21">
        <f>'[1]česká část - návrh přesunu'!G42+'[1]slovenská část -  návrh přesunu'!G42</f>
        <v>227790</v>
      </c>
      <c r="H42" s="21">
        <f>'[1]česká část - návrh přesunu'!H42+'[1]slovenská část -  návrh přesunu'!H42</f>
        <v>227790</v>
      </c>
      <c r="I42" s="21">
        <f>'[1]česká část - návrh přesunu'!I42+'[1]slovenská část -  návrh přesunu'!I42</f>
        <v>0</v>
      </c>
      <c r="J42" s="120">
        <f>C42-'[1]celkem'!C42</f>
        <v>0.4285714285215363</v>
      </c>
      <c r="K42" s="121">
        <f>F42-'[1]celkem'!F42</f>
        <v>-0.2857142856810242</v>
      </c>
      <c r="L42" s="122">
        <f>G42-'[1]celkem'!G42</f>
        <v>0</v>
      </c>
      <c r="M42" s="45"/>
      <c r="N42" s="45"/>
      <c r="O42" s="45"/>
      <c r="P42" s="45"/>
    </row>
    <row r="43" spans="1:16" ht="12.75">
      <c r="A43" s="57"/>
      <c r="B43" s="24">
        <v>2004</v>
      </c>
      <c r="C43" s="25">
        <f>'[1]česká část - návrh přesunu'!C43+'[1]slovenská část -  návrh přesunu'!C43</f>
        <v>282659</v>
      </c>
      <c r="D43" s="25">
        <f>'[1]česká část - návrh přesunu'!D43+'[1]slovenská část -  návrh přesunu'!D43</f>
        <v>282659</v>
      </c>
      <c r="E43" s="25">
        <f>'[1]česká část - návrh přesunu'!E43+'[1]slovenská část -  návrh přesunu'!E43</f>
        <v>211993</v>
      </c>
      <c r="F43" s="25">
        <f>'[1]česká část - návrh přesunu'!F43+'[1]slovenská část -  návrh přesunu'!F43</f>
        <v>211993</v>
      </c>
      <c r="G43" s="25">
        <f>'[1]česká část - návrh přesunu'!G43+'[1]slovenská část -  návrh přesunu'!G43</f>
        <v>70666</v>
      </c>
      <c r="H43" s="25">
        <f>'[1]česká část - návrh přesunu'!H43+'[1]slovenská část -  návrh přesunu'!H43</f>
        <v>70666</v>
      </c>
      <c r="I43" s="25">
        <f>'[1]česká část - návrh přesunu'!I43+'[1]slovenská část -  návrh přesunu'!I43</f>
        <v>0</v>
      </c>
      <c r="J43" s="96">
        <f>C43-'[1]celkem'!C43</f>
        <v>0.42857142857974395</v>
      </c>
      <c r="K43" s="89">
        <f>F43-'[1]celkem'!F43</f>
        <v>0</v>
      </c>
      <c r="L43" s="97">
        <f>G43-'[1]celkem'!G43</f>
        <v>0.42857142857974395</v>
      </c>
      <c r="M43" s="45"/>
      <c r="N43" s="45"/>
      <c r="O43" s="45"/>
      <c r="P43" s="45"/>
    </row>
    <row r="44" spans="1:16" ht="12.75">
      <c r="A44" s="57"/>
      <c r="B44" s="24">
        <v>2005</v>
      </c>
      <c r="C44" s="25">
        <f>'[1]česká část - návrh přesunu'!C44+'[1]slovenská část -  návrh přesunu'!C44</f>
        <v>288347</v>
      </c>
      <c r="D44" s="25">
        <f>'[1]česká část - návrh přesunu'!D44+'[1]slovenská část -  návrh přesunu'!D44</f>
        <v>288347</v>
      </c>
      <c r="E44" s="25">
        <f>'[1]česká část - návrh přesunu'!E44+'[1]slovenská část -  návrh přesunu'!E44</f>
        <v>216260</v>
      </c>
      <c r="F44" s="25">
        <f>'[1]česká část - návrh přesunu'!F44+'[1]slovenská část -  návrh přesunu'!F44</f>
        <v>216260</v>
      </c>
      <c r="G44" s="25">
        <f>'[1]česká část - návrh přesunu'!G44+'[1]slovenská část -  návrh přesunu'!G44</f>
        <v>72087</v>
      </c>
      <c r="H44" s="25">
        <f>'[1]česká část - návrh přesunu'!H44+'[1]slovenská část -  návrh přesunu'!H44</f>
        <v>72087</v>
      </c>
      <c r="I44" s="25">
        <f>'[1]česká část - návrh přesunu'!I44+'[1]slovenská část -  návrh přesunu'!I44</f>
        <v>0</v>
      </c>
      <c r="J44" s="96">
        <f>C44-'[1]celkem'!C44</f>
        <v>-0.1428571428405121</v>
      </c>
      <c r="K44" s="89">
        <f>F44-'[1]celkem'!F44</f>
        <v>0</v>
      </c>
      <c r="L44" s="97">
        <f>G44-'[1]celkem'!G44</f>
        <v>-0.1428571428405121</v>
      </c>
      <c r="M44" s="45"/>
      <c r="N44" s="45"/>
      <c r="O44" s="45"/>
      <c r="P44" s="45"/>
    </row>
    <row r="45" spans="1:16" ht="12.75">
      <c r="A45" s="57"/>
      <c r="B45" s="24">
        <v>2006</v>
      </c>
      <c r="C45" s="25">
        <f>'[1]česká část - návrh přesunu'!C45+'[1]slovenská část -  návrh přesunu'!C45</f>
        <v>340148</v>
      </c>
      <c r="D45" s="25">
        <f>'[1]česká část - návrh přesunu'!D45+'[1]slovenská část -  návrh přesunu'!D45</f>
        <v>340148</v>
      </c>
      <c r="E45" s="25">
        <f>'[1]česká část - návrh přesunu'!E45+'[1]slovenská část -  návrh přesunu'!E45</f>
        <v>255111</v>
      </c>
      <c r="F45" s="25">
        <f>'[1]česká část - návrh přesunu'!F45+'[1]slovenská část -  návrh přesunu'!F45</f>
        <v>255111</v>
      </c>
      <c r="G45" s="25">
        <f>'[1]česká část - návrh přesunu'!G45+'[1]slovenská část -  návrh přesunu'!G45</f>
        <v>85037</v>
      </c>
      <c r="H45" s="25">
        <f>'[1]česká část - návrh přesunu'!H45+'[1]slovenská část -  návrh přesunu'!H45</f>
        <v>85037</v>
      </c>
      <c r="I45" s="25">
        <f>'[1]česká část - návrh přesunu'!I45+'[1]slovenská část -  návrh přesunu'!I45</f>
        <v>0</v>
      </c>
      <c r="J45" s="96">
        <f>C45-'[1]celkem'!C45</f>
        <v>0.1428571428405121</v>
      </c>
      <c r="K45" s="89">
        <f>F45-'[1]celkem'!F45</f>
        <v>0.285714285710128</v>
      </c>
      <c r="L45" s="97">
        <f>G45-'[1]celkem'!G45</f>
        <v>-0.14285714286961593</v>
      </c>
      <c r="M45" s="45"/>
      <c r="N45" s="45"/>
      <c r="O45" s="45"/>
      <c r="P45" s="45"/>
    </row>
    <row r="46" spans="1:16" ht="12.75">
      <c r="A46" s="55" t="s">
        <v>24</v>
      </c>
      <c r="B46" s="20"/>
      <c r="C46" s="21">
        <f>'[1]česká část - návrh přesunu'!C46+'[1]slovenská část -  návrh přesunu'!C46</f>
        <v>364461</v>
      </c>
      <c r="D46" s="21">
        <f>'[1]česká část - návrh přesunu'!D46+'[1]slovenská část -  návrh přesunu'!D46</f>
        <v>364461</v>
      </c>
      <c r="E46" s="21">
        <f>'[1]česká část - návrh přesunu'!E46+'[1]slovenská část -  návrh přesunu'!E46</f>
        <v>273346</v>
      </c>
      <c r="F46" s="21">
        <f>'[1]česká část - návrh přesunu'!F46+'[1]slovenská část -  návrh přesunu'!F46</f>
        <v>273346</v>
      </c>
      <c r="G46" s="21">
        <f>'[1]česká část - návrh přesunu'!G46+'[1]slovenská část -  návrh přesunu'!G46</f>
        <v>91115</v>
      </c>
      <c r="H46" s="21">
        <f>'[1]česká část - návrh přesunu'!H46+'[1]slovenská část -  návrh přesunu'!H46</f>
        <v>91115</v>
      </c>
      <c r="I46" s="21">
        <f>'[1]česká část - návrh přesunu'!I46+'[1]slovenská část -  návrh přesunu'!I46</f>
        <v>0</v>
      </c>
      <c r="J46" s="120">
        <f>C46-'[1]celkem'!C46</f>
        <v>-0.42857142857974395</v>
      </c>
      <c r="K46" s="121">
        <f>F46-'[1]celkem'!F46</f>
        <v>0.28571428573923185</v>
      </c>
      <c r="L46" s="122">
        <f>G46-'[1]celkem'!G46</f>
        <v>0</v>
      </c>
      <c r="M46" s="45"/>
      <c r="N46" s="45"/>
      <c r="O46" s="45"/>
      <c r="P46" s="45"/>
    </row>
    <row r="47" spans="1:16" ht="12.75">
      <c r="A47" s="57"/>
      <c r="B47" s="24">
        <v>2004</v>
      </c>
      <c r="C47" s="25">
        <f>'[1]česká část - návrh přesunu'!C47+'[1]slovenská část -  návrh přesunu'!C47</f>
        <v>113063</v>
      </c>
      <c r="D47" s="25">
        <f>'[1]česká část - návrh přesunu'!D47+'[1]slovenská část -  návrh přesunu'!D47</f>
        <v>113063</v>
      </c>
      <c r="E47" s="25">
        <f>'[1]česká část - návrh přesunu'!E47+'[1]slovenská část -  návrh přesunu'!E47</f>
        <v>84798</v>
      </c>
      <c r="F47" s="25">
        <f>'[1]česká část - návrh přesunu'!F47+'[1]slovenská část -  návrh přesunu'!F47</f>
        <v>84798</v>
      </c>
      <c r="G47" s="25">
        <f>'[1]česká část - návrh přesunu'!G47+'[1]slovenská část -  návrh přesunu'!G47</f>
        <v>28265</v>
      </c>
      <c r="H47" s="25">
        <f>'[1]česká část - návrh přesunu'!H47+'[1]slovenská část -  návrh přesunu'!H47</f>
        <v>28265</v>
      </c>
      <c r="I47" s="25">
        <f>'[1]česká část - návrh přesunu'!I47+'[1]slovenská část -  návrh přesunu'!I47</f>
        <v>0</v>
      </c>
      <c r="J47" s="96">
        <f>C47-'[1]celkem'!C47</f>
        <v>-0.42857142856519204</v>
      </c>
      <c r="K47" s="89">
        <f>F47-'[1]celkem'!F47</f>
        <v>0</v>
      </c>
      <c r="L47" s="97">
        <f>G47-'[1]celkem'!G47</f>
        <v>0</v>
      </c>
      <c r="M47" s="45"/>
      <c r="N47" s="45"/>
      <c r="O47" s="45"/>
      <c r="P47" s="45"/>
    </row>
    <row r="48" spans="1:16" ht="12.75">
      <c r="A48" s="57"/>
      <c r="B48" s="24">
        <v>2005</v>
      </c>
      <c r="C48" s="25">
        <f>'[1]česká část - návrh přesunu'!C48+'[1]slovenská část -  návrh přesunu'!C48</f>
        <v>115339</v>
      </c>
      <c r="D48" s="25">
        <f>'[1]česká část - návrh přesunu'!D48+'[1]slovenská část -  návrh přesunu'!D48</f>
        <v>115339</v>
      </c>
      <c r="E48" s="25">
        <f>'[1]česká část - návrh přesunu'!E48+'[1]slovenská část -  návrh přesunu'!E48</f>
        <v>86504</v>
      </c>
      <c r="F48" s="25">
        <f>'[1]česká část - návrh přesunu'!F48+'[1]slovenská část -  návrh přesunu'!F48</f>
        <v>86504</v>
      </c>
      <c r="G48" s="25">
        <f>'[1]česká část - návrh přesunu'!G48+'[1]slovenská část -  návrh přesunu'!G48</f>
        <v>28835</v>
      </c>
      <c r="H48" s="25">
        <f>'[1]česká část - návrh přesunu'!H48+'[1]slovenská část -  návrh přesunu'!H48</f>
        <v>28835</v>
      </c>
      <c r="I48" s="25">
        <f>'[1]česká část - návrh přesunu'!I48+'[1]slovenská část -  návrh přesunu'!I48</f>
        <v>0</v>
      </c>
      <c r="J48" s="96">
        <f>C48-'[1]celkem'!C48</f>
        <v>0.14285714286961593</v>
      </c>
      <c r="K48" s="89">
        <f>F48-'[1]celkem'!F48</f>
        <v>0</v>
      </c>
      <c r="L48" s="97">
        <f>G48-'[1]celkem'!G48</f>
        <v>0.142857142858702</v>
      </c>
      <c r="M48" s="45"/>
      <c r="N48" s="45"/>
      <c r="O48" s="45"/>
      <c r="P48" s="45"/>
    </row>
    <row r="49" spans="1:16" ht="13.5" thickBot="1">
      <c r="A49" s="81"/>
      <c r="B49" s="31">
        <v>2006</v>
      </c>
      <c r="C49" s="83">
        <f>'[1]česká část - návrh přesunu'!C49+'[1]slovenská část -  návrh přesunu'!C49</f>
        <v>136059</v>
      </c>
      <c r="D49" s="83">
        <f>'[1]česká část - návrh přesunu'!D49+'[1]slovenská část -  návrh přesunu'!D49</f>
        <v>136059</v>
      </c>
      <c r="E49" s="83">
        <f>'[1]česká část - návrh přesunu'!E49+'[1]slovenská část -  návrh přesunu'!E49</f>
        <v>102044</v>
      </c>
      <c r="F49" s="83">
        <f>'[1]česká část - návrh přesunu'!F49+'[1]slovenská část -  návrh přesunu'!F49</f>
        <v>102044</v>
      </c>
      <c r="G49" s="83">
        <f>'[1]česká část - návrh přesunu'!G49+'[1]slovenská část -  návrh přesunu'!G49</f>
        <v>34015</v>
      </c>
      <c r="H49" s="83">
        <f>'[1]česká část - návrh přesunu'!H49+'[1]slovenská část -  návrh přesunu'!H49</f>
        <v>34015</v>
      </c>
      <c r="I49" s="83">
        <f>'[1]česká část - návrh přesunu'!I49+'[1]slovenská část -  návrh přesunu'!I49</f>
        <v>0</v>
      </c>
      <c r="J49" s="106">
        <f>C49-'[1]celkem'!C49</f>
        <v>-0.1428571428405121</v>
      </c>
      <c r="K49" s="101">
        <f>F49-'[1]celkem'!F49</f>
        <v>-0.285714285710128</v>
      </c>
      <c r="L49" s="102">
        <f>G49-'[1]celkem'!G49</f>
        <v>0.14285714286233997</v>
      </c>
      <c r="M49" s="45"/>
      <c r="N49" s="45"/>
      <c r="O49" s="45"/>
      <c r="P49" s="45"/>
    </row>
    <row r="50" spans="1:12" ht="13.5" thickBot="1">
      <c r="A50" s="179" t="s">
        <v>25</v>
      </c>
      <c r="B50" s="180"/>
      <c r="C50" s="82"/>
      <c r="D50" s="82"/>
      <c r="E50" s="82"/>
      <c r="F50" s="82"/>
      <c r="G50" s="82"/>
      <c r="H50" s="82"/>
      <c r="I50" s="82"/>
      <c r="J50" s="107"/>
      <c r="K50" s="104"/>
      <c r="L50" s="105"/>
    </row>
    <row r="51" spans="1:12" ht="12.75">
      <c r="A51" s="69"/>
      <c r="B51" s="35">
        <v>2004</v>
      </c>
      <c r="C51" s="13">
        <f>'[1]česká část - návrh přesunu'!C51+'[1]slovenská část -  návrh přesunu'!C51</f>
        <v>5653191</v>
      </c>
      <c r="D51" s="13">
        <f>'[1]česká část - návrh přesunu'!D51+'[1]slovenská část -  návrh přesunu'!D51</f>
        <v>5653191</v>
      </c>
      <c r="E51" s="13">
        <f>'[1]česká část - návrh přesunu'!E51+'[1]slovenská část -  návrh přesunu'!E51</f>
        <v>4239892</v>
      </c>
      <c r="F51" s="13">
        <f>'[1]česká část - návrh přesunu'!F51+'[1]slovenská část -  návrh přesunu'!F51</f>
        <v>4239892</v>
      </c>
      <c r="G51" s="13">
        <f>'[1]česká část - návrh přesunu'!G51+'[1]slovenská část -  návrh přesunu'!G51</f>
        <v>1413299</v>
      </c>
      <c r="H51" s="13">
        <f>'[1]česká část - návrh přesunu'!H51+'[1]slovenská část -  návrh přesunu'!H51</f>
        <v>1413299</v>
      </c>
      <c r="I51" s="13">
        <f>'[1]česká část - návrh přesunu'!I51+'[1]slovenská část -  návrh přesunu'!I51</f>
        <v>0</v>
      </c>
      <c r="J51" s="108">
        <f>C51-'[1]celkem'!C51</f>
        <v>0</v>
      </c>
      <c r="K51" s="109">
        <f>F51-'[1]celkem'!F51</f>
        <v>0</v>
      </c>
      <c r="L51" s="110">
        <f>G51-'[1]celkem'!G51</f>
        <v>0</v>
      </c>
    </row>
    <row r="52" spans="1:12" ht="12.75">
      <c r="A52" s="71"/>
      <c r="B52" s="38">
        <v>2005</v>
      </c>
      <c r="C52" s="12">
        <f>'[1]česká část - návrh přesunu'!C52+'[1]slovenská část -  návrh přesunu'!C52</f>
        <v>5766952.37</v>
      </c>
      <c r="D52" s="12">
        <f>'[1]česká část - návrh přesunu'!D52+'[1]slovenská část -  návrh přesunu'!D52</f>
        <v>5766952.37</v>
      </c>
      <c r="E52" s="12">
        <f>'[1]česká část - návrh přesunu'!E52+'[1]slovenská část -  návrh přesunu'!E52</f>
        <v>4325213.2775</v>
      </c>
      <c r="F52" s="12">
        <f>'[1]česká část - návrh přesunu'!F52+'[1]slovenská část -  návrh přesunu'!F52</f>
        <v>4325213.2775</v>
      </c>
      <c r="G52" s="12">
        <f>'[1]česká část - návrh přesunu'!G52+'[1]slovenská část -  návrh přesunu'!G52</f>
        <v>1441739.0925</v>
      </c>
      <c r="H52" s="12">
        <f>'[1]česká část - návrh přesunu'!H52+'[1]slovenská část -  návrh přesunu'!H52</f>
        <v>1441739.0925</v>
      </c>
      <c r="I52" s="12">
        <f>'[1]česká část - návrh přesunu'!I52+'[1]slovenská část -  návrh přesunu'!I52</f>
        <v>0</v>
      </c>
      <c r="J52" s="111">
        <f>C52-'[1]celkem'!C52</f>
        <v>0.3700000001117587</v>
      </c>
      <c r="K52" s="112">
        <f>F52-'[1]celkem'!F52</f>
        <v>0.2774999998509884</v>
      </c>
      <c r="L52" s="113">
        <f>G52-'[1]celkem'!G52</f>
        <v>0.09250000002793968</v>
      </c>
    </row>
    <row r="53" spans="1:12" ht="12.75">
      <c r="A53" s="71"/>
      <c r="B53" s="38">
        <v>2006</v>
      </c>
      <c r="C53" s="12">
        <f>'[1]česká část - návrh přesunu'!C53+'[1]slovenská část -  návrh přesunu'!C53</f>
        <v>6802924</v>
      </c>
      <c r="D53" s="12">
        <f>'[1]česká část - návrh přesunu'!D53+'[1]slovenská část -  návrh přesunu'!D53</f>
        <v>6802924</v>
      </c>
      <c r="E53" s="12">
        <f>'[1]česká část - návrh přesunu'!E53+'[1]slovenská část -  návrh přesunu'!E53</f>
        <v>4589143</v>
      </c>
      <c r="F53" s="12">
        <f>'[1]česká část - návrh přesunu'!F53+'[1]slovenská část -  návrh přesunu'!F53</f>
        <v>4589143</v>
      </c>
      <c r="G53" s="12">
        <f>'[1]česká část - návrh přesunu'!G53+'[1]slovenská část -  návrh přesunu'!G53</f>
        <v>1529714</v>
      </c>
      <c r="H53" s="12">
        <f>'[1]česká část - návrh přesunu'!H53+'[1]slovenská část -  návrh přesunu'!H53</f>
        <v>1529714</v>
      </c>
      <c r="I53" s="12">
        <f>'[1]česká část - návrh přesunu'!I53+'[1]slovenská část -  návrh přesunu'!I53</f>
        <v>0</v>
      </c>
      <c r="J53" s="111">
        <f>C53-'[1]celkem'!C53</f>
        <v>0</v>
      </c>
      <c r="K53" s="112">
        <f>F53-'[1]celkem'!F53</f>
        <v>-513050</v>
      </c>
      <c r="L53" s="113">
        <f>G53-'[1]celkem'!G53</f>
        <v>-171017</v>
      </c>
    </row>
    <row r="54" spans="1:12" ht="13.5" thickBot="1">
      <c r="A54" s="161" t="s">
        <v>26</v>
      </c>
      <c r="B54" s="162"/>
      <c r="C54" s="72">
        <f>'[1]česká část - návrh přesunu'!C54+'[1]slovenská část -  návrh přesunu'!C54</f>
        <v>18223067.37</v>
      </c>
      <c r="D54" s="72">
        <f>'[1]česká část - návrh přesunu'!D54+'[1]slovenská část -  návrh přesunu'!D54</f>
        <v>18223067.37</v>
      </c>
      <c r="E54" s="72">
        <f>'[1]česká část - návrh přesunu'!E54+'[1]slovenská část -  návrh přesunu'!E54</f>
        <v>13154248.2775</v>
      </c>
      <c r="F54" s="72">
        <f>'[1]česká část - návrh přesunu'!F54+'[1]slovenská část -  návrh přesunu'!F54</f>
        <v>13154248.2775</v>
      </c>
      <c r="G54" s="72">
        <f>'[1]česká část - návrh přesunu'!G54+'[1]slovenská část -  návrh přesunu'!G54</f>
        <v>4384752.0925</v>
      </c>
      <c r="H54" s="72">
        <f>'[1]česká část - návrh přesunu'!H54+'[1]slovenská část -  návrh přesunu'!H54</f>
        <v>4384752.0925</v>
      </c>
      <c r="I54" s="72">
        <f>'[1]česká část - návrh přesunu'!I54+'[1]slovenská část -  návrh přesunu'!I54</f>
        <v>0</v>
      </c>
      <c r="J54" s="114">
        <f>C54-'[1]celkem'!C54</f>
        <v>0.3700000010430813</v>
      </c>
      <c r="K54" s="115">
        <f>F54-'[1]celkem'!F54</f>
        <v>-513049.72250000015</v>
      </c>
      <c r="L54" s="116">
        <f>G54-'[1]celkem'!G54</f>
        <v>-171016.90749999974</v>
      </c>
    </row>
    <row r="56" spans="1:8" ht="13.5" thickBot="1">
      <c r="A56" s="39"/>
      <c r="B56" s="39" t="s">
        <v>27</v>
      </c>
      <c r="C56" s="40"/>
      <c r="D56" s="40"/>
      <c r="E56" s="40"/>
      <c r="F56" s="40"/>
      <c r="G56" s="40"/>
      <c r="H56" s="40"/>
    </row>
    <row r="57" spans="2:9" ht="13.5" thickBot="1">
      <c r="B57" t="s">
        <v>28</v>
      </c>
      <c r="D57" s="41"/>
      <c r="E57" s="42">
        <f>E10/C10</f>
        <v>0.7499998521756492</v>
      </c>
      <c r="F57" s="41"/>
      <c r="G57" s="42">
        <f>G10/C10</f>
        <v>0.25000014782435076</v>
      </c>
      <c r="H57" s="44"/>
      <c r="I57" s="41"/>
    </row>
    <row r="58" spans="2:9" ht="13.5" thickBot="1">
      <c r="B58" t="s">
        <v>29</v>
      </c>
      <c r="D58" s="41"/>
      <c r="E58" s="42">
        <f>E26/C26</f>
        <v>0.7067916326798697</v>
      </c>
      <c r="F58" s="41"/>
      <c r="G58" s="42">
        <f>G26/C26</f>
        <v>0.23559721089328992</v>
      </c>
      <c r="H58" s="44"/>
      <c r="I58" s="41"/>
    </row>
    <row r="59" spans="2:9" ht="13.5" thickBot="1">
      <c r="B59" t="s">
        <v>30</v>
      </c>
      <c r="D59" s="41"/>
      <c r="E59" s="42">
        <f>E38/C38</f>
        <v>0.7499990200805102</v>
      </c>
      <c r="F59" s="41"/>
      <c r="G59" s="42">
        <f>G38/C38</f>
        <v>0.25000097991948983</v>
      </c>
      <c r="H59" s="44"/>
      <c r="I59" s="41"/>
    </row>
    <row r="60" spans="2:9" ht="51">
      <c r="B60" s="43" t="s">
        <v>31</v>
      </c>
      <c r="C60" s="41"/>
      <c r="D60" s="41"/>
      <c r="E60" s="41">
        <f>E54/C54</f>
        <v>0.7218459993818263</v>
      </c>
      <c r="F60" s="41"/>
      <c r="G60" s="41">
        <f>G54/C54</f>
        <v>0.24061547946195186</v>
      </c>
      <c r="H60" s="41"/>
      <c r="I60" s="41"/>
    </row>
  </sheetData>
  <mergeCells count="14">
    <mergeCell ref="A54:B54"/>
    <mergeCell ref="A10:B10"/>
    <mergeCell ref="A26:B26"/>
    <mergeCell ref="A38:B38"/>
    <mergeCell ref="A50:B50"/>
    <mergeCell ref="J7:L7"/>
    <mergeCell ref="A1:I1"/>
    <mergeCell ref="A2:I2"/>
    <mergeCell ref="A3:I3"/>
    <mergeCell ref="C6:C8"/>
    <mergeCell ref="D6:I6"/>
    <mergeCell ref="D7:D8"/>
    <mergeCell ref="E7:F7"/>
    <mergeCell ref="G7:I7"/>
  </mergeCells>
  <printOptions/>
  <pageMargins left="0.75" right="0.75" top="1" bottom="1" header="0.4921259845" footer="0.4921259845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</cp:lastModifiedBy>
  <cp:lastPrinted>2006-03-28T08:05:25Z</cp:lastPrinted>
  <dcterms:created xsi:type="dcterms:W3CDTF">1997-01-24T11:07:25Z</dcterms:created>
  <dcterms:modified xsi:type="dcterms:W3CDTF">2006-04-03T12:19:03Z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1986174449</vt:i4>
  </property>
  <property fmtid="{D5CDD505-2E9C-101B-9397-08002B2CF9AE}" pid="4" name="_EmailSubje">
    <vt:lpwstr>Návrh  realokácie finančných prostriedkov v rámci programu INTERREG III A SR-ČR -MVRR-2006-9028/19615-1</vt:lpwstr>
  </property>
  <property fmtid="{D5CDD505-2E9C-101B-9397-08002B2CF9AE}" pid="5" name="_AuthorEma">
    <vt:lpwstr>gal@build.gov.sk</vt:lpwstr>
  </property>
  <property fmtid="{D5CDD505-2E9C-101B-9397-08002B2CF9AE}" pid="6" name="_AuthorEmailDisplayNa">
    <vt:lpwstr>Gál Milan</vt:lpwstr>
  </property>
</Properties>
</file>