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Default Extension="vml" ContentType="application/vnd.openxmlformats-officedocument.vmlDrawing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T1-študenti_02_03" sheetId="1" r:id="rId1"/>
    <sheet name="T2-novoprijatí_02_03" sheetId="2" r:id="rId2"/>
    <sheet name="T3-doktorandi_02_03" sheetId="3" r:id="rId3"/>
    <sheet name="T4-novoprijatí_dokt_02_03" sheetId="4" r:id="rId4"/>
    <sheet name="T5-absolventi_02_03" sheetId="5" r:id="rId5"/>
    <sheet name="T6-absolventi_dokt_02_03" sheetId="6" r:id="rId6"/>
    <sheet name="T7-PK_02-03-denní" sheetId="7" r:id="rId7"/>
    <sheet name="T8-PK_02-03-externí" sheetId="8" r:id="rId8"/>
    <sheet name="T9-PK_03-04-denní" sheetId="9" r:id="rId9"/>
    <sheet name="T10-PK_03-04-externí" sheetId="10" r:id="rId10"/>
    <sheet name="T11-systemizácia_VVŠ_a_fakúlt" sheetId="11" r:id="rId11"/>
    <sheet name="T12-vek_profesori" sheetId="12" r:id="rId12"/>
    <sheet name="T13-vek_docenti" sheetId="13" r:id="rId13"/>
    <sheet name="T14-ostatní_PhD" sheetId="14" r:id="rId14"/>
    <sheet name="T15-počet_štud_na_učiteľa" sheetId="15" r:id="rId15"/>
    <sheet name="T16-VVŠ_VEGA" sheetId="16" r:id="rId16"/>
    <sheet name="T17-komisie_VEGA" sheetId="17" r:id="rId17"/>
    <sheet name="T18-VVŠ_KEGA" sheetId="18" r:id="rId18"/>
    <sheet name="T19-VVŠ_AP" sheetId="19" r:id="rId19"/>
    <sheet name="T20-VVŠ_MVTS" sheetId="20" r:id="rId20"/>
    <sheet name="T21-SVV_ŠP" sheetId="21" r:id="rId21"/>
    <sheet name="T22-VVŠ_APVT" sheetId="22" r:id="rId22"/>
    <sheet name="T23-SVV_APVT" sheetId="23" r:id="rId23"/>
    <sheet name="T25-VVŠ_štipendiá" sheetId="24" r:id="rId24"/>
    <sheet name="T26-ŠD" sheetId="25" r:id="rId25"/>
    <sheet name="T27A-súvaha_aktíva" sheetId="26" r:id="rId26"/>
    <sheet name="T27B-súvaha_pasíva" sheetId="27" r:id="rId27"/>
    <sheet name="T28-štruktúra_384" sheetId="28" r:id="rId28"/>
    <sheet name="T29-výnosy" sheetId="29" r:id="rId29"/>
    <sheet name="T30-náklady" sheetId="30" r:id="rId30"/>
    <sheet name="T31-hosp_výsledok" sheetId="31" r:id="rId31"/>
    <sheet name="T32-výnosy_soc_obl" sheetId="32" r:id="rId32"/>
    <sheet name="T33-náklady_soc_obl" sheetId="33" r:id="rId33"/>
    <sheet name="T34-hosp_výsledok_soc_obl" sheetId="34" r:id="rId34"/>
    <sheet name="T35-zvyšok-dotácie" sheetId="35" r:id="rId35"/>
  </sheets>
  <externalReferences>
    <externalReference r:id="rId38"/>
  </externalReferences>
  <definedNames>
    <definedName name="_xlnm._FilterDatabase" localSheetId="14" hidden="1">'T15-počet_štud_na_učiteľa'!$A$3:$M$118</definedName>
    <definedName name="_xlnm.Print_Titles" localSheetId="9">'T10-PK_03-04-externí'!$1:$2</definedName>
    <definedName name="_xlnm.Print_Titles" localSheetId="10">'T11-systemizácia_VVŠ_a_fakúlt'!$1:$4</definedName>
    <definedName name="_xlnm.Print_Titles" localSheetId="11">'T12-vek_profesori'!$1:$3</definedName>
    <definedName name="_xlnm.Print_Titles" localSheetId="12">'T13-vek_docenti'!$1:$3</definedName>
    <definedName name="_xlnm.Print_Titles" localSheetId="13">'T14-ostatní_PhD'!$1:$3</definedName>
    <definedName name="_xlnm.Print_Titles" localSheetId="14">'T15-počet_štud_na_učiteľa'!$1:$3</definedName>
    <definedName name="_xlnm.Print_Titles" localSheetId="6">'T7-PK_02-03-denní'!$1:$2</definedName>
    <definedName name="_xlnm.Print_Titles" localSheetId="7">'T8-PK_02-03-externí'!$1:$2</definedName>
    <definedName name="_xlnm.Print_Titles" localSheetId="8">'T9-PK_03-04-denní'!$1:$2</definedName>
    <definedName name="_xlnm.Print_Area" localSheetId="4">'T5-absolventi_02_03'!$A$1:$J$24</definedName>
    <definedName name="_xlnm.Print_Area" localSheetId="5">'T6-absolventi_dokt_02_03'!$A$1:$J$24</definedName>
    <definedName name="_xlnm.Print_Area" localSheetId="8">'T9-PK_03-04-denní'!$A$1:$I$123</definedName>
    <definedName name="wd1">'[1]vahy'!$B$1</definedName>
    <definedName name="wd3">'[1]vahy'!$B$3</definedName>
    <definedName name="we1">'[1]vahy'!$B$2</definedName>
    <definedName name="we3">'[1]vahy'!$B$4</definedName>
  </definedNames>
  <calcPr fullCalcOnLoad="1"/>
</workbook>
</file>

<file path=xl/sharedStrings.xml><?xml version="1.0" encoding="utf-8"?>
<sst xmlns="http://schemas.openxmlformats.org/spreadsheetml/2006/main" count="2241" uniqueCount="547">
  <si>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</si>
  <si>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</si>
  <si>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</si>
  <si>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</si>
  <si>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</si>
  <si>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</si>
  <si>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</si>
  <si>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</si>
  <si>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</si>
  <si>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</si>
  <si>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</si>
  <si>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</si>
  <si>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</si>
  <si>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</si>
  <si>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</si>
  <si>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</si>
  <si>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</si>
  <si>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</si>
  <si>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</si>
  <si>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</si>
  <si>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</si>
  <si>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*) Uvedení sú študenti verejných vysokých škôl slovenského občianstva</t>
  </si>
  <si>
    <t>UMB Banská Bystrica</t>
  </si>
  <si>
    <t>Tabuľka č. 1: Počty študentov v prvom a druhom stupni vysokoškolského vzdelávania v akademických rokoch 2002/2003 a 2003/2004 podľa vysokých škôl *)</t>
  </si>
  <si>
    <t>Denné štúdium 2002/2003</t>
  </si>
  <si>
    <t>Externé štúdium 2002/2003</t>
  </si>
  <si>
    <t>Počet študentov 2002/2003 spolu</t>
  </si>
  <si>
    <t>Denné štúdium 2003/2004</t>
  </si>
  <si>
    <t>Externé štúdium 2003/2004</t>
  </si>
  <si>
    <t>Počet študentov 2003/2004 spolu</t>
  </si>
  <si>
    <t>Rozdiel 2003/2004 a 2002/2003 denné štúdium</t>
  </si>
  <si>
    <t>Rozdiel 2003/2004 a 2002/2003 externé štúdium</t>
  </si>
  <si>
    <t>Rozdiel 2003/2004 a 2002/2003 spolu</t>
  </si>
  <si>
    <t>Novoprijatí na denné štúdium 2002/2003</t>
  </si>
  <si>
    <t>Novoprijatí na externé štúdium 2002/2003</t>
  </si>
  <si>
    <t>Novoprijatí 2002/2003 spolu</t>
  </si>
  <si>
    <t>Novoprijatí na denné štúdium 2003/2004</t>
  </si>
  <si>
    <t>Novoprijatí na externé štúdium 2003/2004</t>
  </si>
  <si>
    <t>Novoprijatí 2003/2004 spolu</t>
  </si>
  <si>
    <t>Rozdiel novoprijatí 2003/2004 a 2002/2003 denné štúdium</t>
  </si>
  <si>
    <t>Rozdiel novoprijatí 2003/2004 a 2002/2003 externé štúdium</t>
  </si>
  <si>
    <t>Rozdiel novoprijatí 2003/2004 a 2002/2003 spolu</t>
  </si>
  <si>
    <t>Interné štúdium 2002/2003</t>
  </si>
  <si>
    <t>Interné štúdium 2003/2004</t>
  </si>
  <si>
    <t>Rozdiel 2003/2004 a 2002/2003 interné štúdium</t>
  </si>
  <si>
    <t>Tabuľka č. 3: Počty doktorandov v akademických rokoch 2002/2003 a 2003/2004 podľa vysokých škôl</t>
  </si>
  <si>
    <t>Počet doktorandov 2002/2003 spolu</t>
  </si>
  <si>
    <t>Počet doktorandov 2003/2004 spolu</t>
  </si>
  <si>
    <t>Novoprijatí na interné štúdium 2002/2003</t>
  </si>
  <si>
    <t>Novoprijatí na interné štúdium 2003/2004</t>
  </si>
  <si>
    <t>Rozdiel novoprijatí 2003/2004 a 2002/2003 interné štúdium</t>
  </si>
  <si>
    <t>Tabuľka č. 4: Počty novoprijatých doktorandov v akademických rokoch 2002/2003 a 2003/2004 podľa vysokých škôl</t>
  </si>
  <si>
    <t>Tabuľka č. 2: Počty novoprijatých študentov v prvom a druhom stupni vysokoškolského vzdelávania v akademických rokoch 2002/2003 a 2003/2004 podľa vysokých škôl *)</t>
  </si>
  <si>
    <t>Počet absolventov denného štúdia v kalendárnom roku 2003</t>
  </si>
  <si>
    <t>Počet absolventov externého štúdia v kalendárnom roku 2003</t>
  </si>
  <si>
    <t>Počet absolventov externého štúdia v kalendárnom roku 2002</t>
  </si>
  <si>
    <t>Počet absolventov denného štúdia v kalendárnom roku 2002</t>
  </si>
  <si>
    <t>Počet absolventov v kalendárnom roku 2002 spolu</t>
  </si>
  <si>
    <t>Počet absolventov v kalendárnom roku 2003 spolu</t>
  </si>
  <si>
    <t>Rozdiel 2003 a 2002 absolventi denné štúdium</t>
  </si>
  <si>
    <t>Rozdiel 2003 a 2002 absolventi externé štúdium</t>
  </si>
  <si>
    <t>Rozdiel 2003 a 2002 absolventi spolu</t>
  </si>
  <si>
    <t>Počet absolventov externého doktorandského štúdia v kalendárnom roku 2002</t>
  </si>
  <si>
    <t>Počet absolventov externého doktorandského štúdia v kalendárnom roku 2003</t>
  </si>
  <si>
    <t>Počet absolventov interného doktorandského štúdia v kalendárnom roku 2002</t>
  </si>
  <si>
    <t>Počet absolventov interného doktorandského štúdia v kalendárnom roku 2003</t>
  </si>
  <si>
    <t>Počet absolventov  doktorandského štúdia v kalendárnom roku 2003 spolu</t>
  </si>
  <si>
    <t>Rozdiel 2003 a 2002 absolventi interné štúdium</t>
  </si>
  <si>
    <t>Tabuľka č. 6: Počty absolventov doktorandského štúdia v kalendárnych rokoch 2002 a 2003 podľa vysokých škôl *)</t>
  </si>
  <si>
    <t>VŠ</t>
  </si>
  <si>
    <t>Fakulta</t>
  </si>
  <si>
    <t>Počet funkčných miest</t>
  </si>
  <si>
    <t>Počet osôb vykonávajúcich v roku 2003 na dohodu činnosti vysokoškol-ských učiteľov</t>
  </si>
  <si>
    <t>Počet
 hodín 
na uzavreté 
dohody v roku 2003</t>
  </si>
  <si>
    <t>všetkých učiteľov</t>
  </si>
  <si>
    <t>profesorov</t>
  </si>
  <si>
    <t>docentov</t>
  </si>
  <si>
    <t>ostatných učiteľov</t>
  </si>
  <si>
    <t>vytvorených</t>
  </si>
  <si>
    <t>obsadených</t>
  </si>
  <si>
    <t>SR</t>
  </si>
  <si>
    <t>Počet obsadených miest
 celkovo</t>
  </si>
  <si>
    <t xml:space="preserve">Priemerný vek
 všetkých </t>
  </si>
  <si>
    <t>Počet funkčných miest obsadených riadnymi profesormi</t>
  </si>
  <si>
    <t>Priemerný vek riadnych profesorov</t>
  </si>
  <si>
    <t>Počet funkčných miest obsadených mimoriadnymi profesormi</t>
  </si>
  <si>
    <t>Priemerný vek mimoriadnych profesorov</t>
  </si>
  <si>
    <t>všetkých</t>
  </si>
  <si>
    <t>s titulom 
DrSc.</t>
  </si>
  <si>
    <t>s titulom
DrSc.</t>
  </si>
  <si>
    <t>SPOLU</t>
  </si>
  <si>
    <t>Lekárska fakulta</t>
  </si>
  <si>
    <t>Jesseniova lekárska fakulta</t>
  </si>
  <si>
    <t>Farmaceutická fakulta</t>
  </si>
  <si>
    <t>Právnická fakulta</t>
  </si>
  <si>
    <t>Filozofická fakulta</t>
  </si>
  <si>
    <t>Prírodovedecká fakulta</t>
  </si>
  <si>
    <t>Fakulta matematiky, fyziky a informatiky</t>
  </si>
  <si>
    <t>Fakulta telesnej výchovy a športu</t>
  </si>
  <si>
    <t>Pedagogická fakulta</t>
  </si>
  <si>
    <t>N</t>
  </si>
  <si>
    <t>Fakulta managementu</t>
  </si>
  <si>
    <t>Fakulta sociálnych a ekonomických vied</t>
  </si>
  <si>
    <t>Evanjelická bohoslovecká fakulta</t>
  </si>
  <si>
    <t>Rímskokatolícka cyrilometodská bohoslovecká fakulta</t>
  </si>
  <si>
    <t>Fakulta verejnej správy</t>
  </si>
  <si>
    <t>celouniverzitné pracoviská</t>
  </si>
  <si>
    <t xml:space="preserve">Filozofická fakulta                                        </t>
  </si>
  <si>
    <t>Fakulta humanitných a prírodných vied</t>
  </si>
  <si>
    <t>Gréckokatolícka bohoslovecká fakulta</t>
  </si>
  <si>
    <t>Pravoslávna bohoslovecká fakulta</t>
  </si>
  <si>
    <t>Fakulta zdravotníctva</t>
  </si>
  <si>
    <t>Fakulta prírodných vied</t>
  </si>
  <si>
    <t xml:space="preserve">Fakulta masmediálnej komunikácie </t>
  </si>
  <si>
    <t>UKF Nitre</t>
  </si>
  <si>
    <t>Fakulta sociálnych vied</t>
  </si>
  <si>
    <t>Fakulta humanitných vied</t>
  </si>
  <si>
    <t>Ekonomická fakulta</t>
  </si>
  <si>
    <t>Fakulta politických vied a medzinárodných vzťahov</t>
  </si>
  <si>
    <t>Fakulta financií</t>
  </si>
  <si>
    <t>Filologická fakulta</t>
  </si>
  <si>
    <t>Fakulta humanistiky</t>
  </si>
  <si>
    <t>Fakulta zdravotníctva a sociálnej práce</t>
  </si>
  <si>
    <t>Teologická fakulta</t>
  </si>
  <si>
    <t>Stavebná fakulta</t>
  </si>
  <si>
    <t>Strojnícka fakulta</t>
  </si>
  <si>
    <t>Fakulta elektrotechniky a informatiky</t>
  </si>
  <si>
    <t>Fakulta chemickej a potravinárskej technológie</t>
  </si>
  <si>
    <t>Fakulta architektúry</t>
  </si>
  <si>
    <t>Materiálovotechnologická fakulta</t>
  </si>
  <si>
    <t>Fakulta informatiky a informačných technológií</t>
  </si>
  <si>
    <t xml:space="preserve">TU Košice </t>
  </si>
  <si>
    <t>Fakulta baníctva, ekológie, riadenia a geotechnológií</t>
  </si>
  <si>
    <t>Hutnícka fakulta</t>
  </si>
  <si>
    <t>Fakulta výrobných technológií</t>
  </si>
  <si>
    <t>Fakulta umení</t>
  </si>
  <si>
    <t>Fakulta prevádzky a ekonomiky dopravy a spojov</t>
  </si>
  <si>
    <t>Elektrotechnická fakulta</t>
  </si>
  <si>
    <t>Fakulta riadenia a informatiky</t>
  </si>
  <si>
    <t>Fakulta špeciálneho inžinierstva</t>
  </si>
  <si>
    <t>Fakulta špeciálnej techniky</t>
  </si>
  <si>
    <t>Fakulta mechatroniky</t>
  </si>
  <si>
    <t>Fakulta priemyselných technológií</t>
  </si>
  <si>
    <t>Fakulta sociálno-ekonomických vzťahov</t>
  </si>
  <si>
    <t>Národohospodárska fakulta</t>
  </si>
  <si>
    <t>Obchodná fakulta</t>
  </si>
  <si>
    <t>Fakulta hospodárskej informatiky</t>
  </si>
  <si>
    <t>Fakulta podnikového manažmentu</t>
  </si>
  <si>
    <t>Fakulta medzinárodných vzťahov</t>
  </si>
  <si>
    <t>Podnikovohospodárska fakulta</t>
  </si>
  <si>
    <t>Fakulta agrobiológie a potravinových zdrojov</t>
  </si>
  <si>
    <t>Fakulta ekonomiky a manažmentu</t>
  </si>
  <si>
    <t>Mechanizačná fakulta</t>
  </si>
  <si>
    <t>Fakulta záhradníctva a krajinného inžinierstva</t>
  </si>
  <si>
    <t>Fakulta biotechnológie a potravinárstva</t>
  </si>
  <si>
    <t>Lesnícka fakulta</t>
  </si>
  <si>
    <t>Drevárska fakulta</t>
  </si>
  <si>
    <t>Fakulta environmentálnej a výrobnej techniky</t>
  </si>
  <si>
    <t>Fakulta ekológie a environmentalistiky</t>
  </si>
  <si>
    <t>Činoherná a bábkarská fakulta</t>
  </si>
  <si>
    <t>Filmová a televízna fakulta</t>
  </si>
  <si>
    <t>Hudobná a tanečná fakulta</t>
  </si>
  <si>
    <t>AU  B.Bystrica</t>
  </si>
  <si>
    <t>Fakulta múzických umení</t>
  </si>
  <si>
    <t>Fakulta výtvarných umení</t>
  </si>
  <si>
    <t>Fakulta dramatických umení</t>
  </si>
  <si>
    <t>880.5</t>
  </si>
  <si>
    <t>Počet funkčných miest obsadených  profesormi</t>
  </si>
  <si>
    <t>Priemerný vek docentov 
s titulom profesor</t>
  </si>
  <si>
    <t>Počet funkčných miest obsadených docentom</t>
  </si>
  <si>
    <t>Priemerný vek docentov s titulom docent</t>
  </si>
  <si>
    <t>Počet funkčných miest ostatných vysokoškolských učiteľov</t>
  </si>
  <si>
    <t xml:space="preserve">vytvorených </t>
  </si>
  <si>
    <t>podiel 
obsadenosti (%)</t>
  </si>
  <si>
    <t xml:space="preserve"> obsadených učiteľmi s PhD.</t>
  </si>
  <si>
    <t>podiel obsadených učiteľmi s PhD.
(%)</t>
  </si>
  <si>
    <t>-</t>
  </si>
  <si>
    <t>Počet študentov - fyzické osoby 
k 31.10.2003</t>
  </si>
  <si>
    <t>Prepočítaný
 počet
 študentov
k 31.10.2003</t>
  </si>
  <si>
    <t xml:space="preserve">Počet prepočítaných študentov na </t>
  </si>
  <si>
    <t>1 funkčné miesto profesora</t>
  </si>
  <si>
    <t>1 funkčné
 miesto 
profesora alebo docenta</t>
  </si>
  <si>
    <t>1 funkčné
 miesto VŠ 
učiteľa 
(okrem profesora
 a docenta)</t>
  </si>
  <si>
    <t>1 funkčné
 miesto 
VŠ učiteľa</t>
  </si>
  <si>
    <t>1 obsadené miesto profesora</t>
  </si>
  <si>
    <t>1 obsadené 
funkčné 
miesto
 profesora alebo docenta</t>
  </si>
  <si>
    <t>1 obsadené funkčné miesto učiteľa (okrem profesora a docenta)</t>
  </si>
  <si>
    <t>Váha študentov dennej formy štúdia v treťom stupni</t>
  </si>
  <si>
    <t>Váha študentov externej formy štúdia v prvom a druhom stupni</t>
  </si>
  <si>
    <t>Váha študentov externej formy štúdia v treťom stupni</t>
  </si>
  <si>
    <t>Štátny sektor (bez SAV)</t>
  </si>
  <si>
    <t>Podnikateľský sektor</t>
  </si>
  <si>
    <t>Neziskové organizácie</t>
  </si>
  <si>
    <t>Sektor výskumu a vývoja</t>
  </si>
  <si>
    <t>Slovenská akadémia vied</t>
  </si>
  <si>
    <t>Sektor vysokých škôl</t>
  </si>
  <si>
    <t>Objem finančných prostriedkov pridelený pre sektor 
(v tis. Sk)</t>
  </si>
  <si>
    <t xml:space="preserve">Podiel sektoru na celkovom objeme pridelených finančných prostriedkov 
(v %) </t>
  </si>
  <si>
    <t>Počet nových projektov, ktoré sa uchádzali o podporu</t>
  </si>
  <si>
    <t xml:space="preserve">Počet nových  projektov, ktoré obdržali podporu   </t>
  </si>
  <si>
    <t xml:space="preserve">Počet podporovaných pokračujúcich    projektov </t>
  </si>
  <si>
    <t xml:space="preserve">Celkový počet podporovaných projektov   </t>
  </si>
  <si>
    <t xml:space="preserve">Podiel vysokej školy na celkovom počte podporovaných projektov 
(v %) </t>
  </si>
  <si>
    <t>Objem finančnej podpory na projekty - bežné výdavky 
(v tis. Sk)</t>
  </si>
  <si>
    <t>Objem finančnej podpory na projekty - kapitálové výdavky 
(v tis. Sk)</t>
  </si>
  <si>
    <t>Celkový objem finančnej podpory na projekty
(v tis. Sk)</t>
  </si>
  <si>
    <t xml:space="preserve">Podiel vysokej školy na celkovom objeme pridelených finančných prostriedkov 
(v %) </t>
  </si>
  <si>
    <t>TVU Trnava</t>
  </si>
  <si>
    <t>AU Banská Bystrica</t>
  </si>
  <si>
    <t>Číslo a názov štátneho programu</t>
  </si>
  <si>
    <t>Objem finančných prostriedkov pridelený pre sektor (v tis. Sk)</t>
  </si>
  <si>
    <t xml:space="preserve">Podiel sektoru vysokých škôl na celkovom objeme pridelených finančných prostriedkov 
(v %) </t>
  </si>
  <si>
    <t>Štátny sektor</t>
  </si>
  <si>
    <t>Neziskový sektor</t>
  </si>
  <si>
    <t>1. Budovanie informačnej spoločnosti (administrátor MŠ SR)</t>
  </si>
  <si>
    <t>2. Kvalita života - zdravie, výživa a vzdelanie (administrátor SAV)</t>
  </si>
  <si>
    <t>3. Rozvoj progresívnych technológií pre výkonnú ekonomiku (administrátor MH SR)</t>
  </si>
  <si>
    <t>4. Uplatnenie progresívnych princípov výroby a premien energie (administrátor MH SR)</t>
  </si>
  <si>
    <t>5. Využívanie domácich surovín a zdrojov (administrátor MH SR)</t>
  </si>
  <si>
    <t>6. Účasť spoločenských vied na rozvoji spoločnosti (administrátor SAV)</t>
  </si>
  <si>
    <t>7. Rozvoj osobnosti a talentu mladých zamestnancov a doktorandov výskumu a vývoja do 35 rokov (administrátor SAV)</t>
  </si>
  <si>
    <t>8. Komplexné riešenie podpory a efektívneho využívania infraštruktúry výskumu a vývoja (administrátor MŠ SR)</t>
  </si>
  <si>
    <t>9. Aktuálne otázky rozvoja spoločnosti (administrátor MŠ SR)</t>
  </si>
  <si>
    <t>10. Prognóza rozvoja a využívania vedy a techniky do roku 2015 (administrátor SAV)</t>
  </si>
  <si>
    <t>Počet projektov</t>
  </si>
  <si>
    <t>Pridelené BT v r. 2003 (v tis. sk)</t>
  </si>
  <si>
    <t>Pridelené KT v r. 2003 (v tis. sk)</t>
  </si>
  <si>
    <t>Názov komisie</t>
  </si>
  <si>
    <t>Celkový počet podporovaných projektov</t>
  </si>
  <si>
    <t xml:space="preserve">Podiel komisie na celkovom počte podporovaných projektov 
(v %) </t>
  </si>
  <si>
    <t>Objem finančnej podpory na projekty - bežné výdavky 
(tis. Sk)</t>
  </si>
  <si>
    <t>Objem finančnej podpory na projekty - kapitálové výdavky 
(tis. Sk)</t>
  </si>
  <si>
    <t>Celkový objem finančnej podpory na projekty 
(v tis. Sk)</t>
  </si>
  <si>
    <t>Podiel komisie na celkovom objeme pridelených finančných prostriedkov 
(v %)</t>
  </si>
  <si>
    <t>Komisia VEGA pre matematické vedy</t>
  </si>
  <si>
    <t>Komisia VEGA pre fyzikálne vedy</t>
  </si>
  <si>
    <t>Komisia VEGA pre vedy o Zemi a vesmíre</t>
  </si>
  <si>
    <t>Komisia VEGA pre elektrotechniku a informatiku</t>
  </si>
  <si>
    <t>Komisia VEGA pre strojárstvo, hutníctvo a materiálové inžinierstvo</t>
  </si>
  <si>
    <t>Komisia VEGA pre stavebníctvo, architektúru, baníctvo a geotechniku</t>
  </si>
  <si>
    <t>Komisia VEGA pre lekárske a  farmaceutické vedy</t>
  </si>
  <si>
    <t>Komisia VEGA pre molekulovú a bunkovú biológiu</t>
  </si>
  <si>
    <t>Komisia VEGA pre biologické a ekologické vedy</t>
  </si>
  <si>
    <t>Komisia VEGA pre poľnohospodárske, lesnícke a veterinárne vedy</t>
  </si>
  <si>
    <t>Komisia VEGA pre chemické a chemickotechnologické vedy</t>
  </si>
  <si>
    <t>Komisia VEGA pre vedy o spoločnosti (filozofia, sociológia, politológia, teológia)</t>
  </si>
  <si>
    <t>Komisia VEGA pre o vedy človeku (psychológia, pedagogika, telesná výchova)</t>
  </si>
  <si>
    <t>Komisia VEGA pre vedy historické</t>
  </si>
  <si>
    <t>Komisia VEGA pre vedy o umení, estetiku a jazykovedu</t>
  </si>
  <si>
    <t>Komisia VEGA pre ekonomické a právne vedy</t>
  </si>
  <si>
    <t>Počet poberateľov sociálnych štipendií k 31.10.2002</t>
  </si>
  <si>
    <t>Objem finančných prostriedkov na sociálne štipendiá v roku 2002</t>
  </si>
  <si>
    <t>Počet poberateľov sociálnych štipendií k 31.10.2003</t>
  </si>
  <si>
    <t>Objem finančných prostriedkov na sociálne štipendiá v roku 2003</t>
  </si>
  <si>
    <t>Rozdiel v počte poberateľov sociálnych štipendií v roku 2003 a 2002</t>
  </si>
  <si>
    <t>Rozdiel objemu finančných prostriedkov na sociálne štipendiá v roku 2003 a 2002</t>
  </si>
  <si>
    <t>Lôžková kapacita študentských domovov k 31.12.2002</t>
  </si>
  <si>
    <t>Počet zmluvných miest na ubytovanie študentov k 31.12.2002</t>
  </si>
  <si>
    <t>Počet miest na ubytovanie študentov k 31.12.2002 spolu</t>
  </si>
  <si>
    <t>Počet  nevybavených žiadostí o ubytovanie v roku 2002</t>
  </si>
  <si>
    <t>Lôžková kapacita študentských domovov k 31.12.2003</t>
  </si>
  <si>
    <t>Počet zmluvných miest na ubytovanie študentov k 31.12.2003</t>
  </si>
  <si>
    <t>Počet miest na ubytovanie študentov k 31.12.2003 spolu</t>
  </si>
  <si>
    <t>Počet nevybavených žiadostí o ubytovanie v roku 2003</t>
  </si>
  <si>
    <t>Rozdiel počtu ubytovacích miest v internátoch v roku 2003 a 2002</t>
  </si>
  <si>
    <t>skola</t>
  </si>
  <si>
    <t>(Všetko)</t>
  </si>
  <si>
    <t xml:space="preserve"> Hodnota 2003</t>
  </si>
  <si>
    <t>menovka</t>
  </si>
  <si>
    <t>skupina</t>
  </si>
  <si>
    <t>polozka</t>
  </si>
  <si>
    <t>Celkom</t>
  </si>
  <si>
    <t>stále aktíva</t>
  </si>
  <si>
    <t>dlhodobý nehmotný majetok</t>
  </si>
  <si>
    <t>software</t>
  </si>
  <si>
    <t>oceniteľné práva</t>
  </si>
  <si>
    <t>ostatný dlhodobý nehmotný majetok</t>
  </si>
  <si>
    <t>obstaranie dlhodobého nehmotného majetku</t>
  </si>
  <si>
    <t>dlhodobý nehmotný majetok Celkom</t>
  </si>
  <si>
    <t>dlhodobý hmotný majetok</t>
  </si>
  <si>
    <t>pozemky</t>
  </si>
  <si>
    <t>umelecké diela a zbierky</t>
  </si>
  <si>
    <t>obstaranie dlhodobého hmotného majetku</t>
  </si>
  <si>
    <t>stavby</t>
  </si>
  <si>
    <t>stroje, prístroje a zariadenia</t>
  </si>
  <si>
    <t>dopravné prostriedky</t>
  </si>
  <si>
    <t>pestovateľské celky trvalých porastov</t>
  </si>
  <si>
    <t>základné stádo a ťažné zvieratá</t>
  </si>
  <si>
    <t>drobný dlhodobý majetok</t>
  </si>
  <si>
    <t>ostatný dlhodobý hmotný majetok</t>
  </si>
  <si>
    <t>poskytnuté preddavky na dlhodobý hmotný majetok</t>
  </si>
  <si>
    <t>dlhodobý hmotný majetok Celkom</t>
  </si>
  <si>
    <t>finančné investície</t>
  </si>
  <si>
    <t>podielové cenné papiere a vklady v obchodných spoločnostiach s podstatným vplyvom</t>
  </si>
  <si>
    <t>neeviduje</t>
  </si>
  <si>
    <t>finančné investície Celkom</t>
  </si>
  <si>
    <t>stále aktíva Celkom</t>
  </si>
  <si>
    <t>obežné aktíva</t>
  </si>
  <si>
    <t>zásoby</t>
  </si>
  <si>
    <t>materiál</t>
  </si>
  <si>
    <t>nedokončená výroba a polotovary</t>
  </si>
  <si>
    <t>výrobky</t>
  </si>
  <si>
    <t>zvieratá</t>
  </si>
  <si>
    <t>tovar</t>
  </si>
  <si>
    <t>poskytnuté prevádzkové preddavky</t>
  </si>
  <si>
    <t>zásoby Celkom</t>
  </si>
  <si>
    <t>dlhodobé pohľadávky</t>
  </si>
  <si>
    <t>pohľadávky z obchodného styku</t>
  </si>
  <si>
    <t>cenné papiere obstarané v primárnych emisiách neurčené na obchodovanie</t>
  </si>
  <si>
    <t>iné pohľadávky</t>
  </si>
  <si>
    <t>dlhodobé pohľadávky Celkom</t>
  </si>
  <si>
    <t>krátkodobé pohľadávky</t>
  </si>
  <si>
    <t>daňové pohľadávky</t>
  </si>
  <si>
    <t>dotácia a ostatné zúčtovanie zo ŠR</t>
  </si>
  <si>
    <t>pohľadávky voči učast. Združení</t>
  </si>
  <si>
    <t>krátkodobé pohľadávky Celkom</t>
  </si>
  <si>
    <t xml:space="preserve">finančný majetok </t>
  </si>
  <si>
    <t>pokladnica</t>
  </si>
  <si>
    <t>bankové účty</t>
  </si>
  <si>
    <t>finančný majetok  Celkom</t>
  </si>
  <si>
    <t>obežné aktíva Celkom</t>
  </si>
  <si>
    <t>prechodné účty</t>
  </si>
  <si>
    <t>prechodné účty aktív</t>
  </si>
  <si>
    <t>náklady budúcich období</t>
  </si>
  <si>
    <t>príjmy budúcich období</t>
  </si>
  <si>
    <t>odhadné účty aktívne</t>
  </si>
  <si>
    <t>prechodné účty aktív Celkom</t>
  </si>
  <si>
    <t>prechodné účty Celkom</t>
  </si>
  <si>
    <t>Celkový súčet</t>
  </si>
  <si>
    <t>vlastné zdroje</t>
  </si>
  <si>
    <t>fondy organizácie</t>
  </si>
  <si>
    <t>základné imanie</t>
  </si>
  <si>
    <t>oceňovací rozdiel z precenenia majetku a záväzkov</t>
  </si>
  <si>
    <t>fondy účtovnej jednotky</t>
  </si>
  <si>
    <t>fondy organizácie Celkom</t>
  </si>
  <si>
    <t>výsledok hospodárenia</t>
  </si>
  <si>
    <t>výsledok hospodárenia v schvaľovaní</t>
  </si>
  <si>
    <t>nerozdelený zisk, neuhradená strata z minulých rokov</t>
  </si>
  <si>
    <t>účet ziskov a strát</t>
  </si>
  <si>
    <t>výsledok hospodárenia Celkom</t>
  </si>
  <si>
    <t>vlastné zdroje Celkom</t>
  </si>
  <si>
    <t>cudzie zdroje</t>
  </si>
  <si>
    <t>rezervy zákonné</t>
  </si>
  <si>
    <t>rezervy zákonné Celkom</t>
  </si>
  <si>
    <t>dlhodobé záväzky</t>
  </si>
  <si>
    <t>sociálny fond</t>
  </si>
  <si>
    <t>ostatné dlhodobé záväzky</t>
  </si>
  <si>
    <t>dlhodobé záväzky Celkom</t>
  </si>
  <si>
    <t>krátkodobé záväzky</t>
  </si>
  <si>
    <t>záväzky z obchodného styku</t>
  </si>
  <si>
    <t>záväzky voči zamestnancom</t>
  </si>
  <si>
    <t>zúčtovanie s inštitúciami sociálneho zabezpečenia</t>
  </si>
  <si>
    <t>daňové záväzky</t>
  </si>
  <si>
    <t>záväzky fin. vzťahov k št. rozpočtu a miest.samosprávy</t>
  </si>
  <si>
    <t>ostatné záväzky</t>
  </si>
  <si>
    <t>krátkodobé záväzky Celkom</t>
  </si>
  <si>
    <t>banková výpomoc</t>
  </si>
  <si>
    <t>dlhodobé bankové úvery</t>
  </si>
  <si>
    <t>bežné bankové úvery</t>
  </si>
  <si>
    <t>banková výpomoc Celkom</t>
  </si>
  <si>
    <t>cudzie zdroje Celkom</t>
  </si>
  <si>
    <t>prechodné účty pasív</t>
  </si>
  <si>
    <t>odhadné účty pasívne</t>
  </si>
  <si>
    <t>výdavky budúcich období</t>
  </si>
  <si>
    <t>výnosy budúcich období</t>
  </si>
  <si>
    <t>prechodné účty pasív Celkom</t>
  </si>
  <si>
    <t>Účet</t>
  </si>
  <si>
    <t>Náklady
hlavnej činnosti</t>
  </si>
  <si>
    <t>Náklady podnikateľskej činnosti</t>
  </si>
  <si>
    <t>Náklady spolu</t>
  </si>
  <si>
    <t>501 - Spotreba materiálu</t>
  </si>
  <si>
    <t>502 - Spotreba energie</t>
  </si>
  <si>
    <t>504 - Predaný tovar</t>
  </si>
  <si>
    <t>511 - Opravy a udržiavanie</t>
  </si>
  <si>
    <t>512 - Cestovné</t>
  </si>
  <si>
    <t>513 - Náklady na reprezentáciu</t>
  </si>
  <si>
    <t>518 - Ostatné služby</t>
  </si>
  <si>
    <t>521 - Mzdové náklady</t>
  </si>
  <si>
    <t>524 - Zakonné sociálne poistenie</t>
  </si>
  <si>
    <t>525 - Ostatné sociálne poistenie</t>
  </si>
  <si>
    <t>527 - Zakonné sociálne náklady</t>
  </si>
  <si>
    <t xml:space="preserve">528 - Ostatné sociálne náklady </t>
  </si>
  <si>
    <t>531 - Cestná daň</t>
  </si>
  <si>
    <t>532 - Daň z nehnuteľností</t>
  </si>
  <si>
    <t>538 - Ostatné dane a poplatky</t>
  </si>
  <si>
    <t>541 - Zmluvné pokuty a úroky z omeškania</t>
  </si>
  <si>
    <t>542 - Ostatné pokuty a penále</t>
  </si>
  <si>
    <t>543 - Odpis nedobytnej pohľadávky</t>
  </si>
  <si>
    <t>544 - Úroky</t>
  </si>
  <si>
    <t>545 - Kurzové straty</t>
  </si>
  <si>
    <t>546 - Dary</t>
  </si>
  <si>
    <t>547 - Poskytnuté platobné zľavy</t>
  </si>
  <si>
    <t>548 - Manká a škody</t>
  </si>
  <si>
    <t>549 - Iné ostatné náklady</t>
  </si>
  <si>
    <t>551 - Odpisy nehmotného a hmotného investičného majetku</t>
  </si>
  <si>
    <t>552 - Zostatková cena predaného hmotného a nehmotného investičného majetku</t>
  </si>
  <si>
    <t>553 - Predané cenné papiere v cene obstarania</t>
  </si>
  <si>
    <t>554 - Predaný materiál</t>
  </si>
  <si>
    <t>556 - Tvorba zákonných rezerv</t>
  </si>
  <si>
    <t>557 - Náklady z precenenie cenných papierov</t>
  </si>
  <si>
    <t>559 - Tvorba zákonných opravných položiek</t>
  </si>
  <si>
    <t>561 - Poskytnuté príspevky org.zložkám</t>
  </si>
  <si>
    <t>562 - Poskytnuté príspevky iným účt.jednotkám</t>
  </si>
  <si>
    <t>563 - Poskytnuté príspevky fyzickým osobám</t>
  </si>
  <si>
    <t>591 - daň z príjmov</t>
  </si>
  <si>
    <t>595 - dodatočné odvody dane z príjmov</t>
  </si>
  <si>
    <t>Výnosy
hlavnej činnosti</t>
  </si>
  <si>
    <t>Výnosy podnikateľskej činnosti</t>
  </si>
  <si>
    <t>Výnosy spolu</t>
  </si>
  <si>
    <t>601 - Tržby za vlastné výrobky</t>
  </si>
  <si>
    <t>602 - Tržby z predaja služieb</t>
  </si>
  <si>
    <t>604 - Tržby za predaný tovar</t>
  </si>
  <si>
    <t>611 - Zmena stavu nedokončenej výroby</t>
  </si>
  <si>
    <t>612 - Zmena stavu zásob polotovarov</t>
  </si>
  <si>
    <t>613 - Zmena stavu zásob výrobkov</t>
  </si>
  <si>
    <t>614 - Zmena stavu zvierat</t>
  </si>
  <si>
    <t>621 - Aktivácia materiálu a tovaru</t>
  </si>
  <si>
    <t>622 - Aktivácia vnútroorganizačných služieb</t>
  </si>
  <si>
    <t>623 - Aktivácia dlhodobého nehmotného majetku</t>
  </si>
  <si>
    <t>624 - Aktivácia dlhodobého hmotného majetku</t>
  </si>
  <si>
    <t>641 - Zmluvné pokuty a úroky z omeškania</t>
  </si>
  <si>
    <t>642 - Ostatné pokuty a penále</t>
  </si>
  <si>
    <t>643 - Platby za odpísané pohľadávky</t>
  </si>
  <si>
    <t>644 - Úroky</t>
  </si>
  <si>
    <t>645 - Kurzové zisky</t>
  </si>
  <si>
    <t>651 - Tržby z predaja dlhodobého nehmotného a hmotného majetku</t>
  </si>
  <si>
    <t>652 - Výnosy z dlhodobých finančných investícií</t>
  </si>
  <si>
    <t>653 - Tržby z predaja cenných papierov a vkladov</t>
  </si>
  <si>
    <t>654 - Tržby z predaja materiálu</t>
  </si>
  <si>
    <t>655 - Výnosy z krátkodobého finančného majetku</t>
  </si>
  <si>
    <t>656 - Zúčtovanie zákonných rezerv</t>
  </si>
  <si>
    <t>657 - Výnosy z precenenia cenných papierov</t>
  </si>
  <si>
    <t>658 - výnosy z prenájmu majetku</t>
  </si>
  <si>
    <t>659 - Zúčtovanie zákonných opravných položiek</t>
  </si>
  <si>
    <t>661 - Prijaté príspevky od org.zložiek</t>
  </si>
  <si>
    <t xml:space="preserve">662 - Prijaté príspevky od iných organizácií </t>
  </si>
  <si>
    <t>663 - Prijaté príspevky od fyzických osôb</t>
  </si>
  <si>
    <t>664 - Prijaté členské príspevky</t>
  </si>
  <si>
    <t>665 - Príspevky z podielu zaplatenej dane</t>
  </si>
  <si>
    <t>691 - Prevádzkové dotácie</t>
  </si>
  <si>
    <t>Výnosy hlavnej činnosti</t>
  </si>
  <si>
    <t>Náklady hlavnej činnosti</t>
  </si>
  <si>
    <t>Hospodársky výsledok hlavnej činnosti</t>
  </si>
  <si>
    <t>Hospodársky výsledok podnikateľskej činnosti</t>
  </si>
  <si>
    <t>Hospodársky výsledok spolu</t>
  </si>
  <si>
    <t>Dotácia /Program</t>
  </si>
  <si>
    <t xml:space="preserve"> Zostatok dotácie z roku 2002 k 31.12.2002</t>
  </si>
  <si>
    <t xml:space="preserve"> Príjmy z bežnej a kapitálovej dotácie v roku 2003</t>
  </si>
  <si>
    <t xml:space="preserve"> Výdavky  z bežnej a kapitálovej dotácie v roku 2003</t>
  </si>
  <si>
    <t xml:space="preserve"> Zostatok dotácie z rokov 2002 a 2003 k 31.12.2003</t>
  </si>
  <si>
    <t xml:space="preserve"> Časť zostatku na existujúce záväzky (bez odpisov)</t>
  </si>
  <si>
    <t xml:space="preserve"> Časť zostatku na krytie odpisov</t>
  </si>
  <si>
    <t xml:space="preserve"> Nedočerpaná bežná dotácia na pokračujúce úlohy</t>
  </si>
  <si>
    <t xml:space="preserve"> Nedočerpaná kapitálová dotácia na pokračujúce úlohy</t>
  </si>
  <si>
    <t xml:space="preserve"> Časť zostatku na nerealizované nepokračujúce úlohy</t>
  </si>
  <si>
    <t xml:space="preserve">  Časť zostatku získaná efektívnym využitím poskytnutej dotácie </t>
  </si>
  <si>
    <t>Podprogram 022 01</t>
  </si>
  <si>
    <t>Podprogram 022 03</t>
  </si>
  <si>
    <t>Podprogram 022 05</t>
  </si>
  <si>
    <t>Podprogram 023 01</t>
  </si>
  <si>
    <t>Podprogram 023 02</t>
  </si>
  <si>
    <t>Podprogram 028 01</t>
  </si>
  <si>
    <t>Podprogram 028 02</t>
  </si>
  <si>
    <t>Podprogram 028 03</t>
  </si>
  <si>
    <t>Podprogram 028 04</t>
  </si>
  <si>
    <t>Podprogram 028 05</t>
  </si>
  <si>
    <t>Podprogram 028 0H</t>
  </si>
  <si>
    <t>Podprogram 028 0I</t>
  </si>
  <si>
    <t>Podrogram 029 01</t>
  </si>
  <si>
    <t>Podrogram 02A 01 01</t>
  </si>
  <si>
    <t>Podrogram 02B 05</t>
  </si>
  <si>
    <t>Prvok 022 02 01</t>
  </si>
  <si>
    <t>Prvok 022 02 02</t>
  </si>
  <si>
    <t>Prvok 022 02 03</t>
  </si>
  <si>
    <t>Prvok 022 02 04</t>
  </si>
  <si>
    <t>Prvok 022 02 05</t>
  </si>
  <si>
    <t>Podprogram 00E 17</t>
  </si>
  <si>
    <t>Zvyšok prijatej kapitálovej dotácie používanej na kompenzáciu odpisov majetku z nej obstaraného</t>
  </si>
  <si>
    <t xml:space="preserve">Nevyčerpaná bežná dotácia na aktivity budúcich období </t>
  </si>
  <si>
    <t>Prostriedky zo zahraničných projektov na budúce aktivity</t>
  </si>
  <si>
    <t>Ostatné</t>
  </si>
  <si>
    <t>649 - Iné ostatné výnosy</t>
  </si>
  <si>
    <t xml:space="preserve"> bez titulu DrSc.</t>
  </si>
  <si>
    <t>bez titulu DrSc.</t>
  </si>
  <si>
    <t>Tabuľka č. 5: Počty absolventov prvého a druhého stupňa vysokoškolského vzdelávania v kalendárnych rokoch 2002 a 2003 podľa vysokých škôl *)</t>
  </si>
  <si>
    <t>503 - Spotreba ostatatných neskladovateľných dodávok</t>
  </si>
  <si>
    <t>503 - Spotreba ostat.neskladov.dodávok</t>
  </si>
  <si>
    <t>*) Na Teologickej fakulte KU Ružomberok neboli systemizované miesta k 31.12.2003 obsadené</t>
  </si>
  <si>
    <t>Teologická fakulta *)</t>
  </si>
  <si>
    <t>SPOLU 3)</t>
  </si>
  <si>
    <t>SPOLU 1)</t>
  </si>
  <si>
    <t>Teologická fakulta 2)</t>
  </si>
  <si>
    <t>1) UVL Košice neposkytla údaje o priemernom veku zamestnancov na funkčných miestach profesorov a docentov</t>
  </si>
  <si>
    <t>2) Teologická fakulta KU Ružomberok nemala obsadené systemizované miesta k 31.12.2003</t>
  </si>
  <si>
    <t>3) Bez UVL Košice</t>
  </si>
  <si>
    <t>celouniverzitné pracoviská 1)</t>
  </si>
  <si>
    <t>Teologická fakulta 1)</t>
  </si>
  <si>
    <t>1) Na Teologickej fakulte KU Ružomberok neboli systemizované miesta k 31.12.2003 obsadené</t>
  </si>
  <si>
    <t>Váha študentov dennej formy štúdia v prvom a druhom stupni</t>
  </si>
  <si>
    <t xml:space="preserve">*) Do výpočtu nevstupujú osoby vykonávajúce činnosť vysokoškolského učiteľa na základe dohody o vykonaní práce </t>
  </si>
  <si>
    <t>1 obsadené funkčné miesto učiteľa *)</t>
  </si>
  <si>
    <t>Celkový súčet *)</t>
  </si>
  <si>
    <t>*) Rozdiel 11 medzi aktívnou a posívnou stranou súvahy je daný zaokrúhľovaním</t>
  </si>
  <si>
    <t>Vysoká škola, fakulta</t>
  </si>
  <si>
    <t>Plánovaný počet novoprijatých</t>
  </si>
  <si>
    <t>Počet prihlášok</t>
  </si>
  <si>
    <t>Počet zúčastnených na prijímacom konaní</t>
  </si>
  <si>
    <t>Počet prijatých</t>
  </si>
  <si>
    <t>Počet zapísaných</t>
  </si>
  <si>
    <t>Pomer počtu zúčastnených na prijímacom konaní k počtu prijatých</t>
  </si>
  <si>
    <t>Pomer počtu zapísaných ku plánovanému počtu</t>
  </si>
  <si>
    <t>Pomer počtu zapísaných ku počtu prijatých</t>
  </si>
  <si>
    <t>Fakulta masmediálnej komunikácie</t>
  </si>
  <si>
    <t>Fakulta stredoeurópskych štúdií</t>
  </si>
  <si>
    <t>Fakultu zdravotníctva</t>
  </si>
  <si>
    <t>Fakulta európskych štúdií a regionálneho rozvoja</t>
  </si>
  <si>
    <t>Spolu za SR</t>
  </si>
  <si>
    <t>N - údaj nie je k dispozícií; v prípade sumárnych údajov sa počíta len so známymi hodnotami</t>
  </si>
  <si>
    <t>Tabuľka č. 7: Počty uchádzačov a prijatých na denné vysokoškolské štúdium  na vysoké školy v SR na akademický rok 2002/2003</t>
  </si>
  <si>
    <t>Tabuľka č. 8: Počty uchádzačov a prijatých na externé vysokoškolské štúdium  na vysoké školy v SR na akademický rok 2002/2003</t>
  </si>
  <si>
    <t xml:space="preserve">Tabuľka č. 9: Počty uchádzačov a prijatých na denné vysokoškolské štúdium  na vysoké školy v SR na akademický rok 2003/2004 </t>
  </si>
  <si>
    <t xml:space="preserve">Tabuľka č. 10: Počty uchádzačov a prijatých na externé vysokoškolské štúdium  na vysoké školy v SR na akademický rok 2003/2004 </t>
  </si>
  <si>
    <t>Tabuľka č. 11: Vnútorná systemizácia verejných vysokých škôl a fakúlt k 31.12.2003 a v rámci nej počty obsadených miest</t>
  </si>
  <si>
    <t>Tabuľka č. 12: Počet a priemerný vek na funkčných miestach profesorov po fakultách k 31.12.2003</t>
  </si>
  <si>
    <t>Tabuľka č. 13: Počet a priemerný vek na funkčných miestach docentov po fakultách k 31.12.2003</t>
  </si>
  <si>
    <t>Tabuľka č. 14:  Štruktúra funkčných miest ostatných vysokoškolských učiteľov podľa fakúlt 
k 31.12.2003</t>
  </si>
  <si>
    <t>Tabuľka č. 15: Počty študentov pripadajúcich na jedno funkčné miesto k 31.12.2003</t>
  </si>
  <si>
    <t>Tabuľka č. 16: Počty výskumných projektov verejných vysokých škôl a objem finančných prostriedkov poskytnutých na ich riešenie agentúrou VEGA v roku 2003 - rozdelenie podľa verejných vysokých škôl</t>
  </si>
  <si>
    <t>Tabuľka č. 17: Počty výskumných projektov verejných vysokých škôl podporovaných agentúrou VEGA a objemy finančných poskytnutých na ich riešenie agentúrou VEGA v roku 2003 - rozdelenie podľa komisií VEGA</t>
  </si>
  <si>
    <t>Tabuľka č. 18: Počty výskumných projektov verejných vysokých škôl a objem finančných prostriedkov poskytnutých na ich riešenie agentúrou KEGA v roku 2003 - rozdelenie podľa verejných vysokých škôl</t>
  </si>
  <si>
    <t>Tabuľka č. 19: Počty výskumných projektov verejných vysokých škôl v oblasti aplikovaného výskumu a objem finančných prostriedkov poskytnutých ministerstvom na ich riešenie v roku 2003 - rozdelenie podľa verejných vysokých škôl</t>
  </si>
  <si>
    <t>Tabuľka č. 20: Projekty verejných vysokých škôl v rámci medzinárodnej vedeckej a vedeckotechnickej spolupráce 
v roku 2003</t>
  </si>
  <si>
    <t>Tabuľka č. 21: Podiel verejných vysokých škôl na získavaní finančných prostriedkov zo štátnych programoch výskumu a vývoja v porovnaní s ostatnými sektormi výskumu a vývoja v roku 2003</t>
  </si>
  <si>
    <t>Tabuľka č. 22: Počty výskumných projektov verejných vysokých škôl a objem finančných prostriedkov poskytnutých na ich riešenie agentúrou APVT v roku 2003 - rozdelenie podľa verejných vysokých škôl</t>
  </si>
  <si>
    <t>Tabuľka č. 23: Podiel verejných vysokých škôl na získavaní finančných prostriedkov z APVT v porovnaní s ostatnými sektormi výskumu a vývoja v roku 2003</t>
  </si>
  <si>
    <t>Tabuľka č. 25: Počty poberateľov sociálnych štipendií a objemy finančných prostriedkov v rokoch 2002 a 2003</t>
  </si>
  <si>
    <t>Tabuľka č. 26: Ubytovacie kapacity verejných vysokých škôl a ich využitiev rokoch 2002 a 2003</t>
  </si>
  <si>
    <t>Tabuľka č. 27a: Súhrnná súvaha za verejné vysoké školy k 31.12.2003 - časť aktíva</t>
  </si>
  <si>
    <t>Tabuľka č. 27b: Súhrnná súvaha za verejné vysoké školy k 31.12.2003 - časť pasíva</t>
  </si>
  <si>
    <r>
      <t xml:space="preserve">Tabuľka č. 28: Štruktúra účtu 384 - výnosy budúcich období
</t>
    </r>
    <r>
      <rPr>
        <b/>
        <sz val="12"/>
        <rFont val="Times New Roman"/>
        <family val="1"/>
      </rPr>
      <t>(v tis. Sk)</t>
    </r>
  </si>
  <si>
    <r>
      <t xml:space="preserve">Tabuľka č. 29: Výnosy verejných vysokých škôl v roku 2003 
</t>
    </r>
    <r>
      <rPr>
        <b/>
        <sz val="12"/>
        <rFont val="Times New Roman"/>
        <family val="1"/>
      </rPr>
      <t>(v tis. Sk)</t>
    </r>
  </si>
  <si>
    <r>
      <t xml:space="preserve">Tabuľka č. 30: Náklady verejných vysokých škôl v roku 2003 
</t>
    </r>
    <r>
      <rPr>
        <b/>
        <sz val="12"/>
        <rFont val="Times New Roman"/>
        <family val="1"/>
      </rPr>
      <t>(v tis. Sk)</t>
    </r>
  </si>
  <si>
    <r>
      <t xml:space="preserve">Tabuľka č. 31: Hospodárske výsledky verejných vysokých škôl v roku 2003 
</t>
    </r>
    <r>
      <rPr>
        <b/>
        <sz val="12"/>
        <rFont val="Times New Roman"/>
        <family val="1"/>
      </rPr>
      <t>(v tis. Sk)</t>
    </r>
  </si>
  <si>
    <r>
      <t xml:space="preserve">Tabuľka č. 34: Hospodárske výsledky verejných vysokých škôl v roku 2003  v oblasti sociálnej podpory študentov 
</t>
    </r>
    <r>
      <rPr>
        <b/>
        <sz val="12"/>
        <rFont val="Times New Roman"/>
        <family val="1"/>
      </rPr>
      <t>(v tis. Sk)</t>
    </r>
  </si>
  <si>
    <r>
      <t xml:space="preserve">Tabuľka č. 35: Štruktúra zvyšku dotácií zo štátneho rozpočtu verejným vysokým školám k 31.12.2003
</t>
    </r>
    <r>
      <rPr>
        <b/>
        <sz val="12"/>
        <rFont val="Times New Roman"/>
        <family val="1"/>
      </rPr>
      <t>(v tis. Sk)</t>
    </r>
  </si>
  <si>
    <r>
      <t xml:space="preserve">Tabuľka č. 32: Výnosy verejných vysokých škôl v roku 2003 v oblasti sociálnej podpory študentov </t>
    </r>
    <r>
      <rPr>
        <b/>
        <sz val="12"/>
        <rFont val="Times New Roman"/>
        <family val="1"/>
      </rPr>
      <t>(v tis. Sk)</t>
    </r>
  </si>
  <si>
    <r>
      <t xml:space="preserve">Tabuľka č. 33: Náklady verejných vysokých škôl v roku 2003 v oblasti sociálnej podpory študentov </t>
    </r>
    <r>
      <rPr>
        <b/>
        <sz val="12"/>
        <rFont val="Times New Roman"/>
        <family val="1"/>
      </rPr>
      <t>(v tis. Sk)</t>
    </r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</si>
</sst>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_-* #,##0.0\ _S_k_-;\-* #,##0.0\ _S_k_-;_-* &quot;-&quot;??\ _S_k_-;_-@_-"/>
    <numFmt numFmtId="174" formatCode="_-* #,##0\ _S_k_-;\-* #,##0\ _S_k_-;_-* &quot;-&quot;??\ _S_k_-;_-@_-"/>
    <numFmt numFmtId="175" formatCode="#,##0_ ;\-#,##0\ "/>
    <numFmt numFmtId="176" formatCode="0.00_ ;\-0.00\ "/>
    <numFmt numFmtId="177" formatCode="0.0"/>
    <numFmt numFmtId="178" formatCode="0.000"/>
    <numFmt numFmtId="179" formatCode="#,##0.000"/>
    <numFmt numFmtId="180" formatCode="#,##0.0000"/>
    <numFmt numFmtId="181" formatCode="#,##0.00000"/>
  </numFmts>
  <fonts count="21">
    <font>
      <sz val="10"/>
      <name val="Arial CE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.75"/>
      <name val="Arial"/>
      <family val="2"/>
    </font>
    <font>
      <sz val="3"/>
      <name val="Arial"/>
      <family val="0"/>
    </font>
    <font>
      <sz val="1.75"/>
      <name val="Arial"/>
      <family val="2"/>
    </font>
    <font>
      <sz val="8"/>
      <name val="Tahoma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 indent="1"/>
    </xf>
    <xf numFmtId="3" fontId="4" fillId="2" borderId="1" xfId="0" applyNumberFormat="1" applyFont="1" applyFill="1" applyBorder="1" applyAlignment="1">
      <alignment horizontal="right" vertical="center" wrapText="1" indent="2"/>
    </xf>
    <xf numFmtId="3" fontId="2" fillId="0" borderId="2" xfId="0" applyNumberFormat="1" applyFont="1" applyFill="1" applyBorder="1" applyAlignment="1">
      <alignment horizontal="left" vertical="center" wrapText="1" indent="1"/>
    </xf>
    <xf numFmtId="3" fontId="4" fillId="2" borderId="3" xfId="0" applyNumberFormat="1" applyFont="1" applyFill="1" applyBorder="1" applyAlignment="1">
      <alignment horizontal="right" vertical="center" wrapText="1" indent="2"/>
    </xf>
    <xf numFmtId="3" fontId="4" fillId="2" borderId="4" xfId="0" applyNumberFormat="1" applyFont="1" applyFill="1" applyBorder="1" applyAlignment="1">
      <alignment horizontal="right" vertical="center" wrapText="1" indent="2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lef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3" fontId="4" fillId="2" borderId="9" xfId="0" applyNumberFormat="1" applyFont="1" applyFill="1" applyBorder="1" applyAlignment="1">
      <alignment horizontal="right" vertical="center" wrapText="1" indent="2"/>
    </xf>
    <xf numFmtId="3" fontId="2" fillId="0" borderId="10" xfId="0" applyNumberFormat="1" applyFont="1" applyFill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4" fillId="2" borderId="8" xfId="0" applyNumberFormat="1" applyFont="1" applyFill="1" applyBorder="1" applyAlignment="1">
      <alignment horizontal="right" vertical="center" wrapText="1" indent="2"/>
    </xf>
    <xf numFmtId="3" fontId="4" fillId="2" borderId="11" xfId="0" applyNumberFormat="1" applyFont="1" applyFill="1" applyBorder="1" applyAlignment="1">
      <alignment horizontal="right" vertical="center" wrapText="1" indent="2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 indent="2"/>
    </xf>
    <xf numFmtId="3" fontId="2" fillId="0" borderId="1" xfId="0" applyNumberFormat="1" applyFont="1" applyBorder="1" applyAlignment="1">
      <alignment horizontal="right" vertical="center" wrapText="1" indent="2"/>
    </xf>
    <xf numFmtId="3" fontId="2" fillId="0" borderId="11" xfId="0" applyNumberFormat="1" applyFont="1" applyBorder="1" applyAlignment="1">
      <alignment horizontal="right" vertical="center" wrapText="1" indent="2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 indent="2"/>
    </xf>
    <xf numFmtId="3" fontId="4" fillId="2" borderId="3" xfId="0" applyNumberFormat="1" applyFont="1" applyFill="1" applyBorder="1" applyAlignment="1">
      <alignment horizontal="right" indent="2"/>
    </xf>
    <xf numFmtId="3" fontId="4" fillId="2" borderId="11" xfId="0" applyNumberFormat="1" applyFont="1" applyFill="1" applyBorder="1" applyAlignment="1">
      <alignment horizontal="right" indent="2"/>
    </xf>
    <xf numFmtId="3" fontId="4" fillId="2" borderId="4" xfId="0" applyNumberFormat="1" applyFont="1" applyFill="1" applyBorder="1" applyAlignment="1">
      <alignment horizontal="right" indent="2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right" indent="2"/>
    </xf>
    <xf numFmtId="3" fontId="4" fillId="2" borderId="9" xfId="0" applyNumberFormat="1" applyFont="1" applyFill="1" applyBorder="1" applyAlignment="1">
      <alignment horizontal="right" indent="2"/>
    </xf>
    <xf numFmtId="3" fontId="2" fillId="0" borderId="7" xfId="0" applyNumberFormat="1" applyFont="1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left" indent="1"/>
    </xf>
    <xf numFmtId="3" fontId="2" fillId="0" borderId="10" xfId="0" applyNumberFormat="1" applyFont="1" applyFill="1" applyBorder="1" applyAlignment="1">
      <alignment horizontal="left" indent="1"/>
    </xf>
    <xf numFmtId="3" fontId="4" fillId="2" borderId="8" xfId="0" applyNumberFormat="1" applyFont="1" applyFill="1" applyBorder="1" applyAlignment="1">
      <alignment horizontal="right" indent="3"/>
    </xf>
    <xf numFmtId="3" fontId="4" fillId="2" borderId="9" xfId="0" applyNumberFormat="1" applyFont="1" applyFill="1" applyBorder="1" applyAlignment="1">
      <alignment horizontal="right" indent="3"/>
    </xf>
    <xf numFmtId="3" fontId="4" fillId="2" borderId="1" xfId="0" applyNumberFormat="1" applyFont="1" applyFill="1" applyBorder="1" applyAlignment="1">
      <alignment horizontal="right" indent="3"/>
    </xf>
    <xf numFmtId="3" fontId="4" fillId="2" borderId="3" xfId="0" applyNumberFormat="1" applyFont="1" applyFill="1" applyBorder="1" applyAlignment="1">
      <alignment horizontal="right" indent="3"/>
    </xf>
    <xf numFmtId="3" fontId="4" fillId="2" borderId="11" xfId="0" applyNumberFormat="1" applyFont="1" applyFill="1" applyBorder="1" applyAlignment="1">
      <alignment horizontal="right" indent="3"/>
    </xf>
    <xf numFmtId="3" fontId="4" fillId="2" borderId="4" xfId="0" applyNumberFormat="1" applyFont="1" applyFill="1" applyBorder="1" applyAlignment="1">
      <alignment horizontal="right" indent="3"/>
    </xf>
    <xf numFmtId="3" fontId="2" fillId="0" borderId="8" xfId="0" applyNumberFormat="1" applyFont="1" applyBorder="1" applyAlignment="1">
      <alignment horizontal="right" indent="2"/>
    </xf>
    <xf numFmtId="3" fontId="2" fillId="0" borderId="1" xfId="0" applyNumberFormat="1" applyFont="1" applyBorder="1" applyAlignment="1">
      <alignment horizontal="right" indent="2"/>
    </xf>
    <xf numFmtId="3" fontId="2" fillId="0" borderId="11" xfId="0" applyNumberFormat="1" applyFont="1" applyBorder="1" applyAlignment="1">
      <alignment horizontal="right" indent="2"/>
    </xf>
    <xf numFmtId="3" fontId="1" fillId="0" borderId="0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 indent="2"/>
    </xf>
    <xf numFmtId="3" fontId="2" fillId="2" borderId="3" xfId="0" applyNumberFormat="1" applyFont="1" applyFill="1" applyBorder="1" applyAlignment="1">
      <alignment horizontal="right" vertical="center" wrapText="1" indent="2"/>
    </xf>
    <xf numFmtId="3" fontId="2" fillId="2" borderId="8" xfId="0" applyNumberFormat="1" applyFont="1" applyFill="1" applyBorder="1" applyAlignment="1">
      <alignment horizontal="right" vertical="center" wrapText="1" indent="2"/>
    </xf>
    <xf numFmtId="3" fontId="2" fillId="2" borderId="9" xfId="0" applyNumberFormat="1" applyFont="1" applyFill="1" applyBorder="1" applyAlignment="1">
      <alignment horizontal="right" vertical="center" wrapText="1" indent="2"/>
    </xf>
    <xf numFmtId="3" fontId="2" fillId="2" borderId="11" xfId="0" applyNumberFormat="1" applyFont="1" applyFill="1" applyBorder="1" applyAlignment="1">
      <alignment horizontal="right" vertical="center" wrapText="1" indent="2"/>
    </xf>
    <xf numFmtId="3" fontId="2" fillId="2" borderId="4" xfId="0" applyNumberFormat="1" applyFont="1" applyFill="1" applyBorder="1" applyAlignment="1">
      <alignment horizontal="right" vertical="center" wrapText="1" indent="2"/>
    </xf>
    <xf numFmtId="3" fontId="2" fillId="0" borderId="1" xfId="0" applyNumberFormat="1" applyFont="1" applyBorder="1" applyAlignment="1">
      <alignment horizontal="right" indent="3"/>
    </xf>
    <xf numFmtId="3" fontId="3" fillId="0" borderId="5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indent="3"/>
    </xf>
    <xf numFmtId="3" fontId="2" fillId="0" borderId="11" xfId="0" applyNumberFormat="1" applyFont="1" applyBorder="1" applyAlignment="1">
      <alignment horizontal="right" indent="3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4" fontId="2" fillId="0" borderId="14" xfId="15" applyNumberFormat="1" applyFont="1" applyBorder="1" applyAlignment="1">
      <alignment horizontal="right" vertical="center" wrapText="1" indent="2"/>
    </xf>
    <xf numFmtId="174" fontId="2" fillId="0" borderId="15" xfId="15" applyNumberFormat="1" applyFont="1" applyBorder="1" applyAlignment="1">
      <alignment horizontal="right" vertical="center" wrapText="1" indent="2"/>
    </xf>
    <xf numFmtId="0" fontId="10" fillId="0" borderId="0" xfId="0" applyFont="1" applyAlignment="1">
      <alignment vertical="center" wrapText="1"/>
    </xf>
    <xf numFmtId="174" fontId="2" fillId="0" borderId="1" xfId="15" applyNumberFormat="1" applyFont="1" applyBorder="1" applyAlignment="1">
      <alignment horizontal="right" vertical="center" wrapText="1" indent="2"/>
    </xf>
    <xf numFmtId="174" fontId="2" fillId="0" borderId="3" xfId="15" applyNumberFormat="1" applyFont="1" applyBorder="1" applyAlignment="1">
      <alignment horizontal="right" vertical="center" wrapText="1" indent="2"/>
    </xf>
    <xf numFmtId="0" fontId="2" fillId="0" borderId="0" xfId="0" applyFont="1" applyBorder="1" applyAlignment="1">
      <alignment vertical="center" wrapText="1"/>
    </xf>
    <xf numFmtId="171" fontId="10" fillId="0" borderId="0" xfId="15" applyFont="1" applyAlignment="1">
      <alignment vertical="center" wrapText="1"/>
    </xf>
    <xf numFmtId="171" fontId="2" fillId="0" borderId="1" xfId="15" applyFont="1" applyBorder="1" applyAlignment="1">
      <alignment horizontal="right" vertical="center" wrapText="1" indent="2"/>
    </xf>
    <xf numFmtId="176" fontId="10" fillId="0" borderId="0" xfId="15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10" fillId="0" borderId="0" xfId="15" applyNumberFormat="1" applyFont="1" applyBorder="1" applyAlignment="1">
      <alignment vertical="center" wrapText="1"/>
    </xf>
    <xf numFmtId="174" fontId="10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" fontId="10" fillId="0" borderId="0" xfId="15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left" vertical="top" wrapText="1" indent="1"/>
    </xf>
    <xf numFmtId="3" fontId="2" fillId="2" borderId="8" xfId="0" applyNumberFormat="1" applyFont="1" applyFill="1" applyBorder="1" applyAlignment="1">
      <alignment horizontal="right" indent="4"/>
    </xf>
    <xf numFmtId="4" fontId="12" fillId="2" borderId="9" xfId="0" applyNumberFormat="1" applyFont="1" applyFill="1" applyBorder="1" applyAlignment="1">
      <alignment horizontal="right" vertical="center" wrapText="1" indent="4"/>
    </xf>
    <xf numFmtId="3" fontId="2" fillId="0" borderId="0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indent="1"/>
    </xf>
    <xf numFmtId="3" fontId="2" fillId="0" borderId="1" xfId="0" applyNumberFormat="1" applyFont="1" applyBorder="1" applyAlignment="1">
      <alignment horizontal="right" indent="4"/>
    </xf>
    <xf numFmtId="4" fontId="12" fillId="0" borderId="3" xfId="0" applyNumberFormat="1" applyFont="1" applyBorder="1" applyAlignment="1">
      <alignment horizontal="right" vertical="center" wrapText="1" indent="4"/>
    </xf>
    <xf numFmtId="0" fontId="2" fillId="0" borderId="2" xfId="0" applyNumberFormat="1" applyFont="1" applyFill="1" applyBorder="1" applyAlignment="1">
      <alignment horizontal="left" vertical="top" wrapText="1" indent="1"/>
    </xf>
    <xf numFmtId="0" fontId="2" fillId="0" borderId="10" xfId="0" applyFont="1" applyBorder="1" applyAlignment="1">
      <alignment horizontal="left" indent="1"/>
    </xf>
    <xf numFmtId="3" fontId="2" fillId="0" borderId="11" xfId="0" applyNumberFormat="1" applyFont="1" applyBorder="1" applyAlignment="1">
      <alignment horizontal="right" indent="4"/>
    </xf>
    <xf numFmtId="4" fontId="12" fillId="0" borderId="4" xfId="0" applyNumberFormat="1" applyFont="1" applyBorder="1" applyAlignment="1">
      <alignment horizontal="right" vertical="center" wrapText="1" indent="4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indent="1"/>
    </xf>
    <xf numFmtId="3" fontId="2" fillId="0" borderId="8" xfId="0" applyNumberFormat="1" applyFont="1" applyFill="1" applyBorder="1" applyAlignment="1">
      <alignment horizontal="right" indent="4"/>
    </xf>
    <xf numFmtId="0" fontId="2" fillId="0" borderId="8" xfId="0" applyFont="1" applyFill="1" applyBorder="1" applyAlignment="1">
      <alignment horizontal="right" indent="4"/>
    </xf>
    <xf numFmtId="3" fontId="2" fillId="0" borderId="8" xfId="0" applyNumberFormat="1" applyFont="1" applyFill="1" applyBorder="1" applyAlignment="1">
      <alignment horizontal="right" vertical="center" wrapText="1" indent="4"/>
    </xf>
    <xf numFmtId="3" fontId="4" fillId="2" borderId="8" xfId="0" applyNumberFormat="1" applyFont="1" applyFill="1" applyBorder="1" applyAlignment="1">
      <alignment horizontal="right" indent="4"/>
    </xf>
    <xf numFmtId="4" fontId="12" fillId="0" borderId="8" xfId="0" applyNumberFormat="1" applyFont="1" applyFill="1" applyBorder="1" applyAlignment="1">
      <alignment horizontal="right" vertical="center" wrapText="1" indent="3"/>
    </xf>
    <xf numFmtId="3" fontId="2" fillId="0" borderId="8" xfId="0" applyNumberFormat="1" applyFont="1" applyFill="1" applyBorder="1" applyAlignment="1">
      <alignment horizontal="right" indent="3"/>
    </xf>
    <xf numFmtId="4" fontId="12" fillId="0" borderId="9" xfId="0" applyNumberFormat="1" applyFont="1" applyFill="1" applyBorder="1" applyAlignment="1">
      <alignment horizontal="right" vertical="center" wrapText="1" indent="4"/>
    </xf>
    <xf numFmtId="3" fontId="2" fillId="0" borderId="0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indent="4"/>
    </xf>
    <xf numFmtId="0" fontId="2" fillId="0" borderId="1" xfId="0" applyFont="1" applyFill="1" applyBorder="1" applyAlignment="1">
      <alignment horizontal="right" indent="4"/>
    </xf>
    <xf numFmtId="3" fontId="2" fillId="0" borderId="1" xfId="0" applyNumberFormat="1" applyFont="1" applyFill="1" applyBorder="1" applyAlignment="1">
      <alignment horizontal="right" vertical="center" wrapText="1" indent="4"/>
    </xf>
    <xf numFmtId="3" fontId="4" fillId="2" borderId="1" xfId="0" applyNumberFormat="1" applyFont="1" applyFill="1" applyBorder="1" applyAlignment="1">
      <alignment horizontal="right" indent="4"/>
    </xf>
    <xf numFmtId="4" fontId="12" fillId="0" borderId="1" xfId="0" applyNumberFormat="1" applyFont="1" applyFill="1" applyBorder="1" applyAlignment="1">
      <alignment horizontal="right" vertical="center" wrapText="1" indent="3"/>
    </xf>
    <xf numFmtId="3" fontId="2" fillId="0" borderId="1" xfId="0" applyNumberFormat="1" applyFont="1" applyFill="1" applyBorder="1" applyAlignment="1">
      <alignment horizontal="right" indent="3"/>
    </xf>
    <xf numFmtId="4" fontId="12" fillId="0" borderId="3" xfId="0" applyNumberFormat="1" applyFont="1" applyFill="1" applyBorder="1" applyAlignment="1">
      <alignment horizontal="right" vertical="center" wrapText="1" indent="4"/>
    </xf>
    <xf numFmtId="3" fontId="2" fillId="0" borderId="2" xfId="0" applyNumberFormat="1" applyFont="1" applyFill="1" applyBorder="1" applyAlignment="1">
      <alignment horizontal="lef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3"/>
    </xf>
    <xf numFmtId="3" fontId="4" fillId="2" borderId="1" xfId="0" applyNumberFormat="1" applyFont="1" applyFill="1" applyBorder="1" applyAlignment="1">
      <alignment horizontal="right" vertical="center" wrapText="1" indent="3"/>
    </xf>
    <xf numFmtId="3" fontId="2" fillId="0" borderId="18" xfId="0" applyNumberFormat="1" applyFont="1" applyFill="1" applyBorder="1" applyAlignment="1">
      <alignment horizontal="right" indent="4"/>
    </xf>
    <xf numFmtId="0" fontId="2" fillId="0" borderId="2" xfId="0" applyFont="1" applyFill="1" applyBorder="1" applyAlignment="1">
      <alignment horizontal="left" indent="1"/>
    </xf>
    <xf numFmtId="3" fontId="2" fillId="0" borderId="19" xfId="0" applyNumberFormat="1" applyFont="1" applyFill="1" applyBorder="1" applyAlignment="1">
      <alignment horizontal="left" vertical="center" wrapText="1" indent="1"/>
    </xf>
    <xf numFmtId="3" fontId="2" fillId="0" borderId="20" xfId="0" applyNumberFormat="1" applyFont="1" applyFill="1" applyBorder="1" applyAlignment="1">
      <alignment horizontal="right" indent="4"/>
    </xf>
    <xf numFmtId="3" fontId="2" fillId="0" borderId="20" xfId="0" applyNumberFormat="1" applyFont="1" applyFill="1" applyBorder="1" applyAlignment="1">
      <alignment horizontal="right" vertical="center" wrapText="1" indent="4"/>
    </xf>
    <xf numFmtId="3" fontId="4" fillId="2" borderId="20" xfId="0" applyNumberFormat="1" applyFont="1" applyFill="1" applyBorder="1" applyAlignment="1">
      <alignment horizontal="right" indent="4"/>
    </xf>
    <xf numFmtId="4" fontId="12" fillId="0" borderId="20" xfId="0" applyNumberFormat="1" applyFont="1" applyFill="1" applyBorder="1" applyAlignment="1">
      <alignment horizontal="right" vertical="center" wrapText="1" indent="3"/>
    </xf>
    <xf numFmtId="3" fontId="2" fillId="0" borderId="20" xfId="0" applyNumberFormat="1" applyFont="1" applyFill="1" applyBorder="1" applyAlignment="1">
      <alignment horizontal="right" vertical="center" wrapText="1" indent="3"/>
    </xf>
    <xf numFmtId="3" fontId="4" fillId="2" borderId="20" xfId="0" applyNumberFormat="1" applyFont="1" applyFill="1" applyBorder="1" applyAlignment="1">
      <alignment horizontal="right" vertical="center" wrapText="1" indent="3"/>
    </xf>
    <xf numFmtId="4" fontId="12" fillId="0" borderId="21" xfId="0" applyNumberFormat="1" applyFont="1" applyFill="1" applyBorder="1" applyAlignment="1">
      <alignment horizontal="right" vertical="center" wrapText="1" indent="4"/>
    </xf>
    <xf numFmtId="3" fontId="1" fillId="0" borderId="0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horizontal="left" vertical="center" wrapText="1" indent="1"/>
    </xf>
    <xf numFmtId="3" fontId="2" fillId="0" borderId="23" xfId="0" applyNumberFormat="1" applyFont="1" applyBorder="1" applyAlignment="1">
      <alignment horizontal="right" indent="4"/>
    </xf>
    <xf numFmtId="3" fontId="2" fillId="0" borderId="14" xfId="0" applyNumberFormat="1" applyFont="1" applyBorder="1" applyAlignment="1">
      <alignment horizontal="right" vertical="center" wrapText="1" indent="3"/>
    </xf>
    <xf numFmtId="3" fontId="4" fillId="2" borderId="14" xfId="0" applyNumberFormat="1" applyFont="1" applyFill="1" applyBorder="1" applyAlignment="1">
      <alignment horizontal="right" vertical="center" wrapText="1" indent="3"/>
    </xf>
    <xf numFmtId="4" fontId="12" fillId="0" borderId="15" xfId="0" applyNumberFormat="1" applyFont="1" applyBorder="1" applyAlignment="1">
      <alignment horizontal="right" vertical="center" wrapText="1" indent="4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right" indent="4"/>
    </xf>
    <xf numFmtId="3" fontId="2" fillId="0" borderId="1" xfId="0" applyNumberFormat="1" applyFont="1" applyBorder="1" applyAlignment="1">
      <alignment horizontal="right" vertical="center" wrapText="1" indent="3"/>
    </xf>
    <xf numFmtId="3" fontId="4" fillId="2" borderId="1" xfId="0" applyNumberFormat="1" applyFont="1" applyFill="1" applyBorder="1" applyAlignment="1">
      <alignment horizontal="right" vertical="center" wrapText="1" indent="4"/>
    </xf>
    <xf numFmtId="3" fontId="2" fillId="0" borderId="18" xfId="0" applyNumberFormat="1" applyFont="1" applyBorder="1" applyAlignment="1">
      <alignment horizontal="right" vertical="center" indent="4"/>
    </xf>
    <xf numFmtId="3" fontId="2" fillId="0" borderId="19" xfId="0" applyNumberFormat="1" applyFont="1" applyBorder="1" applyAlignment="1">
      <alignment horizontal="left" vertical="center" wrapText="1" indent="1"/>
    </xf>
    <xf numFmtId="3" fontId="2" fillId="0" borderId="24" xfId="0" applyNumberFormat="1" applyFont="1" applyBorder="1" applyAlignment="1">
      <alignment horizontal="right" indent="4"/>
    </xf>
    <xf numFmtId="3" fontId="2" fillId="0" borderId="20" xfId="0" applyNumberFormat="1" applyFont="1" applyBorder="1" applyAlignment="1">
      <alignment horizontal="right" vertical="center" wrapText="1" indent="3"/>
    </xf>
    <xf numFmtId="4" fontId="12" fillId="0" borderId="21" xfId="0" applyNumberFormat="1" applyFont="1" applyBorder="1" applyAlignment="1">
      <alignment horizontal="right" vertical="center" wrapText="1" indent="4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2" borderId="15" xfId="0" applyNumberFormat="1" applyFont="1" applyFill="1" applyBorder="1" applyAlignment="1">
      <alignment horizontal="right" vertical="center" wrapText="1" indent="6"/>
    </xf>
    <xf numFmtId="9" fontId="4" fillId="2" borderId="3" xfId="0" applyNumberFormat="1" applyFont="1" applyFill="1" applyBorder="1" applyAlignment="1">
      <alignment horizontal="right" vertical="center" wrapText="1" indent="6"/>
    </xf>
    <xf numFmtId="9" fontId="4" fillId="2" borderId="21" xfId="0" applyNumberFormat="1" applyFont="1" applyFill="1" applyBorder="1" applyAlignment="1">
      <alignment horizontal="right" vertical="center" wrapText="1" indent="6"/>
    </xf>
    <xf numFmtId="0" fontId="2" fillId="0" borderId="7" xfId="0" applyFont="1" applyBorder="1" applyAlignment="1">
      <alignment horizontal="left" indent="1"/>
    </xf>
    <xf numFmtId="0" fontId="2" fillId="0" borderId="8" xfId="0" applyNumberFormat="1" applyFont="1" applyBorder="1" applyAlignment="1">
      <alignment horizontal="right" indent="4"/>
    </xf>
    <xf numFmtId="3" fontId="2" fillId="0" borderId="8" xfId="0" applyNumberFormat="1" applyFont="1" applyBorder="1" applyAlignment="1">
      <alignment horizontal="right" wrapText="1" indent="4"/>
    </xf>
    <xf numFmtId="3" fontId="2" fillId="2" borderId="8" xfId="0" applyNumberFormat="1" applyFont="1" applyFill="1" applyBorder="1" applyAlignment="1">
      <alignment horizontal="right" wrapText="1" indent="3"/>
    </xf>
    <xf numFmtId="4" fontId="12" fillId="0" borderId="8" xfId="0" applyNumberFormat="1" applyFont="1" applyBorder="1" applyAlignment="1">
      <alignment horizontal="right" wrapText="1" indent="3"/>
    </xf>
    <xf numFmtId="0" fontId="2" fillId="0" borderId="8" xfId="0" applyNumberFormat="1" applyFont="1" applyBorder="1" applyAlignment="1">
      <alignment horizontal="right" indent="3"/>
    </xf>
    <xf numFmtId="4" fontId="12" fillId="0" borderId="9" xfId="0" applyNumberFormat="1" applyFont="1" applyBorder="1" applyAlignment="1">
      <alignment horizontal="right" wrapText="1" indent="4"/>
    </xf>
    <xf numFmtId="3" fontId="2" fillId="0" borderId="1" xfId="0" applyNumberFormat="1" applyFont="1" applyBorder="1" applyAlignment="1">
      <alignment horizontal="right" wrapText="1" indent="4"/>
    </xf>
    <xf numFmtId="3" fontId="2" fillId="2" borderId="1" xfId="0" applyNumberFormat="1" applyFont="1" applyFill="1" applyBorder="1" applyAlignment="1">
      <alignment horizontal="right" wrapText="1" indent="3"/>
    </xf>
    <xf numFmtId="4" fontId="12" fillId="0" borderId="1" xfId="0" applyNumberFormat="1" applyFont="1" applyBorder="1" applyAlignment="1">
      <alignment horizontal="right" wrapText="1" indent="3"/>
    </xf>
    <xf numFmtId="0" fontId="2" fillId="0" borderId="1" xfId="0" applyNumberFormat="1" applyFont="1" applyBorder="1" applyAlignment="1">
      <alignment horizontal="right" indent="3"/>
    </xf>
    <xf numFmtId="4" fontId="12" fillId="0" borderId="3" xfId="0" applyNumberFormat="1" applyFont="1" applyBorder="1" applyAlignment="1">
      <alignment horizontal="right" wrapText="1" indent="4"/>
    </xf>
    <xf numFmtId="3" fontId="12" fillId="0" borderId="1" xfId="0" applyNumberFormat="1" applyFont="1" applyBorder="1" applyAlignment="1">
      <alignment horizontal="right" wrapText="1" indent="3"/>
    </xf>
    <xf numFmtId="3" fontId="2" fillId="0" borderId="1" xfId="0" applyNumberFormat="1" applyFont="1" applyBorder="1" applyAlignment="1">
      <alignment horizontal="right" wrapText="1" indent="3"/>
    </xf>
    <xf numFmtId="3" fontId="12" fillId="0" borderId="3" xfId="0" applyNumberFormat="1" applyFont="1" applyBorder="1" applyAlignment="1">
      <alignment horizontal="right" wrapText="1" indent="4"/>
    </xf>
    <xf numFmtId="0" fontId="2" fillId="0" borderId="1" xfId="0" applyNumberFormat="1" applyFont="1" applyBorder="1" applyAlignment="1">
      <alignment horizontal="right" indent="4"/>
    </xf>
    <xf numFmtId="3" fontId="2" fillId="0" borderId="10" xfId="0" applyNumberFormat="1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right" wrapText="1" indent="4"/>
    </xf>
    <xf numFmtId="3" fontId="2" fillId="2" borderId="11" xfId="0" applyNumberFormat="1" applyFont="1" applyFill="1" applyBorder="1" applyAlignment="1">
      <alignment horizontal="right" wrapText="1" indent="3"/>
    </xf>
    <xf numFmtId="3" fontId="12" fillId="0" borderId="11" xfId="0" applyNumberFormat="1" applyFont="1" applyBorder="1" applyAlignment="1">
      <alignment horizontal="right" wrapText="1" indent="3"/>
    </xf>
    <xf numFmtId="3" fontId="2" fillId="0" borderId="11" xfId="0" applyNumberFormat="1" applyFont="1" applyBorder="1" applyAlignment="1">
      <alignment horizontal="right" wrapText="1" indent="3"/>
    </xf>
    <xf numFmtId="3" fontId="12" fillId="0" borderId="4" xfId="0" applyNumberFormat="1" applyFont="1" applyBorder="1" applyAlignment="1">
      <alignment horizontal="right" wrapText="1" indent="4"/>
    </xf>
    <xf numFmtId="3" fontId="2" fillId="0" borderId="7" xfId="0" applyNumberFormat="1" applyFont="1" applyFill="1" applyBorder="1" applyAlignment="1">
      <alignment horizontal="left" vertical="center" wrapText="1" indent="1"/>
    </xf>
    <xf numFmtId="3" fontId="2" fillId="0" borderId="25" xfId="0" applyNumberFormat="1" applyFont="1" applyFill="1" applyBorder="1" applyAlignment="1">
      <alignment horizontal="right" indent="4"/>
    </xf>
    <xf numFmtId="3" fontId="4" fillId="2" borderId="8" xfId="0" applyNumberFormat="1" applyFont="1" applyFill="1" applyBorder="1" applyAlignment="1">
      <alignment horizontal="right" vertical="center" wrapText="1" indent="4"/>
    </xf>
    <xf numFmtId="3" fontId="2" fillId="0" borderId="8" xfId="0" applyNumberFormat="1" applyFont="1" applyFill="1" applyBorder="1" applyAlignment="1">
      <alignment horizontal="right" vertical="center" wrapText="1" indent="3"/>
    </xf>
    <xf numFmtId="3" fontId="2" fillId="0" borderId="18" xfId="0" applyNumberFormat="1" applyFont="1" applyFill="1" applyBorder="1" applyAlignment="1">
      <alignment horizontal="right" vertical="center" indent="4"/>
    </xf>
    <xf numFmtId="3" fontId="2" fillId="0" borderId="26" xfId="0" applyNumberFormat="1" applyFont="1" applyFill="1" applyBorder="1" applyAlignment="1">
      <alignment horizontal="right" indent="4"/>
    </xf>
    <xf numFmtId="3" fontId="2" fillId="0" borderId="11" xfId="0" applyNumberFormat="1" applyFont="1" applyFill="1" applyBorder="1" applyAlignment="1">
      <alignment horizontal="right" vertical="center" wrapText="1" indent="4"/>
    </xf>
    <xf numFmtId="3" fontId="4" fillId="2" borderId="11" xfId="0" applyNumberFormat="1" applyFont="1" applyFill="1" applyBorder="1" applyAlignment="1">
      <alignment horizontal="right" vertical="center" wrapText="1" indent="4"/>
    </xf>
    <xf numFmtId="4" fontId="12" fillId="0" borderId="11" xfId="0" applyNumberFormat="1" applyFont="1" applyFill="1" applyBorder="1" applyAlignment="1">
      <alignment horizontal="right" vertical="center" wrapText="1" indent="3"/>
    </xf>
    <xf numFmtId="3" fontId="2" fillId="0" borderId="11" xfId="0" applyNumberFormat="1" applyFont="1" applyFill="1" applyBorder="1" applyAlignment="1">
      <alignment horizontal="right" vertical="center" wrapText="1" indent="3"/>
    </xf>
    <xf numFmtId="4" fontId="12" fillId="0" borderId="4" xfId="0" applyNumberFormat="1" applyFont="1" applyFill="1" applyBorder="1" applyAlignment="1">
      <alignment horizontal="right" vertical="center" wrapText="1" indent="4"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8" xfId="0" applyFont="1" applyBorder="1" applyAlignment="1">
      <alignment horizontal="right" indent="4"/>
    </xf>
    <xf numFmtId="0" fontId="4" fillId="2" borderId="8" xfId="0" applyNumberFormat="1" applyFont="1" applyFill="1" applyBorder="1" applyAlignment="1">
      <alignment horizontal="right" indent="3"/>
    </xf>
    <xf numFmtId="2" fontId="12" fillId="0" borderId="8" xfId="0" applyNumberFormat="1" applyFont="1" applyBorder="1" applyAlignment="1">
      <alignment horizontal="right" indent="3"/>
    </xf>
    <xf numFmtId="2" fontId="12" fillId="0" borderId="9" xfId="0" applyNumberFormat="1" applyFont="1" applyBorder="1" applyAlignment="1">
      <alignment horizontal="right" indent="4"/>
    </xf>
    <xf numFmtId="0" fontId="2" fillId="0" borderId="1" xfId="0" applyFont="1" applyBorder="1" applyAlignment="1">
      <alignment horizontal="right" indent="4"/>
    </xf>
    <xf numFmtId="0" fontId="4" fillId="2" borderId="1" xfId="0" applyNumberFormat="1" applyFont="1" applyFill="1" applyBorder="1" applyAlignment="1">
      <alignment horizontal="right" indent="3"/>
    </xf>
    <xf numFmtId="2" fontId="12" fillId="0" borderId="1" xfId="0" applyNumberFormat="1" applyFont="1" applyBorder="1" applyAlignment="1">
      <alignment horizontal="right" indent="3"/>
    </xf>
    <xf numFmtId="2" fontId="12" fillId="0" borderId="3" xfId="0" applyNumberFormat="1" applyFont="1" applyBorder="1" applyAlignment="1">
      <alignment horizontal="right" indent="4"/>
    </xf>
    <xf numFmtId="3" fontId="2" fillId="0" borderId="2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right" indent="4"/>
    </xf>
    <xf numFmtId="0" fontId="2" fillId="0" borderId="11" xfId="0" applyNumberFormat="1" applyFont="1" applyBorder="1" applyAlignment="1">
      <alignment horizontal="right" indent="4"/>
    </xf>
    <xf numFmtId="0" fontId="4" fillId="2" borderId="11" xfId="0" applyNumberFormat="1" applyFont="1" applyFill="1" applyBorder="1" applyAlignment="1">
      <alignment horizontal="right" indent="3"/>
    </xf>
    <xf numFmtId="2" fontId="12" fillId="0" borderId="11" xfId="0" applyNumberFormat="1" applyFont="1" applyBorder="1" applyAlignment="1">
      <alignment horizontal="right" indent="3"/>
    </xf>
    <xf numFmtId="2" fontId="12" fillId="0" borderId="4" xfId="0" applyNumberFormat="1" applyFont="1" applyBorder="1" applyAlignment="1">
      <alignment horizontal="right" indent="4"/>
    </xf>
    <xf numFmtId="0" fontId="4" fillId="0" borderId="0" xfId="0" applyFont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 indent="4"/>
    </xf>
    <xf numFmtId="3" fontId="2" fillId="0" borderId="1" xfId="0" applyNumberFormat="1" applyFont="1" applyFill="1" applyBorder="1" applyAlignment="1">
      <alignment horizontal="right" vertical="center" wrapText="1" indent="4"/>
    </xf>
    <xf numFmtId="3" fontId="2" fillId="0" borderId="11" xfId="0" applyNumberFormat="1" applyFont="1" applyFill="1" applyBorder="1" applyAlignment="1">
      <alignment horizontal="right" vertical="center" wrapText="1" indent="4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 indent="3"/>
    </xf>
    <xf numFmtId="3" fontId="2" fillId="0" borderId="8" xfId="0" applyNumberFormat="1" applyFont="1" applyBorder="1" applyAlignment="1">
      <alignment horizontal="right" vertical="center" wrapText="1" indent="3"/>
    </xf>
    <xf numFmtId="3" fontId="2" fillId="0" borderId="1" xfId="0" applyNumberFormat="1" applyFont="1" applyBorder="1" applyAlignment="1">
      <alignment horizontal="right" vertical="center" wrapText="1" indent="3"/>
    </xf>
    <xf numFmtId="3" fontId="2" fillId="0" borderId="11" xfId="0" applyNumberFormat="1" applyFont="1" applyBorder="1" applyAlignment="1">
      <alignment horizontal="right" vertical="center" wrapText="1" indent="3"/>
    </xf>
    <xf numFmtId="3" fontId="2" fillId="0" borderId="11" xfId="0" applyNumberFormat="1" applyFont="1" applyBorder="1" applyAlignment="1">
      <alignment horizontal="right" vertical="center" wrapText="1" indent="3"/>
    </xf>
    <xf numFmtId="0" fontId="4" fillId="0" borderId="6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15" applyNumberFormat="1" applyFont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0" borderId="33" xfId="0" applyNumberFormat="1" applyFont="1" applyBorder="1" applyAlignment="1">
      <alignment vertical="center" wrapText="1"/>
    </xf>
    <xf numFmtId="3" fontId="2" fillId="3" borderId="30" xfId="0" applyNumberFormat="1" applyFont="1" applyFill="1" applyBorder="1" applyAlignment="1">
      <alignment vertical="center"/>
    </xf>
    <xf numFmtId="3" fontId="2" fillId="3" borderId="34" xfId="0" applyNumberFormat="1" applyFont="1" applyFill="1" applyBorder="1" applyAlignment="1">
      <alignment vertical="center"/>
    </xf>
    <xf numFmtId="3" fontId="4" fillId="2" borderId="30" xfId="0" applyNumberFormat="1" applyFont="1" applyFill="1" applyBorder="1" applyAlignment="1">
      <alignment vertical="center" wrapText="1"/>
    </xf>
    <xf numFmtId="3" fontId="2" fillId="2" borderId="31" xfId="0" applyNumberFormat="1" applyFont="1" applyFill="1" applyBorder="1" applyAlignment="1">
      <alignment vertical="center" wrapText="1"/>
    </xf>
    <xf numFmtId="3" fontId="4" fillId="2" borderId="32" xfId="0" applyNumberFormat="1" applyFont="1" applyFill="1" applyBorder="1" applyAlignment="1">
      <alignment horizontal="right" vertical="center" wrapText="1" indent="1"/>
    </xf>
    <xf numFmtId="3" fontId="2" fillId="0" borderId="29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2" fillId="3" borderId="30" xfId="0" applyNumberFormat="1" applyFont="1" applyFill="1" applyBorder="1" applyAlignment="1">
      <alignment vertical="center" wrapText="1"/>
    </xf>
    <xf numFmtId="3" fontId="2" fillId="3" borderId="34" xfId="0" applyNumberFormat="1" applyFont="1" applyFill="1" applyBorder="1" applyAlignment="1">
      <alignment vertical="center" wrapText="1"/>
    </xf>
    <xf numFmtId="3" fontId="2" fillId="2" borderId="30" xfId="0" applyNumberFormat="1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vertical="center"/>
    </xf>
    <xf numFmtId="3" fontId="2" fillId="3" borderId="31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8" xfId="0" applyNumberFormat="1" applyFont="1" applyFill="1" applyBorder="1" applyAlignment="1">
      <alignment horizontal="right" vertical="center" wrapText="1" indent="1"/>
    </xf>
    <xf numFmtId="3" fontId="2" fillId="0" borderId="9" xfId="0" applyNumberFormat="1" applyFont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Fill="1" applyBorder="1" applyAlignment="1">
      <alignment horizontal="right" vertical="center" wrapText="1" indent="1"/>
    </xf>
    <xf numFmtId="3" fontId="2" fillId="0" borderId="4" xfId="0" applyNumberFormat="1" applyFont="1" applyBorder="1" applyAlignment="1">
      <alignment horizontal="right" vertical="center" wrapText="1" indent="1"/>
    </xf>
    <xf numFmtId="3" fontId="4" fillId="3" borderId="6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 indent="2"/>
    </xf>
    <xf numFmtId="3" fontId="2" fillId="2" borderId="8" xfId="0" applyNumberFormat="1" applyFont="1" applyFill="1" applyBorder="1" applyAlignment="1">
      <alignment horizontal="right" vertical="center" wrapText="1" indent="2"/>
    </xf>
    <xf numFmtId="3" fontId="2" fillId="3" borderId="8" xfId="0" applyNumberFormat="1" applyFont="1" applyFill="1" applyBorder="1" applyAlignment="1">
      <alignment horizontal="right" vertical="center" wrapText="1" indent="2"/>
    </xf>
    <xf numFmtId="3" fontId="2" fillId="3" borderId="9" xfId="0" applyNumberFormat="1" applyFont="1" applyFill="1" applyBorder="1" applyAlignment="1">
      <alignment horizontal="right" vertical="center" wrapText="1" indent="2"/>
    </xf>
    <xf numFmtId="3" fontId="2" fillId="0" borderId="1" xfId="0" applyNumberFormat="1" applyFont="1" applyBorder="1" applyAlignment="1">
      <alignment horizontal="right" vertical="center" wrapText="1" indent="2"/>
    </xf>
    <xf numFmtId="3" fontId="2" fillId="2" borderId="1" xfId="0" applyNumberFormat="1" applyFont="1" applyFill="1" applyBorder="1" applyAlignment="1">
      <alignment horizontal="right" vertical="center" wrapText="1" indent="2"/>
    </xf>
    <xf numFmtId="3" fontId="2" fillId="3" borderId="1" xfId="0" applyNumberFormat="1" applyFont="1" applyFill="1" applyBorder="1" applyAlignment="1">
      <alignment horizontal="right" vertical="center" wrapText="1" indent="2"/>
    </xf>
    <xf numFmtId="3" fontId="2" fillId="3" borderId="3" xfId="0" applyNumberFormat="1" applyFont="1" applyFill="1" applyBorder="1" applyAlignment="1">
      <alignment horizontal="right" vertical="center" wrapText="1" indent="2"/>
    </xf>
    <xf numFmtId="3" fontId="2" fillId="0" borderId="11" xfId="0" applyNumberFormat="1" applyFont="1" applyBorder="1" applyAlignment="1">
      <alignment horizontal="right" vertical="center" wrapText="1" indent="2"/>
    </xf>
    <xf numFmtId="3" fontId="2" fillId="2" borderId="11" xfId="0" applyNumberFormat="1" applyFont="1" applyFill="1" applyBorder="1" applyAlignment="1">
      <alignment horizontal="right" vertical="center" wrapText="1" indent="2"/>
    </xf>
    <xf numFmtId="3" fontId="2" fillId="3" borderId="11" xfId="0" applyNumberFormat="1" applyFont="1" applyFill="1" applyBorder="1" applyAlignment="1">
      <alignment horizontal="right" vertical="center" wrapText="1" indent="2"/>
    </xf>
    <xf numFmtId="3" fontId="2" fillId="3" borderId="4" xfId="0" applyNumberFormat="1" applyFont="1" applyFill="1" applyBorder="1" applyAlignment="1">
      <alignment horizontal="right" vertical="center" wrapText="1" indent="2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right" vertical="center" wrapText="1" indent="2"/>
    </xf>
    <xf numFmtId="3" fontId="4" fillId="3" borderId="1" xfId="0" applyNumberFormat="1" applyFont="1" applyFill="1" applyBorder="1" applyAlignment="1">
      <alignment horizontal="right" vertical="center" wrapText="1" indent="2"/>
    </xf>
    <xf numFmtId="3" fontId="4" fillId="3" borderId="11" xfId="0" applyNumberFormat="1" applyFont="1" applyFill="1" applyBorder="1" applyAlignment="1">
      <alignment horizontal="right" vertical="center" wrapText="1" indent="2"/>
    </xf>
    <xf numFmtId="3" fontId="4" fillId="3" borderId="8" xfId="0" applyNumberFormat="1" applyFont="1" applyFill="1" applyBorder="1" applyAlignment="1">
      <alignment horizontal="right" indent="3"/>
    </xf>
    <xf numFmtId="3" fontId="4" fillId="3" borderId="1" xfId="0" applyNumberFormat="1" applyFont="1" applyFill="1" applyBorder="1" applyAlignment="1">
      <alignment horizontal="right" indent="3"/>
    </xf>
    <xf numFmtId="3" fontId="4" fillId="3" borderId="11" xfId="0" applyNumberFormat="1" applyFont="1" applyFill="1" applyBorder="1" applyAlignment="1">
      <alignment horizontal="right" indent="3"/>
    </xf>
    <xf numFmtId="3" fontId="4" fillId="3" borderId="8" xfId="0" applyNumberFormat="1" applyFont="1" applyFill="1" applyBorder="1" applyAlignment="1">
      <alignment horizontal="right" indent="2"/>
    </xf>
    <xf numFmtId="3" fontId="4" fillId="3" borderId="1" xfId="0" applyNumberFormat="1" applyFont="1" applyFill="1" applyBorder="1" applyAlignment="1">
      <alignment horizontal="right" indent="2"/>
    </xf>
    <xf numFmtId="3" fontId="4" fillId="3" borderId="11" xfId="0" applyNumberFormat="1" applyFont="1" applyFill="1" applyBorder="1" applyAlignment="1">
      <alignment horizontal="right" indent="2"/>
    </xf>
    <xf numFmtId="3" fontId="2" fillId="3" borderId="8" xfId="0" applyNumberFormat="1" applyFont="1" applyFill="1" applyBorder="1" applyAlignment="1">
      <alignment horizontal="right" vertical="center" wrapText="1" indent="2"/>
    </xf>
    <xf numFmtId="3" fontId="2" fillId="3" borderId="1" xfId="0" applyNumberFormat="1" applyFont="1" applyFill="1" applyBorder="1" applyAlignment="1">
      <alignment horizontal="right" vertical="center" wrapText="1" indent="2"/>
    </xf>
    <xf numFmtId="3" fontId="2" fillId="3" borderId="11" xfId="0" applyNumberFormat="1" applyFont="1" applyFill="1" applyBorder="1" applyAlignment="1">
      <alignment horizontal="right" vertical="center" wrapText="1" indent="2"/>
    </xf>
    <xf numFmtId="3" fontId="2" fillId="2" borderId="8" xfId="0" applyNumberFormat="1" applyFont="1" applyFill="1" applyBorder="1" applyAlignment="1">
      <alignment horizontal="right" vertical="center" wrapText="1" indent="4"/>
    </xf>
    <xf numFmtId="3" fontId="2" fillId="2" borderId="1" xfId="0" applyNumberFormat="1" applyFont="1" applyFill="1" applyBorder="1" applyAlignment="1">
      <alignment horizontal="right" vertical="center" wrapText="1" indent="4"/>
    </xf>
    <xf numFmtId="3" fontId="2" fillId="2" borderId="11" xfId="0" applyNumberFormat="1" applyFont="1" applyFill="1" applyBorder="1" applyAlignment="1">
      <alignment horizontal="right" vertical="center" wrapText="1" indent="4"/>
    </xf>
    <xf numFmtId="3" fontId="2" fillId="3" borderId="9" xfId="0" applyNumberFormat="1" applyFont="1" applyFill="1" applyBorder="1" applyAlignment="1">
      <alignment horizontal="right" vertical="center" wrapText="1" indent="4"/>
    </xf>
    <xf numFmtId="3" fontId="2" fillId="3" borderId="3" xfId="0" applyNumberFormat="1" applyFont="1" applyFill="1" applyBorder="1" applyAlignment="1">
      <alignment horizontal="right" vertical="center" wrapText="1" indent="4"/>
    </xf>
    <xf numFmtId="3" fontId="2" fillId="3" borderId="4" xfId="0" applyNumberFormat="1" applyFont="1" applyFill="1" applyBorder="1" applyAlignment="1">
      <alignment horizontal="right" vertical="center" wrapText="1" indent="4"/>
    </xf>
    <xf numFmtId="3" fontId="2" fillId="3" borderId="8" xfId="0" applyNumberFormat="1" applyFont="1" applyFill="1" applyBorder="1" applyAlignment="1">
      <alignment horizontal="right" vertical="center" wrapText="1" indent="3"/>
    </xf>
    <xf numFmtId="3" fontId="2" fillId="3" borderId="1" xfId="0" applyNumberFormat="1" applyFont="1" applyFill="1" applyBorder="1" applyAlignment="1">
      <alignment horizontal="right" vertical="center" wrapText="1" indent="3"/>
    </xf>
    <xf numFmtId="3" fontId="2" fillId="3" borderId="11" xfId="0" applyNumberFormat="1" applyFont="1" applyFill="1" applyBorder="1" applyAlignment="1">
      <alignment horizontal="right" vertical="center" wrapText="1" indent="3"/>
    </xf>
    <xf numFmtId="3" fontId="2" fillId="2" borderId="9" xfId="0" applyNumberFormat="1" applyFont="1" applyFill="1" applyBorder="1" applyAlignment="1">
      <alignment horizontal="right" vertical="center" wrapText="1" indent="3"/>
    </xf>
    <xf numFmtId="3" fontId="2" fillId="2" borderId="3" xfId="0" applyNumberFormat="1" applyFont="1" applyFill="1" applyBorder="1" applyAlignment="1">
      <alignment horizontal="right" vertical="center" wrapText="1" indent="3"/>
    </xf>
    <xf numFmtId="3" fontId="2" fillId="2" borderId="4" xfId="0" applyNumberFormat="1" applyFont="1" applyFill="1" applyBorder="1" applyAlignment="1">
      <alignment horizontal="right" vertical="center" wrapText="1" indent="3"/>
    </xf>
    <xf numFmtId="0" fontId="4" fillId="2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2" fillId="0" borderId="1" xfId="0" applyNumberFormat="1" applyFont="1" applyFill="1" applyBorder="1" applyAlignment="1">
      <alignment horizontal="right" vertical="center" wrapText="1" indent="2"/>
    </xf>
    <xf numFmtId="0" fontId="17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left" vertical="center" wrapText="1" indent="1"/>
    </xf>
    <xf numFmtId="4" fontId="12" fillId="0" borderId="14" xfId="0" applyNumberFormat="1" applyFont="1" applyBorder="1" applyAlignment="1">
      <alignment horizontal="right" vertical="center" wrapText="1" indent="3"/>
    </xf>
    <xf numFmtId="4" fontId="12" fillId="0" borderId="1" xfId="0" applyNumberFormat="1" applyFont="1" applyBorder="1" applyAlignment="1">
      <alignment horizontal="right" vertical="center" wrapText="1" indent="3"/>
    </xf>
    <xf numFmtId="4" fontId="12" fillId="0" borderId="20" xfId="0" applyNumberFormat="1" applyFont="1" applyBorder="1" applyAlignment="1">
      <alignment horizontal="right" vertical="center" wrapText="1" indent="3"/>
    </xf>
    <xf numFmtId="0" fontId="2" fillId="0" borderId="22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3" fontId="2" fillId="2" borderId="14" xfId="0" applyNumberFormat="1" applyFont="1" applyFill="1" applyBorder="1" applyAlignment="1">
      <alignment horizontal="right" vertical="center" wrapText="1" indent="2"/>
    </xf>
    <xf numFmtId="2" fontId="2" fillId="0" borderId="14" xfId="0" applyNumberFormat="1" applyFont="1" applyBorder="1" applyAlignment="1">
      <alignment horizontal="right" vertical="center" wrapText="1" indent="2"/>
    </xf>
    <xf numFmtId="3" fontId="2" fillId="0" borderId="14" xfId="0" applyNumberFormat="1" applyFont="1" applyBorder="1" applyAlignment="1">
      <alignment horizontal="right" vertical="center" wrapText="1" indent="2"/>
    </xf>
    <xf numFmtId="2" fontId="2" fillId="0" borderId="15" xfId="0" applyNumberFormat="1" applyFont="1" applyBorder="1" applyAlignment="1">
      <alignment horizontal="right" vertical="center" wrapText="1" indent="2"/>
    </xf>
    <xf numFmtId="2" fontId="2" fillId="0" borderId="1" xfId="0" applyNumberFormat="1" applyFont="1" applyBorder="1" applyAlignment="1">
      <alignment horizontal="right" vertical="center" wrapText="1" indent="2"/>
    </xf>
    <xf numFmtId="2" fontId="2" fillId="0" borderId="3" xfId="0" applyNumberFormat="1" applyFont="1" applyBorder="1" applyAlignment="1">
      <alignment horizontal="right" vertical="center" wrapText="1" indent="2"/>
    </xf>
    <xf numFmtId="3" fontId="2" fillId="2" borderId="20" xfId="0" applyNumberFormat="1" applyFont="1" applyFill="1" applyBorder="1" applyAlignment="1">
      <alignment horizontal="right" vertical="center" wrapText="1" indent="2"/>
    </xf>
    <xf numFmtId="2" fontId="2" fillId="0" borderId="20" xfId="0" applyNumberFormat="1" applyFont="1" applyBorder="1" applyAlignment="1">
      <alignment horizontal="right" vertical="center" wrapText="1" indent="2"/>
    </xf>
    <xf numFmtId="3" fontId="2" fillId="0" borderId="20" xfId="0" applyNumberFormat="1" applyFont="1" applyBorder="1" applyAlignment="1">
      <alignment horizontal="right" vertical="center" wrapText="1" indent="2"/>
    </xf>
    <xf numFmtId="2" fontId="2" fillId="0" borderId="21" xfId="0" applyNumberFormat="1" applyFont="1" applyBorder="1" applyAlignment="1">
      <alignment horizontal="right" vertical="center" wrapText="1" indent="2"/>
    </xf>
    <xf numFmtId="3" fontId="4" fillId="0" borderId="9" xfId="0" applyNumberFormat="1" applyFont="1" applyBorder="1" applyAlignment="1">
      <alignment horizontal="right" vertical="center" wrapText="1" indent="1"/>
    </xf>
    <xf numFmtId="3" fontId="4" fillId="0" borderId="3" xfId="0" applyNumberFormat="1" applyFont="1" applyBorder="1" applyAlignment="1">
      <alignment horizontal="right" vertical="center" wrapText="1" indent="1"/>
    </xf>
    <xf numFmtId="3" fontId="4" fillId="0" borderId="4" xfId="0" applyNumberFormat="1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2" fontId="2" fillId="2" borderId="1" xfId="0" applyNumberFormat="1" applyFont="1" applyFill="1" applyBorder="1" applyAlignment="1">
      <alignment horizontal="right" vertical="center" wrapText="1" indent="2"/>
    </xf>
    <xf numFmtId="3" fontId="4" fillId="4" borderId="35" xfId="0" applyNumberFormat="1" applyFont="1" applyFill="1" applyBorder="1" applyAlignment="1">
      <alignment horizontal="left" vertical="center" wrapText="1" indent="1"/>
    </xf>
    <xf numFmtId="3" fontId="4" fillId="4" borderId="36" xfId="0" applyNumberFormat="1" applyFont="1" applyFill="1" applyBorder="1" applyAlignment="1">
      <alignment horizontal="right" vertical="center" wrapText="1" indent="1"/>
    </xf>
    <xf numFmtId="3" fontId="4" fillId="4" borderId="36" xfId="0" applyNumberFormat="1" applyFont="1" applyFill="1" applyBorder="1" applyAlignment="1">
      <alignment horizontal="right" vertical="center" wrapText="1" indent="2"/>
    </xf>
    <xf numFmtId="3" fontId="4" fillId="4" borderId="37" xfId="0" applyNumberFormat="1" applyFont="1" applyFill="1" applyBorder="1" applyAlignment="1">
      <alignment horizontal="right" vertical="center" wrapText="1" indent="2"/>
    </xf>
    <xf numFmtId="3" fontId="2" fillId="0" borderId="8" xfId="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11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4" borderId="36" xfId="0" applyNumberFormat="1" applyFont="1" applyFill="1" applyBorder="1" applyAlignment="1">
      <alignment horizontal="right" indent="2"/>
    </xf>
    <xf numFmtId="3" fontId="4" fillId="4" borderId="36" xfId="0" applyNumberFormat="1" applyFont="1" applyFill="1" applyBorder="1" applyAlignment="1">
      <alignment horizontal="right" indent="3"/>
    </xf>
    <xf numFmtId="3" fontId="4" fillId="4" borderId="37" xfId="0" applyNumberFormat="1" applyFont="1" applyFill="1" applyBorder="1" applyAlignment="1">
      <alignment horizontal="right" indent="3"/>
    </xf>
    <xf numFmtId="3" fontId="4" fillId="4" borderId="37" xfId="0" applyNumberFormat="1" applyFont="1" applyFill="1" applyBorder="1" applyAlignment="1">
      <alignment horizontal="right" indent="2"/>
    </xf>
    <xf numFmtId="172" fontId="4" fillId="4" borderId="13" xfId="0" applyNumberFormat="1" applyFont="1" applyFill="1" applyBorder="1" applyAlignment="1">
      <alignment horizontal="right" vertical="center" wrapText="1" indent="2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172" fontId="2" fillId="4" borderId="1" xfId="0" applyNumberFormat="1" applyFont="1" applyFill="1" applyBorder="1" applyAlignment="1">
      <alignment horizontal="right" vertical="center" wrapText="1" indent="2"/>
    </xf>
    <xf numFmtId="0" fontId="2" fillId="0" borderId="8" xfId="0" applyFont="1" applyFill="1" applyBorder="1" applyAlignment="1">
      <alignment horizontal="left" vertical="center" wrapText="1" indent="1"/>
    </xf>
    <xf numFmtId="172" fontId="2" fillId="0" borderId="8" xfId="0" applyNumberFormat="1" applyFont="1" applyFill="1" applyBorder="1" applyAlignment="1">
      <alignment horizontal="right" vertical="center" wrapText="1" indent="2"/>
    </xf>
    <xf numFmtId="172" fontId="2" fillId="2" borderId="8" xfId="0" applyNumberFormat="1" applyFont="1" applyFill="1" applyBorder="1" applyAlignment="1">
      <alignment horizontal="right" vertical="center" wrapText="1" indent="2"/>
    </xf>
    <xf numFmtId="0" fontId="2" fillId="4" borderId="20" xfId="0" applyFont="1" applyFill="1" applyBorder="1" applyAlignment="1">
      <alignment horizontal="left" vertical="center" wrapText="1" indent="1"/>
    </xf>
    <xf numFmtId="172" fontId="2" fillId="4" borderId="20" xfId="0" applyNumberFormat="1" applyFont="1" applyFill="1" applyBorder="1" applyAlignment="1">
      <alignment horizontal="right" vertical="center" wrapText="1" indent="2"/>
    </xf>
    <xf numFmtId="0" fontId="8" fillId="4" borderId="16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/>
    </xf>
    <xf numFmtId="0" fontId="4" fillId="3" borderId="20" xfId="0" applyFont="1" applyFill="1" applyBorder="1" applyAlignment="1">
      <alignment vertical="center" wrapText="1"/>
    </xf>
    <xf numFmtId="172" fontId="2" fillId="3" borderId="8" xfId="0" applyNumberFormat="1" applyFont="1" applyFill="1" applyBorder="1" applyAlignment="1">
      <alignment horizontal="right" vertical="center" wrapText="1" indent="2"/>
    </xf>
    <xf numFmtId="172" fontId="2" fillId="3" borderId="1" xfId="0" applyNumberFormat="1" applyFont="1" applyFill="1" applyBorder="1" applyAlignment="1">
      <alignment horizontal="right" vertical="center" wrapText="1" indent="2"/>
    </xf>
    <xf numFmtId="174" fontId="2" fillId="0" borderId="14" xfId="15" applyNumberFormat="1" applyFont="1" applyFill="1" applyBorder="1" applyAlignment="1">
      <alignment horizontal="right" vertical="center" wrapText="1" indent="2"/>
    </xf>
    <xf numFmtId="174" fontId="2" fillId="0" borderId="15" xfId="15" applyNumberFormat="1" applyFont="1" applyFill="1" applyBorder="1" applyAlignment="1">
      <alignment horizontal="right" vertical="center" wrapText="1" indent="2"/>
    </xf>
    <xf numFmtId="174" fontId="2" fillId="0" borderId="1" xfId="15" applyNumberFormat="1" applyFont="1" applyFill="1" applyBorder="1" applyAlignment="1">
      <alignment horizontal="right" vertical="center" wrapText="1" indent="2"/>
    </xf>
    <xf numFmtId="174" fontId="2" fillId="0" borderId="3" xfId="15" applyNumberFormat="1" applyFont="1" applyFill="1" applyBorder="1" applyAlignment="1">
      <alignment horizontal="right" vertical="center" wrapText="1" indent="2"/>
    </xf>
    <xf numFmtId="174" fontId="10" fillId="0" borderId="0" xfId="15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" fontId="2" fillId="0" borderId="1" xfId="15" applyNumberFormat="1" applyFont="1" applyBorder="1" applyAlignment="1">
      <alignment horizontal="right" vertical="center" wrapText="1" indent="2"/>
    </xf>
    <xf numFmtId="173" fontId="2" fillId="0" borderId="1" xfId="15" applyNumberFormat="1" applyFont="1" applyBorder="1" applyAlignment="1">
      <alignment horizontal="right" vertical="center" wrapText="1" indent="2"/>
    </xf>
    <xf numFmtId="1" fontId="2" fillId="0" borderId="1" xfId="15" applyNumberFormat="1" applyFont="1" applyFill="1" applyBorder="1" applyAlignment="1">
      <alignment horizontal="right" vertical="center" wrapText="1" indent="2"/>
    </xf>
    <xf numFmtId="0" fontId="2" fillId="4" borderId="1" xfId="0" applyFont="1" applyFill="1" applyBorder="1" applyAlignment="1">
      <alignment vertical="center" wrapText="1"/>
    </xf>
    <xf numFmtId="1" fontId="2" fillId="4" borderId="1" xfId="15" applyNumberFormat="1" applyFont="1" applyFill="1" applyBorder="1" applyAlignment="1">
      <alignment horizontal="right" vertical="center" wrapText="1" indent="2"/>
    </xf>
    <xf numFmtId="173" fontId="2" fillId="4" borderId="1" xfId="15" applyNumberFormat="1" applyFont="1" applyFill="1" applyBorder="1" applyAlignment="1">
      <alignment horizontal="right" vertical="center" wrapText="1" indent="2"/>
    </xf>
    <xf numFmtId="174" fontId="2" fillId="4" borderId="1" xfId="15" applyNumberFormat="1" applyFont="1" applyFill="1" applyBorder="1" applyAlignment="1">
      <alignment horizontal="right" vertical="center" wrapText="1" indent="2"/>
    </xf>
    <xf numFmtId="3" fontId="2" fillId="4" borderId="1" xfId="0" applyNumberFormat="1" applyFont="1" applyFill="1" applyBorder="1" applyAlignment="1">
      <alignment vertical="center" wrapText="1"/>
    </xf>
    <xf numFmtId="174" fontId="2" fillId="4" borderId="3" xfId="15" applyNumberFormat="1" applyFont="1" applyFill="1" applyBorder="1" applyAlignment="1">
      <alignment horizontal="right" vertical="center" wrapText="1" indent="2"/>
    </xf>
    <xf numFmtId="0" fontId="2" fillId="0" borderId="14" xfId="0" applyFont="1" applyBorder="1" applyAlignment="1">
      <alignment vertical="center" wrapText="1"/>
    </xf>
    <xf numFmtId="1" fontId="2" fillId="0" borderId="14" xfId="15" applyNumberFormat="1" applyFont="1" applyBorder="1" applyAlignment="1">
      <alignment horizontal="right" vertical="center" wrapText="1" indent="2"/>
    </xf>
    <xf numFmtId="173" fontId="2" fillId="0" borderId="14" xfId="15" applyNumberFormat="1" applyFont="1" applyBorder="1" applyAlignment="1">
      <alignment horizontal="right" vertical="center" wrapText="1" indent="2"/>
    </xf>
    <xf numFmtId="1" fontId="2" fillId="0" borderId="14" xfId="15" applyNumberFormat="1" applyFont="1" applyFill="1" applyBorder="1" applyAlignment="1">
      <alignment horizontal="right" vertical="center" wrapText="1" indent="2"/>
    </xf>
    <xf numFmtId="0" fontId="2" fillId="4" borderId="20" xfId="0" applyFont="1" applyFill="1" applyBorder="1" applyAlignment="1">
      <alignment vertical="center" wrapText="1"/>
    </xf>
    <xf numFmtId="1" fontId="2" fillId="4" borderId="20" xfId="15" applyNumberFormat="1" applyFont="1" applyFill="1" applyBorder="1" applyAlignment="1">
      <alignment horizontal="right" vertical="center" wrapText="1" indent="2"/>
    </xf>
    <xf numFmtId="173" fontId="2" fillId="4" borderId="20" xfId="15" applyNumberFormat="1" applyFont="1" applyFill="1" applyBorder="1" applyAlignment="1">
      <alignment horizontal="right" vertical="center" wrapText="1" indent="2"/>
    </xf>
    <xf numFmtId="174" fontId="2" fillId="4" borderId="20" xfId="15" applyNumberFormat="1" applyFont="1" applyFill="1" applyBorder="1" applyAlignment="1">
      <alignment horizontal="right" vertical="center" wrapText="1" indent="2"/>
    </xf>
    <xf numFmtId="174" fontId="2" fillId="4" borderId="21" xfId="15" applyNumberFormat="1" applyFont="1" applyFill="1" applyBorder="1" applyAlignment="1">
      <alignment horizontal="right" vertical="center" wrapText="1" indent="2"/>
    </xf>
    <xf numFmtId="0" fontId="4" fillId="4" borderId="13" xfId="0" applyFont="1" applyFill="1" applyBorder="1" applyAlignment="1">
      <alignment vertical="center" wrapText="1"/>
    </xf>
    <xf numFmtId="1" fontId="4" fillId="4" borderId="13" xfId="15" applyNumberFormat="1" applyFont="1" applyFill="1" applyBorder="1" applyAlignment="1">
      <alignment horizontal="right" vertical="center" wrapText="1" indent="2"/>
    </xf>
    <xf numFmtId="173" fontId="4" fillId="4" borderId="13" xfId="15" applyNumberFormat="1" applyFont="1" applyFill="1" applyBorder="1" applyAlignment="1">
      <alignment horizontal="right" vertical="center" wrapText="1" indent="2"/>
    </xf>
    <xf numFmtId="174" fontId="4" fillId="4" borderId="13" xfId="15" applyNumberFormat="1" applyFont="1" applyFill="1" applyBorder="1" applyAlignment="1">
      <alignment horizontal="right" vertical="center" wrapText="1" indent="2"/>
    </xf>
    <xf numFmtId="174" fontId="4" fillId="4" borderId="17" xfId="15" applyNumberFormat="1" applyFont="1" applyFill="1" applyBorder="1" applyAlignment="1">
      <alignment horizontal="right" vertical="center" wrapText="1" indent="2"/>
    </xf>
    <xf numFmtId="173" fontId="11" fillId="0" borderId="1" xfId="15" applyNumberFormat="1" applyFont="1" applyBorder="1" applyAlignment="1">
      <alignment horizontal="right" vertical="center" wrapText="1" indent="2"/>
    </xf>
    <xf numFmtId="173" fontId="11" fillId="4" borderId="1" xfId="15" applyNumberFormat="1" applyFont="1" applyFill="1" applyBorder="1" applyAlignment="1">
      <alignment horizontal="right" vertical="center" wrapText="1" indent="2"/>
    </xf>
    <xf numFmtId="174" fontId="11" fillId="0" borderId="1" xfId="15" applyNumberFormat="1" applyFont="1" applyFill="1" applyBorder="1" applyAlignment="1">
      <alignment horizontal="right" vertical="center" wrapText="1" indent="2"/>
    </xf>
    <xf numFmtId="174" fontId="11" fillId="4" borderId="1" xfId="15" applyNumberFormat="1" applyFont="1" applyFill="1" applyBorder="1" applyAlignment="1">
      <alignment horizontal="right" vertical="center" wrapText="1" indent="2"/>
    </xf>
    <xf numFmtId="175" fontId="11" fillId="0" borderId="1" xfId="15" applyNumberFormat="1" applyFont="1" applyFill="1" applyBorder="1" applyAlignment="1">
      <alignment horizontal="right" vertical="center" wrapText="1" indent="2"/>
    </xf>
    <xf numFmtId="174" fontId="11" fillId="4" borderId="3" xfId="15" applyNumberFormat="1" applyFont="1" applyFill="1" applyBorder="1" applyAlignment="1">
      <alignment horizontal="right" vertical="center" wrapText="1" indent="2"/>
    </xf>
    <xf numFmtId="174" fontId="11" fillId="0" borderId="1" xfId="15" applyNumberFormat="1" applyFont="1" applyBorder="1" applyAlignment="1">
      <alignment horizontal="right" vertical="center" wrapText="1" indent="2"/>
    </xf>
    <xf numFmtId="174" fontId="11" fillId="0" borderId="3" xfId="15" applyNumberFormat="1" applyFont="1" applyBorder="1" applyAlignment="1">
      <alignment horizontal="right" vertical="center" wrapText="1" indent="2"/>
    </xf>
    <xf numFmtId="174" fontId="11" fillId="0" borderId="14" xfId="15" applyNumberFormat="1" applyFont="1" applyFill="1" applyBorder="1" applyAlignment="1">
      <alignment horizontal="right" vertical="center" wrapText="1" indent="2"/>
    </xf>
    <xf numFmtId="174" fontId="11" fillId="4" borderId="20" xfId="15" applyNumberFormat="1" applyFont="1" applyFill="1" applyBorder="1" applyAlignment="1">
      <alignment horizontal="right" vertical="center" wrapText="1" indent="2"/>
    </xf>
    <xf numFmtId="173" fontId="2" fillId="3" borderId="1" xfId="15" applyNumberFormat="1" applyFont="1" applyFill="1" applyBorder="1" applyAlignment="1">
      <alignment vertical="center" wrapText="1"/>
    </xf>
    <xf numFmtId="173" fontId="2" fillId="3" borderId="1" xfId="15" applyNumberFormat="1" applyFont="1" applyFill="1" applyBorder="1" applyAlignment="1">
      <alignment horizontal="center" vertical="center" wrapText="1"/>
    </xf>
    <xf numFmtId="173" fontId="2" fillId="4" borderId="1" xfId="15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left" vertical="center" wrapText="1" indent="1"/>
    </xf>
    <xf numFmtId="173" fontId="2" fillId="4" borderId="1" xfId="15" applyNumberFormat="1" applyFont="1" applyFill="1" applyBorder="1" applyAlignment="1">
      <alignment horizontal="center" vertical="center" wrapText="1"/>
    </xf>
    <xf numFmtId="173" fontId="2" fillId="0" borderId="1" xfId="15" applyNumberFormat="1" applyFont="1" applyFill="1" applyBorder="1" applyAlignment="1">
      <alignment horizontal="right" vertical="center" wrapText="1" indent="2"/>
    </xf>
    <xf numFmtId="171" fontId="2" fillId="0" borderId="1" xfId="15" applyFont="1" applyFill="1" applyBorder="1" applyAlignment="1">
      <alignment horizontal="right" vertical="center" wrapText="1" indent="2"/>
    </xf>
    <xf numFmtId="1" fontId="2" fillId="2" borderId="14" xfId="15" applyNumberFormat="1" applyFont="1" applyFill="1" applyBorder="1" applyAlignment="1">
      <alignment horizontal="right" vertical="center" wrapText="1" indent="2"/>
    </xf>
    <xf numFmtId="1" fontId="2" fillId="2" borderId="1" xfId="15" applyNumberFormat="1" applyFont="1" applyFill="1" applyBorder="1" applyAlignment="1">
      <alignment horizontal="right" vertical="center" wrapText="1" indent="2"/>
    </xf>
    <xf numFmtId="0" fontId="4" fillId="3" borderId="11" xfId="0" applyFont="1" applyFill="1" applyBorder="1" applyAlignment="1">
      <alignment horizontal="center" vertical="center" wrapText="1"/>
    </xf>
    <xf numFmtId="173" fontId="2" fillId="3" borderId="14" xfId="15" applyNumberFormat="1" applyFont="1" applyFill="1" applyBorder="1" applyAlignment="1">
      <alignment horizontal="right" vertical="center" wrapText="1" indent="2"/>
    </xf>
    <xf numFmtId="173" fontId="2" fillId="3" borderId="1" xfId="15" applyNumberFormat="1" applyFont="1" applyFill="1" applyBorder="1" applyAlignment="1">
      <alignment horizontal="right" vertical="center" wrapText="1" indent="2"/>
    </xf>
    <xf numFmtId="173" fontId="11" fillId="3" borderId="1" xfId="15" applyNumberFormat="1" applyFont="1" applyFill="1" applyBorder="1" applyAlignment="1">
      <alignment horizontal="right" vertical="center" wrapText="1" indent="2"/>
    </xf>
    <xf numFmtId="0" fontId="8" fillId="4" borderId="1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left" vertical="center" wrapText="1" indent="1"/>
    </xf>
    <xf numFmtId="1" fontId="4" fillId="4" borderId="11" xfId="15" applyNumberFormat="1" applyFont="1" applyFill="1" applyBorder="1" applyAlignment="1">
      <alignment horizontal="right" vertical="center" wrapText="1" indent="2"/>
    </xf>
    <xf numFmtId="173" fontId="4" fillId="4" borderId="11" xfId="15" applyNumberFormat="1" applyFont="1" applyFill="1" applyBorder="1" applyAlignment="1">
      <alignment horizontal="right" vertical="center" wrapText="1" indent="2"/>
    </xf>
    <xf numFmtId="173" fontId="4" fillId="4" borderId="11" xfId="15" applyNumberFormat="1" applyFont="1" applyFill="1" applyBorder="1" applyAlignment="1">
      <alignment vertical="center" wrapText="1"/>
    </xf>
    <xf numFmtId="174" fontId="4" fillId="4" borderId="11" xfId="15" applyNumberFormat="1" applyFont="1" applyFill="1" applyBorder="1" applyAlignment="1">
      <alignment horizontal="right" vertical="center" wrapText="1" indent="2"/>
    </xf>
    <xf numFmtId="174" fontId="4" fillId="4" borderId="4" xfId="15" applyNumberFormat="1" applyFont="1" applyFill="1" applyBorder="1" applyAlignment="1">
      <alignment horizontal="right" vertical="center" wrapText="1" indent="2"/>
    </xf>
    <xf numFmtId="0" fontId="2" fillId="0" borderId="14" xfId="0" applyFont="1" applyFill="1" applyBorder="1" applyAlignment="1">
      <alignment horizontal="left" vertical="center" wrapText="1" indent="1"/>
    </xf>
    <xf numFmtId="173" fontId="2" fillId="0" borderId="14" xfId="15" applyNumberFormat="1" applyFont="1" applyFill="1" applyBorder="1" applyAlignment="1">
      <alignment horizontal="right" vertical="center" wrapText="1" indent="2"/>
    </xf>
    <xf numFmtId="173" fontId="2" fillId="3" borderId="14" xfId="15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right" vertical="center" indent="2"/>
    </xf>
    <xf numFmtId="177" fontId="12" fillId="0" borderId="1" xfId="0" applyNumberFormat="1" applyFont="1" applyBorder="1" applyAlignment="1">
      <alignment horizontal="right" vertical="center" indent="2"/>
    </xf>
    <xf numFmtId="177" fontId="12" fillId="2" borderId="3" xfId="0" applyNumberFormat="1" applyFont="1" applyFill="1" applyBorder="1" applyAlignment="1">
      <alignment horizontal="right" vertical="center" indent="4"/>
    </xf>
    <xf numFmtId="0" fontId="2" fillId="0" borderId="14" xfId="0" applyFont="1" applyBorder="1" applyAlignment="1">
      <alignment horizontal="left" vertical="center" wrapText="1" indent="1"/>
    </xf>
    <xf numFmtId="172" fontId="2" fillId="0" borderId="14" xfId="0" applyNumberFormat="1" applyFont="1" applyBorder="1" applyAlignment="1">
      <alignment horizontal="right" vertical="center" indent="2"/>
    </xf>
    <xf numFmtId="177" fontId="12" fillId="0" borderId="14" xfId="0" applyNumberFormat="1" applyFont="1" applyBorder="1" applyAlignment="1">
      <alignment horizontal="right" vertical="center" indent="2"/>
    </xf>
    <xf numFmtId="172" fontId="4" fillId="4" borderId="13" xfId="0" applyNumberFormat="1" applyFont="1" applyFill="1" applyBorder="1" applyAlignment="1">
      <alignment horizontal="right" vertical="center" indent="2"/>
    </xf>
    <xf numFmtId="177" fontId="3" fillId="4" borderId="13" xfId="0" applyNumberFormat="1" applyFont="1" applyFill="1" applyBorder="1" applyAlignment="1">
      <alignment horizontal="right" vertical="center" indent="2"/>
    </xf>
    <xf numFmtId="177" fontId="3" fillId="4" borderId="17" xfId="0" applyNumberFormat="1" applyFont="1" applyFill="1" applyBorder="1" applyAlignment="1">
      <alignment horizontal="right" vertical="center" indent="4"/>
    </xf>
    <xf numFmtId="172" fontId="2" fillId="4" borderId="20" xfId="0" applyNumberFormat="1" applyFont="1" applyFill="1" applyBorder="1" applyAlignment="1">
      <alignment horizontal="right" vertical="center" indent="2"/>
    </xf>
    <xf numFmtId="177" fontId="12" fillId="4" borderId="20" xfId="0" applyNumberFormat="1" applyFont="1" applyFill="1" applyBorder="1" applyAlignment="1">
      <alignment horizontal="right" vertical="center" indent="2"/>
    </xf>
    <xf numFmtId="177" fontId="12" fillId="4" borderId="21" xfId="0" applyNumberFormat="1" applyFont="1" applyFill="1" applyBorder="1" applyAlignment="1">
      <alignment horizontal="right" vertical="center" indent="4"/>
    </xf>
    <xf numFmtId="172" fontId="2" fillId="4" borderId="1" xfId="0" applyNumberFormat="1" applyFont="1" applyFill="1" applyBorder="1" applyAlignment="1">
      <alignment horizontal="right" vertical="center" indent="2"/>
    </xf>
    <xf numFmtId="177" fontId="12" fillId="4" borderId="1" xfId="0" applyNumberFormat="1" applyFont="1" applyFill="1" applyBorder="1" applyAlignment="1">
      <alignment horizontal="right" vertical="center" indent="2"/>
    </xf>
    <xf numFmtId="177" fontId="12" fillId="4" borderId="3" xfId="0" applyNumberFormat="1" applyFont="1" applyFill="1" applyBorder="1" applyAlignment="1">
      <alignment horizontal="right" vertical="center" indent="4"/>
    </xf>
    <xf numFmtId="177" fontId="12" fillId="2" borderId="15" xfId="0" applyNumberFormat="1" applyFont="1" applyFill="1" applyBorder="1" applyAlignment="1">
      <alignment horizontal="right" vertical="center" indent="4"/>
    </xf>
    <xf numFmtId="173" fontId="2" fillId="0" borderId="1" xfId="15" applyNumberFormat="1" applyFont="1" applyFill="1" applyBorder="1" applyAlignment="1">
      <alignment horizontal="left" vertical="center" wrapText="1"/>
    </xf>
    <xf numFmtId="173" fontId="2" fillId="0" borderId="14" xfId="15" applyNumberFormat="1" applyFont="1" applyFill="1" applyBorder="1" applyAlignment="1">
      <alignment horizontal="left" vertical="center" wrapText="1"/>
    </xf>
    <xf numFmtId="174" fontId="2" fillId="0" borderId="1" xfId="15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174" fontId="4" fillId="4" borderId="13" xfId="15" applyNumberFormat="1" applyFont="1" applyFill="1" applyBorder="1" applyAlignment="1">
      <alignment horizontal="left" vertical="center" wrapText="1"/>
    </xf>
    <xf numFmtId="173" fontId="4" fillId="4" borderId="13" xfId="15" applyNumberFormat="1" applyFont="1" applyFill="1" applyBorder="1" applyAlignment="1">
      <alignment horizontal="left" vertical="center" wrapText="1"/>
    </xf>
    <xf numFmtId="173" fontId="4" fillId="4" borderId="17" xfId="15" applyNumberFormat="1" applyFont="1" applyFill="1" applyBorder="1" applyAlignment="1">
      <alignment horizontal="left" vertical="center" wrapText="1"/>
    </xf>
    <xf numFmtId="174" fontId="2" fillId="0" borderId="14" xfId="15" applyNumberFormat="1" applyFont="1" applyFill="1" applyBorder="1" applyAlignment="1">
      <alignment horizontal="left" vertical="center" wrapText="1"/>
    </xf>
    <xf numFmtId="171" fontId="4" fillId="0" borderId="11" xfId="15" applyFont="1" applyFill="1" applyBorder="1" applyAlignment="1">
      <alignment horizontal="center" vertical="center" wrapText="1"/>
    </xf>
    <xf numFmtId="171" fontId="4" fillId="2" borderId="11" xfId="15" applyFont="1" applyFill="1" applyBorder="1" applyAlignment="1">
      <alignment horizontal="center" vertical="center" wrapText="1"/>
    </xf>
    <xf numFmtId="173" fontId="2" fillId="2" borderId="14" xfId="15" applyNumberFormat="1" applyFont="1" applyFill="1" applyBorder="1" applyAlignment="1">
      <alignment horizontal="left" vertical="center" wrapText="1"/>
    </xf>
    <xf numFmtId="173" fontId="2" fillId="2" borderId="1" xfId="15" applyNumberFormat="1" applyFont="1" applyFill="1" applyBorder="1" applyAlignment="1">
      <alignment horizontal="left" vertical="center" wrapText="1"/>
    </xf>
    <xf numFmtId="171" fontId="4" fillId="2" borderId="4" xfId="15" applyFont="1" applyFill="1" applyBorder="1" applyAlignment="1">
      <alignment horizontal="center" vertical="center" wrapText="1"/>
    </xf>
    <xf numFmtId="173" fontId="2" fillId="2" borderId="15" xfId="15" applyNumberFormat="1" applyFont="1" applyFill="1" applyBorder="1" applyAlignment="1">
      <alignment horizontal="left" vertical="center" wrapText="1"/>
    </xf>
    <xf numFmtId="173" fontId="2" fillId="2" borderId="3" xfId="15" applyNumberFormat="1" applyFont="1" applyFill="1" applyBorder="1" applyAlignment="1">
      <alignment horizontal="left" vertical="center" wrapText="1"/>
    </xf>
    <xf numFmtId="174" fontId="2" fillId="4" borderId="1" xfId="15" applyNumberFormat="1" applyFont="1" applyFill="1" applyBorder="1" applyAlignment="1">
      <alignment horizontal="left" vertical="center" wrapText="1"/>
    </xf>
    <xf numFmtId="173" fontId="2" fillId="4" borderId="1" xfId="15" applyNumberFormat="1" applyFont="1" applyFill="1" applyBorder="1" applyAlignment="1">
      <alignment horizontal="left" vertical="center" wrapText="1"/>
    </xf>
    <xf numFmtId="173" fontId="2" fillId="4" borderId="3" xfId="15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/>
    </xf>
    <xf numFmtId="174" fontId="2" fillId="4" borderId="20" xfId="15" applyNumberFormat="1" applyFont="1" applyFill="1" applyBorder="1" applyAlignment="1">
      <alignment horizontal="left" vertical="center" wrapText="1"/>
    </xf>
    <xf numFmtId="173" fontId="2" fillId="4" borderId="20" xfId="15" applyNumberFormat="1" applyFont="1" applyFill="1" applyBorder="1" applyAlignment="1">
      <alignment horizontal="left" vertical="center" wrapText="1"/>
    </xf>
    <xf numFmtId="173" fontId="2" fillId="4" borderId="21" xfId="15" applyNumberFormat="1" applyFont="1" applyFill="1" applyBorder="1" applyAlignment="1">
      <alignment horizontal="left" vertical="center" wrapText="1"/>
    </xf>
    <xf numFmtId="3" fontId="4" fillId="4" borderId="16" xfId="0" applyNumberFormat="1" applyFont="1" applyFill="1" applyBorder="1" applyAlignment="1">
      <alignment horizontal="left" vertical="center" wrapText="1" indent="1"/>
    </xf>
    <xf numFmtId="3" fontId="4" fillId="4" borderId="13" xfId="0" applyNumberFormat="1" applyFont="1" applyFill="1" applyBorder="1" applyAlignment="1">
      <alignment horizontal="right" vertical="center" wrapText="1" indent="4"/>
    </xf>
    <xf numFmtId="3" fontId="4" fillId="4" borderId="13" xfId="0" applyNumberFormat="1" applyFont="1" applyFill="1" applyBorder="1" applyAlignment="1">
      <alignment horizontal="right" vertical="center" wrapText="1" indent="3"/>
    </xf>
    <xf numFmtId="4" fontId="3" fillId="4" borderId="13" xfId="0" applyNumberFormat="1" applyFont="1" applyFill="1" applyBorder="1" applyAlignment="1">
      <alignment horizontal="right" vertical="center" wrapText="1" indent="3"/>
    </xf>
    <xf numFmtId="4" fontId="3" fillId="4" borderId="17" xfId="0" applyNumberFormat="1" applyFont="1" applyFill="1" applyBorder="1" applyAlignment="1">
      <alignment horizontal="right" vertical="center" wrapText="1" indent="4"/>
    </xf>
    <xf numFmtId="1" fontId="4" fillId="4" borderId="16" xfId="0" applyNumberFormat="1" applyFont="1" applyFill="1" applyBorder="1" applyAlignment="1">
      <alignment horizontal="left" vertical="center" wrapText="1" indent="1"/>
    </xf>
    <xf numFmtId="3" fontId="4" fillId="4" borderId="13" xfId="0" applyNumberFormat="1" applyFont="1" applyFill="1" applyBorder="1" applyAlignment="1">
      <alignment horizontal="right" vertical="center" wrapText="1" indent="2"/>
    </xf>
    <xf numFmtId="2" fontId="4" fillId="4" borderId="13" xfId="0" applyNumberFormat="1" applyFont="1" applyFill="1" applyBorder="1" applyAlignment="1">
      <alignment horizontal="right" vertical="center" wrapText="1" indent="2"/>
    </xf>
    <xf numFmtId="2" fontId="4" fillId="4" borderId="17" xfId="0" applyNumberFormat="1" applyFont="1" applyFill="1" applyBorder="1" applyAlignment="1">
      <alignment horizontal="right" vertical="center" wrapText="1" indent="2"/>
    </xf>
    <xf numFmtId="0" fontId="4" fillId="4" borderId="35" xfId="0" applyFont="1" applyFill="1" applyBorder="1" applyAlignment="1">
      <alignment horizontal="left" indent="1"/>
    </xf>
    <xf numFmtId="0" fontId="4" fillId="4" borderId="36" xfId="0" applyFont="1" applyFill="1" applyBorder="1" applyAlignment="1">
      <alignment horizontal="right" indent="4"/>
    </xf>
    <xf numFmtId="0" fontId="4" fillId="4" borderId="36" xfId="0" applyFont="1" applyFill="1" applyBorder="1" applyAlignment="1">
      <alignment horizontal="right" indent="3"/>
    </xf>
    <xf numFmtId="2" fontId="3" fillId="4" borderId="36" xfId="0" applyNumberFormat="1" applyFont="1" applyFill="1" applyBorder="1" applyAlignment="1">
      <alignment horizontal="right" indent="3"/>
    </xf>
    <xf numFmtId="2" fontId="3" fillId="4" borderId="37" xfId="0" applyNumberFormat="1" applyFont="1" applyFill="1" applyBorder="1" applyAlignment="1">
      <alignment horizontal="right" indent="4"/>
    </xf>
    <xf numFmtId="3" fontId="4" fillId="4" borderId="36" xfId="0" applyNumberFormat="1" applyFont="1" applyFill="1" applyBorder="1" applyAlignment="1">
      <alignment horizontal="right" vertical="center" wrapText="1" indent="4"/>
    </xf>
    <xf numFmtId="4" fontId="3" fillId="4" borderId="36" xfId="0" applyNumberFormat="1" applyFont="1" applyFill="1" applyBorder="1" applyAlignment="1">
      <alignment horizontal="right" vertical="center" wrapText="1" indent="3"/>
    </xf>
    <xf numFmtId="3" fontId="4" fillId="4" borderId="36" xfId="0" applyNumberFormat="1" applyFont="1" applyFill="1" applyBorder="1" applyAlignment="1">
      <alignment horizontal="right" vertical="center" wrapText="1" indent="3"/>
    </xf>
    <xf numFmtId="4" fontId="3" fillId="4" borderId="37" xfId="0" applyNumberFormat="1" applyFont="1" applyFill="1" applyBorder="1" applyAlignment="1">
      <alignment horizontal="right" vertical="center" wrapText="1" indent="4"/>
    </xf>
    <xf numFmtId="3" fontId="4" fillId="4" borderId="36" xfId="0" applyNumberFormat="1" applyFont="1" applyFill="1" applyBorder="1" applyAlignment="1">
      <alignment horizontal="right" wrapText="1" indent="4"/>
    </xf>
    <xf numFmtId="3" fontId="4" fillId="4" borderId="36" xfId="0" applyNumberFormat="1" applyFont="1" applyFill="1" applyBorder="1" applyAlignment="1">
      <alignment horizontal="right" wrapText="1" indent="3"/>
    </xf>
    <xf numFmtId="4" fontId="3" fillId="4" borderId="36" xfId="0" applyNumberFormat="1" applyFont="1" applyFill="1" applyBorder="1" applyAlignment="1">
      <alignment horizontal="right" wrapText="1" indent="3"/>
    </xf>
    <xf numFmtId="4" fontId="3" fillId="4" borderId="37" xfId="0" applyNumberFormat="1" applyFont="1" applyFill="1" applyBorder="1" applyAlignment="1">
      <alignment horizontal="right" wrapText="1" indent="4"/>
    </xf>
    <xf numFmtId="0" fontId="4" fillId="4" borderId="16" xfId="0" applyFont="1" applyFill="1" applyBorder="1" applyAlignment="1">
      <alignment horizontal="left" vertical="center" wrapText="1" indent="1"/>
    </xf>
    <xf numFmtId="9" fontId="4" fillId="4" borderId="17" xfId="0" applyNumberFormat="1" applyFont="1" applyFill="1" applyBorder="1" applyAlignment="1">
      <alignment horizontal="right" vertical="center" wrapText="1" indent="6"/>
    </xf>
    <xf numFmtId="3" fontId="4" fillId="4" borderId="36" xfId="0" applyNumberFormat="1" applyFont="1" applyFill="1" applyBorder="1" applyAlignment="1">
      <alignment horizontal="right" indent="4"/>
    </xf>
    <xf numFmtId="4" fontId="3" fillId="4" borderId="37" xfId="0" applyNumberFormat="1" applyFont="1" applyFill="1" applyBorder="1" applyAlignment="1">
      <alignment horizontal="right" indent="4"/>
    </xf>
    <xf numFmtId="3" fontId="4" fillId="4" borderId="37" xfId="0" applyNumberFormat="1" applyFont="1" applyFill="1" applyBorder="1" applyAlignment="1">
      <alignment horizontal="right" vertical="center" wrapText="1" indent="4"/>
    </xf>
    <xf numFmtId="3" fontId="4" fillId="4" borderId="37" xfId="0" applyNumberFormat="1" applyFont="1" applyFill="1" applyBorder="1" applyAlignment="1">
      <alignment horizontal="right" vertical="center" wrapText="1" indent="3"/>
    </xf>
    <xf numFmtId="3" fontId="4" fillId="4" borderId="35" xfId="0" applyNumberFormat="1" applyFont="1" applyFill="1" applyBorder="1" applyAlignment="1">
      <alignment horizontal="left" vertical="center" wrapText="1"/>
    </xf>
    <xf numFmtId="3" fontId="4" fillId="4" borderId="36" xfId="15" applyNumberFormat="1" applyFont="1" applyFill="1" applyBorder="1" applyAlignment="1">
      <alignment horizontal="right" vertical="center" wrapText="1" indent="1"/>
    </xf>
    <xf numFmtId="3" fontId="4" fillId="4" borderId="37" xfId="0" applyNumberFormat="1" applyFont="1" applyFill="1" applyBorder="1" applyAlignment="1">
      <alignment horizontal="right" vertical="center" wrapText="1" indent="1"/>
    </xf>
    <xf numFmtId="0" fontId="4" fillId="4" borderId="35" xfId="0" applyFont="1" applyFill="1" applyBorder="1" applyAlignment="1">
      <alignment horizontal="left" vertical="center" wrapText="1" indent="1"/>
    </xf>
    <xf numFmtId="3" fontId="2" fillId="2" borderId="8" xfId="0" applyNumberFormat="1" applyFont="1" applyFill="1" applyBorder="1" applyAlignment="1">
      <alignment horizontal="right" vertical="center" wrapText="1" indent="5"/>
    </xf>
    <xf numFmtId="3" fontId="2" fillId="2" borderId="1" xfId="0" applyNumberFormat="1" applyFont="1" applyFill="1" applyBorder="1" applyAlignment="1">
      <alignment horizontal="right" vertical="center" wrapText="1" indent="5"/>
    </xf>
    <xf numFmtId="3" fontId="2" fillId="4" borderId="1" xfId="0" applyNumberFormat="1" applyFont="1" applyFill="1" applyBorder="1" applyAlignment="1">
      <alignment horizontal="right" vertical="center" wrapText="1" indent="5"/>
    </xf>
    <xf numFmtId="3" fontId="2" fillId="4" borderId="20" xfId="0" applyNumberFormat="1" applyFont="1" applyFill="1" applyBorder="1" applyAlignment="1">
      <alignment horizontal="right" vertical="center" wrapText="1" indent="5"/>
    </xf>
    <xf numFmtId="3" fontId="4" fillId="4" borderId="13" xfId="0" applyNumberFormat="1" applyFont="1" applyFill="1" applyBorder="1" applyAlignment="1">
      <alignment horizontal="right" vertical="center" wrapText="1" indent="5"/>
    </xf>
    <xf numFmtId="3" fontId="2" fillId="0" borderId="9" xfId="0" applyNumberFormat="1" applyFont="1" applyFill="1" applyBorder="1" applyAlignment="1">
      <alignment horizontal="right" vertical="center" wrapText="1" indent="2"/>
    </xf>
    <xf numFmtId="3" fontId="2" fillId="0" borderId="3" xfId="0" applyNumberFormat="1" applyFont="1" applyFill="1" applyBorder="1" applyAlignment="1">
      <alignment horizontal="right" vertical="center" wrapText="1" indent="2"/>
    </xf>
    <xf numFmtId="3" fontId="2" fillId="4" borderId="3" xfId="0" applyNumberFormat="1" applyFont="1" applyFill="1" applyBorder="1" applyAlignment="1">
      <alignment horizontal="right" vertical="center" wrapText="1" indent="2"/>
    </xf>
    <xf numFmtId="3" fontId="2" fillId="4" borderId="21" xfId="0" applyNumberFormat="1" applyFont="1" applyFill="1" applyBorder="1" applyAlignment="1">
      <alignment horizontal="right" vertical="center" wrapText="1" indent="2"/>
    </xf>
    <xf numFmtId="3" fontId="4" fillId="4" borderId="17" xfId="0" applyNumberFormat="1" applyFont="1" applyFill="1" applyBorder="1" applyAlignment="1">
      <alignment horizontal="right" vertical="center" wrapText="1" indent="2"/>
    </xf>
    <xf numFmtId="1" fontId="4" fillId="2" borderId="14" xfId="15" applyNumberFormat="1" applyFont="1" applyFill="1" applyBorder="1" applyAlignment="1">
      <alignment horizontal="right" vertical="center" wrapText="1" indent="2"/>
    </xf>
    <xf numFmtId="1" fontId="4" fillId="2" borderId="1" xfId="15" applyNumberFormat="1" applyFont="1" applyFill="1" applyBorder="1" applyAlignment="1">
      <alignment horizontal="right" vertical="center" wrapText="1" indent="2"/>
    </xf>
    <xf numFmtId="1" fontId="4" fillId="4" borderId="1" xfId="15" applyNumberFormat="1" applyFont="1" applyFill="1" applyBorder="1" applyAlignment="1">
      <alignment horizontal="right" vertical="center" wrapText="1" indent="2"/>
    </xf>
    <xf numFmtId="1" fontId="4" fillId="4" borderId="20" xfId="15" applyNumberFormat="1" applyFont="1" applyFill="1" applyBorder="1" applyAlignment="1">
      <alignment horizontal="right" vertical="center" wrapText="1" indent="2"/>
    </xf>
    <xf numFmtId="174" fontId="18" fillId="0" borderId="0" xfId="15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77" fontId="4" fillId="2" borderId="1" xfId="15" applyNumberFormat="1" applyFont="1" applyFill="1" applyBorder="1" applyAlignment="1">
      <alignment horizontal="right" vertical="center" wrapText="1" indent="2"/>
    </xf>
    <xf numFmtId="3" fontId="2" fillId="0" borderId="1" xfId="15" applyNumberFormat="1" applyFont="1" applyFill="1" applyBorder="1" applyAlignment="1">
      <alignment horizontal="right" indent="1"/>
    </xf>
    <xf numFmtId="3" fontId="2" fillId="4" borderId="1" xfId="15" applyNumberFormat="1" applyFont="1" applyFill="1" applyBorder="1" applyAlignment="1">
      <alignment horizontal="right" indent="1"/>
    </xf>
    <xf numFmtId="172" fontId="2" fillId="2" borderId="1" xfId="15" applyNumberFormat="1" applyFont="1" applyFill="1" applyBorder="1" applyAlignment="1">
      <alignment horizontal="right" indent="1"/>
    </xf>
    <xf numFmtId="172" fontId="2" fillId="4" borderId="1" xfId="15" applyNumberFormat="1" applyFont="1" applyFill="1" applyBorder="1" applyAlignment="1">
      <alignment horizontal="right" indent="1"/>
    </xf>
    <xf numFmtId="172" fontId="2" fillId="0" borderId="1" xfId="15" applyNumberFormat="1" applyFont="1" applyFill="1" applyBorder="1" applyAlignment="1">
      <alignment horizontal="right" indent="1"/>
    </xf>
    <xf numFmtId="172" fontId="2" fillId="2" borderId="3" xfId="15" applyNumberFormat="1" applyFont="1" applyFill="1" applyBorder="1" applyAlignment="1">
      <alignment horizontal="right" indent="1"/>
    </xf>
    <xf numFmtId="172" fontId="2" fillId="4" borderId="3" xfId="15" applyNumberFormat="1" applyFont="1" applyFill="1" applyBorder="1" applyAlignment="1">
      <alignment horizontal="right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3" fontId="4" fillId="2" borderId="14" xfId="0" applyNumberFormat="1" applyFont="1" applyFill="1" applyBorder="1" applyAlignment="1">
      <alignment horizontal="right" vertical="center" wrapText="1" indent="2"/>
    </xf>
    <xf numFmtId="3" fontId="4" fillId="2" borderId="20" xfId="0" applyNumberFormat="1" applyFont="1" applyFill="1" applyBorder="1" applyAlignment="1">
      <alignment horizontal="right" vertical="center" wrapText="1" indent="2"/>
    </xf>
    <xf numFmtId="3" fontId="2" fillId="2" borderId="8" xfId="0" applyNumberFormat="1" applyFont="1" applyFill="1" applyBorder="1" applyAlignment="1">
      <alignment horizontal="right" wrapText="1" indent="2"/>
    </xf>
    <xf numFmtId="3" fontId="2" fillId="2" borderId="1" xfId="0" applyNumberFormat="1" applyFont="1" applyFill="1" applyBorder="1" applyAlignment="1">
      <alignment horizontal="right" wrapText="1" indent="2"/>
    </xf>
    <xf numFmtId="3" fontId="2" fillId="2" borderId="11" xfId="0" applyNumberFormat="1" applyFont="1" applyFill="1" applyBorder="1" applyAlignment="1">
      <alignment horizontal="right" wrapText="1" indent="2"/>
    </xf>
    <xf numFmtId="3" fontId="4" fillId="4" borderId="36" xfId="0" applyNumberFormat="1" applyFont="1" applyFill="1" applyBorder="1" applyAlignment="1">
      <alignment horizontal="right" wrapText="1" indent="2"/>
    </xf>
    <xf numFmtId="3" fontId="2" fillId="3" borderId="38" xfId="0" applyNumberFormat="1" applyFont="1" applyFill="1" applyBorder="1" applyAlignment="1">
      <alignment horizontal="right" vertical="center" indent="1"/>
    </xf>
    <xf numFmtId="3" fontId="2" fillId="4" borderId="39" xfId="0" applyNumberFormat="1" applyFont="1" applyFill="1" applyBorder="1" applyAlignment="1">
      <alignment vertical="center" wrapText="1"/>
    </xf>
    <xf numFmtId="3" fontId="4" fillId="4" borderId="29" xfId="0" applyNumberFormat="1" applyFont="1" applyFill="1" applyBorder="1" applyAlignment="1">
      <alignment horizontal="right" vertical="center" wrapText="1" indent="1"/>
    </xf>
    <xf numFmtId="3" fontId="4" fillId="4" borderId="40" xfId="0" applyNumberFormat="1" applyFont="1" applyFill="1" applyBorder="1" applyAlignment="1">
      <alignment vertical="center" wrapText="1"/>
    </xf>
    <xf numFmtId="3" fontId="2" fillId="3" borderId="38" xfId="0" applyNumberFormat="1" applyFont="1" applyFill="1" applyBorder="1" applyAlignment="1">
      <alignment horizontal="right" vertical="center" wrapText="1" indent="1"/>
    </xf>
    <xf numFmtId="3" fontId="2" fillId="2" borderId="32" xfId="0" applyNumberFormat="1" applyFont="1" applyFill="1" applyBorder="1" applyAlignment="1">
      <alignment horizontal="right" vertical="center" wrapText="1" indent="1"/>
    </xf>
    <xf numFmtId="3" fontId="2" fillId="0" borderId="32" xfId="0" applyNumberFormat="1" applyFont="1" applyBorder="1" applyAlignment="1">
      <alignment horizontal="right" vertical="center" wrapText="1" indent="1"/>
    </xf>
    <xf numFmtId="3" fontId="2" fillId="3" borderId="32" xfId="0" applyNumberFormat="1" applyFont="1" applyFill="1" applyBorder="1" applyAlignment="1">
      <alignment horizontal="right" vertical="center" wrapText="1" indent="1"/>
    </xf>
    <xf numFmtId="3" fontId="4" fillId="4" borderId="39" xfId="0" applyNumberFormat="1" applyFont="1" applyFill="1" applyBorder="1" applyAlignment="1">
      <alignment vertical="center" wrapText="1"/>
    </xf>
    <xf numFmtId="0" fontId="2" fillId="4" borderId="35" xfId="0" applyFont="1" applyFill="1" applyBorder="1" applyAlignment="1">
      <alignment horizontal="left" vertical="center" wrapText="1" indent="1"/>
    </xf>
    <xf numFmtId="3" fontId="2" fillId="4" borderId="36" xfId="0" applyNumberFormat="1" applyFont="1" applyFill="1" applyBorder="1" applyAlignment="1">
      <alignment horizontal="right" vertical="center" wrapText="1" indent="1"/>
    </xf>
    <xf numFmtId="0" fontId="4" fillId="2" borderId="6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 indent="1"/>
    </xf>
    <xf numFmtId="3" fontId="2" fillId="2" borderId="1" xfId="0" applyNumberFormat="1" applyFont="1" applyFill="1" applyBorder="1" applyAlignment="1">
      <alignment horizontal="right" vertical="center" wrapText="1" indent="1"/>
    </xf>
    <xf numFmtId="3" fontId="2" fillId="2" borderId="11" xfId="0" applyNumberFormat="1" applyFont="1" applyFill="1" applyBorder="1" applyAlignment="1">
      <alignment horizontal="right" vertical="center" wrapText="1" inden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 indent="1"/>
    </xf>
    <xf numFmtId="3" fontId="4" fillId="0" borderId="3" xfId="0" applyNumberFormat="1" applyFont="1" applyFill="1" applyBorder="1" applyAlignment="1">
      <alignment horizontal="right" vertical="center" wrapText="1" indent="1"/>
    </xf>
    <xf numFmtId="3" fontId="4" fillId="0" borderId="4" xfId="0" applyNumberFormat="1" applyFont="1" applyFill="1" applyBorder="1" applyAlignment="1">
      <alignment horizontal="right" vertical="center" wrapText="1" indent="1"/>
    </xf>
    <xf numFmtId="3" fontId="19" fillId="0" borderId="18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Border="1" applyAlignment="1">
      <alignment vertical="center" wrapText="1"/>
    </xf>
    <xf numFmtId="3" fontId="20" fillId="0" borderId="1" xfId="0" applyNumberFormat="1" applyFont="1" applyBorder="1" applyAlignment="1">
      <alignment vertical="center" wrapText="1"/>
    </xf>
    <xf numFmtId="3" fontId="4" fillId="4" borderId="22" xfId="0" applyNumberFormat="1" applyFont="1" applyFill="1" applyBorder="1" applyAlignment="1">
      <alignment horizontal="left" vertical="center" wrapText="1" indent="1"/>
    </xf>
    <xf numFmtId="3" fontId="2" fillId="4" borderId="14" xfId="0" applyNumberFormat="1" applyFont="1" applyFill="1" applyBorder="1" applyAlignment="1">
      <alignment horizontal="right" vertical="center" wrapText="1" indent="2"/>
    </xf>
    <xf numFmtId="4" fontId="2" fillId="4" borderId="8" xfId="0" applyNumberFormat="1" applyFont="1" applyFill="1" applyBorder="1" applyAlignment="1">
      <alignment horizontal="right" vertical="center" wrapText="1" indent="2"/>
    </xf>
    <xf numFmtId="4" fontId="2" fillId="4" borderId="9" xfId="0" applyNumberFormat="1" applyFont="1" applyFill="1" applyBorder="1" applyAlignment="1">
      <alignment horizontal="right" vertical="center" wrapText="1" indent="2"/>
    </xf>
    <xf numFmtId="3" fontId="2" fillId="0" borderId="1" xfId="0" applyNumberFormat="1" applyFont="1" applyFill="1" applyBorder="1" applyAlignment="1">
      <alignment horizontal="right" vertical="center" wrapText="1" indent="2"/>
    </xf>
    <xf numFmtId="4" fontId="2" fillId="2" borderId="14" xfId="0" applyNumberFormat="1" applyFont="1" applyFill="1" applyBorder="1" applyAlignment="1">
      <alignment horizontal="right" vertical="center" wrapText="1" indent="2"/>
    </xf>
    <xf numFmtId="4" fontId="2" fillId="3" borderId="14" xfId="0" applyNumberFormat="1" applyFont="1" applyFill="1" applyBorder="1" applyAlignment="1">
      <alignment horizontal="right" vertical="center" wrapText="1" indent="2"/>
    </xf>
    <xf numFmtId="4" fontId="2" fillId="2" borderId="15" xfId="0" applyNumberFormat="1" applyFont="1" applyFill="1" applyBorder="1" applyAlignment="1">
      <alignment horizontal="right" vertical="center" wrapText="1" indent="2"/>
    </xf>
    <xf numFmtId="3" fontId="2" fillId="0" borderId="20" xfId="0" applyNumberFormat="1" applyFont="1" applyFill="1" applyBorder="1" applyAlignment="1">
      <alignment horizontal="right" vertical="center" wrapText="1" indent="2"/>
    </xf>
    <xf numFmtId="4" fontId="2" fillId="2" borderId="36" xfId="0" applyNumberFormat="1" applyFont="1" applyFill="1" applyBorder="1" applyAlignment="1">
      <alignment horizontal="right" vertical="center" wrapText="1" indent="2"/>
    </xf>
    <xf numFmtId="4" fontId="2" fillId="3" borderId="36" xfId="0" applyNumberFormat="1" applyFont="1" applyFill="1" applyBorder="1" applyAlignment="1">
      <alignment horizontal="right" vertical="center" wrapText="1" indent="2"/>
    </xf>
    <xf numFmtId="4" fontId="2" fillId="2" borderId="37" xfId="0" applyNumberFormat="1" applyFont="1" applyFill="1" applyBorder="1" applyAlignment="1">
      <alignment horizontal="right" vertical="center" wrapText="1" indent="2"/>
    </xf>
    <xf numFmtId="3" fontId="4" fillId="4" borderId="7" xfId="0" applyNumberFormat="1" applyFont="1" applyFill="1" applyBorder="1" applyAlignment="1">
      <alignment horizontal="left" vertical="center" wrapText="1" indent="1"/>
    </xf>
    <xf numFmtId="3" fontId="2" fillId="4" borderId="8" xfId="0" applyNumberFormat="1" applyFont="1" applyFill="1" applyBorder="1" applyAlignment="1">
      <alignment horizontal="right" vertical="center" wrapText="1" indent="2"/>
    </xf>
    <xf numFmtId="3" fontId="2" fillId="0" borderId="10" xfId="0" applyNumberFormat="1" applyFont="1" applyFill="1" applyBorder="1" applyAlignment="1">
      <alignment horizontal="left" vertical="center" wrapText="1" indent="1"/>
    </xf>
    <xf numFmtId="3" fontId="2" fillId="0" borderId="11" xfId="0" applyNumberFormat="1" applyFont="1" applyFill="1" applyBorder="1" applyAlignment="1">
      <alignment horizontal="right" vertical="center" wrapText="1" indent="2"/>
    </xf>
    <xf numFmtId="4" fontId="2" fillId="2" borderId="41" xfId="0" applyNumberFormat="1" applyFont="1" applyFill="1" applyBorder="1" applyAlignment="1">
      <alignment horizontal="right" vertical="center" wrapText="1" indent="2"/>
    </xf>
    <xf numFmtId="3" fontId="2" fillId="4" borderId="13" xfId="0" applyNumberFormat="1" applyFont="1" applyFill="1" applyBorder="1" applyAlignment="1">
      <alignment horizontal="right" vertical="center" wrapText="1" indent="2"/>
    </xf>
    <xf numFmtId="4" fontId="2" fillId="4" borderId="13" xfId="0" applyNumberFormat="1" applyFont="1" applyFill="1" applyBorder="1" applyAlignment="1">
      <alignment horizontal="right" vertical="center" wrapText="1" indent="2"/>
    </xf>
    <xf numFmtId="4" fontId="2" fillId="4" borderId="17" xfId="0" applyNumberFormat="1" applyFont="1" applyFill="1" applyBorder="1" applyAlignment="1">
      <alignment horizontal="right" vertical="center" wrapText="1" indent="2"/>
    </xf>
    <xf numFmtId="3" fontId="2" fillId="0" borderId="2" xfId="0" applyNumberFormat="1" applyFont="1" applyFill="1" applyBorder="1" applyAlignment="1" quotePrefix="1">
      <alignment horizontal="left" vertical="center" wrapText="1" indent="1"/>
    </xf>
    <xf numFmtId="4" fontId="4" fillId="4" borderId="13" xfId="0" applyNumberFormat="1" applyFont="1" applyFill="1" applyBorder="1" applyAlignment="1">
      <alignment horizontal="right" vertical="center" wrapText="1" indent="2"/>
    </xf>
    <xf numFmtId="4" fontId="4" fillId="4" borderId="17" xfId="0" applyNumberFormat="1" applyFont="1" applyFill="1" applyBorder="1" applyAlignment="1">
      <alignment horizontal="right" vertical="center" wrapText="1" indent="2"/>
    </xf>
    <xf numFmtId="3" fontId="19" fillId="0" borderId="0" xfId="0" applyNumberFormat="1" applyFont="1" applyBorder="1" applyAlignment="1">
      <alignment vertical="center" wrapText="1"/>
    </xf>
    <xf numFmtId="4" fontId="19" fillId="0" borderId="0" xfId="0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3" fontId="2" fillId="4" borderId="8" xfId="0" applyNumberFormat="1" applyFont="1" applyFill="1" applyBorder="1" applyAlignment="1">
      <alignment horizontal="right" vertical="center" wrapText="1" indent="3"/>
    </xf>
    <xf numFmtId="4" fontId="2" fillId="4" borderId="8" xfId="0" applyNumberFormat="1" applyFont="1" applyFill="1" applyBorder="1" applyAlignment="1">
      <alignment horizontal="right" vertical="center" wrapText="1" indent="3"/>
    </xf>
    <xf numFmtId="4" fontId="2" fillId="4" borderId="9" xfId="0" applyNumberFormat="1" applyFont="1" applyFill="1" applyBorder="1" applyAlignment="1">
      <alignment horizontal="right" vertical="center" wrapText="1" indent="3"/>
    </xf>
    <xf numFmtId="4" fontId="2" fillId="2" borderId="14" xfId="0" applyNumberFormat="1" applyFont="1" applyFill="1" applyBorder="1" applyAlignment="1">
      <alignment horizontal="right" vertical="center" wrapText="1" indent="3"/>
    </xf>
    <xf numFmtId="4" fontId="2" fillId="3" borderId="14" xfId="0" applyNumberFormat="1" applyFont="1" applyFill="1" applyBorder="1" applyAlignment="1">
      <alignment horizontal="right" vertical="center" wrapText="1" indent="3"/>
    </xf>
    <xf numFmtId="4" fontId="2" fillId="2" borderId="15" xfId="0" applyNumberFormat="1" applyFont="1" applyFill="1" applyBorder="1" applyAlignment="1">
      <alignment horizontal="right" vertical="center" wrapText="1" indent="3"/>
    </xf>
    <xf numFmtId="4" fontId="2" fillId="2" borderId="36" xfId="0" applyNumberFormat="1" applyFont="1" applyFill="1" applyBorder="1" applyAlignment="1">
      <alignment horizontal="right" vertical="center" wrapText="1" indent="3"/>
    </xf>
    <xf numFmtId="4" fontId="2" fillId="3" borderId="36" xfId="0" applyNumberFormat="1" applyFont="1" applyFill="1" applyBorder="1" applyAlignment="1">
      <alignment horizontal="right" vertical="center" wrapText="1" indent="3"/>
    </xf>
    <xf numFmtId="4" fontId="2" fillId="2" borderId="37" xfId="0" applyNumberFormat="1" applyFont="1" applyFill="1" applyBorder="1" applyAlignment="1">
      <alignment horizontal="right" vertical="center" wrapText="1" indent="3"/>
    </xf>
    <xf numFmtId="4" fontId="2" fillId="2" borderId="41" xfId="0" applyNumberFormat="1" applyFont="1" applyFill="1" applyBorder="1" applyAlignment="1">
      <alignment horizontal="right" vertical="center" wrapText="1" indent="3"/>
    </xf>
    <xf numFmtId="4" fontId="2" fillId="3" borderId="41" xfId="0" applyNumberFormat="1" applyFont="1" applyFill="1" applyBorder="1" applyAlignment="1">
      <alignment horizontal="right" vertical="center" wrapText="1" indent="3"/>
    </xf>
    <xf numFmtId="4" fontId="2" fillId="2" borderId="43" xfId="0" applyNumberFormat="1" applyFont="1" applyFill="1" applyBorder="1" applyAlignment="1">
      <alignment horizontal="right" vertical="center" wrapText="1" indent="3"/>
    </xf>
    <xf numFmtId="3" fontId="2" fillId="4" borderId="13" xfId="0" applyNumberFormat="1" applyFont="1" applyFill="1" applyBorder="1" applyAlignment="1">
      <alignment horizontal="right" vertical="center" wrapText="1" indent="3"/>
    </xf>
    <xf numFmtId="4" fontId="2" fillId="4" borderId="13" xfId="0" applyNumberFormat="1" applyFont="1" applyFill="1" applyBorder="1" applyAlignment="1">
      <alignment horizontal="right" vertical="center" wrapText="1" indent="3"/>
    </xf>
    <xf numFmtId="4" fontId="2" fillId="4" borderId="17" xfId="0" applyNumberFormat="1" applyFont="1" applyFill="1" applyBorder="1" applyAlignment="1">
      <alignment horizontal="right" vertical="center" wrapText="1" indent="3"/>
    </xf>
    <xf numFmtId="4" fontId="2" fillId="2" borderId="1" xfId="0" applyNumberFormat="1" applyFont="1" applyFill="1" applyBorder="1" applyAlignment="1">
      <alignment horizontal="right" vertical="center" wrapText="1" indent="3"/>
    </xf>
    <xf numFmtId="4" fontId="2" fillId="3" borderId="1" xfId="0" applyNumberFormat="1" applyFont="1" applyFill="1" applyBorder="1" applyAlignment="1">
      <alignment horizontal="right" vertical="center" wrapText="1" indent="3"/>
    </xf>
    <xf numFmtId="4" fontId="2" fillId="2" borderId="3" xfId="0" applyNumberFormat="1" applyFont="1" applyFill="1" applyBorder="1" applyAlignment="1">
      <alignment horizontal="right" vertical="center" wrapText="1" indent="3"/>
    </xf>
    <xf numFmtId="4" fontId="2" fillId="2" borderId="11" xfId="0" applyNumberFormat="1" applyFont="1" applyFill="1" applyBorder="1" applyAlignment="1">
      <alignment horizontal="right" vertical="center" wrapText="1" indent="3"/>
    </xf>
    <xf numFmtId="4" fontId="2" fillId="3" borderId="11" xfId="0" applyNumberFormat="1" applyFont="1" applyFill="1" applyBorder="1" applyAlignment="1">
      <alignment horizontal="right" vertical="center" wrapText="1" indent="3"/>
    </xf>
    <xf numFmtId="4" fontId="2" fillId="2" borderId="4" xfId="0" applyNumberFormat="1" applyFont="1" applyFill="1" applyBorder="1" applyAlignment="1">
      <alignment horizontal="right" vertical="center" wrapText="1" indent="3"/>
    </xf>
    <xf numFmtId="3" fontId="2" fillId="4" borderId="14" xfId="0" applyNumberFormat="1" applyFont="1" applyFill="1" applyBorder="1" applyAlignment="1">
      <alignment horizontal="right" vertical="center" wrapText="1" indent="3"/>
    </xf>
    <xf numFmtId="4" fontId="2" fillId="4" borderId="14" xfId="0" applyNumberFormat="1" applyFont="1" applyFill="1" applyBorder="1" applyAlignment="1">
      <alignment horizontal="right" vertical="center" wrapText="1" indent="3"/>
    </xf>
    <xf numFmtId="4" fontId="2" fillId="4" borderId="15" xfId="0" applyNumberFormat="1" applyFont="1" applyFill="1" applyBorder="1" applyAlignment="1">
      <alignment horizontal="right" vertical="center" wrapText="1" indent="3"/>
    </xf>
    <xf numFmtId="4" fontId="4" fillId="4" borderId="13" xfId="0" applyNumberFormat="1" applyFont="1" applyFill="1" applyBorder="1" applyAlignment="1">
      <alignment horizontal="right" vertical="center" wrapText="1" indent="3"/>
    </xf>
    <xf numFmtId="4" fontId="4" fillId="4" borderId="17" xfId="0" applyNumberFormat="1" applyFont="1" applyFill="1" applyBorder="1" applyAlignment="1">
      <alignment horizontal="right" vertical="center" wrapText="1" indent="3"/>
    </xf>
    <xf numFmtId="4" fontId="10" fillId="0" borderId="0" xfId="0" applyNumberFormat="1" applyFont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 indent="2"/>
    </xf>
    <xf numFmtId="4" fontId="2" fillId="2" borderId="3" xfId="0" applyNumberFormat="1" applyFont="1" applyFill="1" applyBorder="1" applyAlignment="1">
      <alignment horizontal="right" vertical="center" wrapText="1" indent="2"/>
    </xf>
    <xf numFmtId="4" fontId="2" fillId="3" borderId="11" xfId="0" applyNumberFormat="1" applyFont="1" applyFill="1" applyBorder="1" applyAlignment="1">
      <alignment horizontal="right" vertical="center" wrapText="1" indent="2"/>
    </xf>
    <xf numFmtId="4" fontId="2" fillId="2" borderId="4" xfId="0" applyNumberFormat="1" applyFont="1" applyFill="1" applyBorder="1" applyAlignment="1">
      <alignment horizontal="right" vertical="center" wrapText="1" indent="2"/>
    </xf>
    <xf numFmtId="4" fontId="2" fillId="2" borderId="1" xfId="0" applyNumberFormat="1" applyFont="1" applyFill="1" applyBorder="1" applyAlignment="1">
      <alignment horizontal="right" vertical="center" wrapText="1" indent="2"/>
    </xf>
    <xf numFmtId="4" fontId="2" fillId="2" borderId="11" xfId="0" applyNumberFormat="1" applyFont="1" applyFill="1" applyBorder="1" applyAlignment="1">
      <alignment horizontal="right" vertical="center" wrapText="1" indent="2"/>
    </xf>
    <xf numFmtId="4" fontId="2" fillId="4" borderId="14" xfId="0" applyNumberFormat="1" applyFont="1" applyFill="1" applyBorder="1" applyAlignment="1">
      <alignment horizontal="right" vertical="center" wrapText="1" indent="2"/>
    </xf>
    <xf numFmtId="4" fontId="2" fillId="4" borderId="15" xfId="0" applyNumberFormat="1" applyFont="1" applyFill="1" applyBorder="1" applyAlignment="1">
      <alignment horizontal="right" vertical="center" wrapText="1" indent="2"/>
    </xf>
    <xf numFmtId="4" fontId="2" fillId="3" borderId="20" xfId="0" applyNumberFormat="1" applyFont="1" applyFill="1" applyBorder="1" applyAlignment="1">
      <alignment horizontal="right" vertical="center" wrapText="1" indent="2"/>
    </xf>
    <xf numFmtId="4" fontId="2" fillId="2" borderId="21" xfId="0" applyNumberFormat="1" applyFont="1" applyFill="1" applyBorder="1" applyAlignment="1">
      <alignment horizontal="right" vertical="center" wrapText="1" indent="2"/>
    </xf>
    <xf numFmtId="4" fontId="10" fillId="0" borderId="0" xfId="0" applyNumberFormat="1" applyFont="1" applyFill="1" applyAlignment="1">
      <alignment vertical="center" wrapText="1"/>
    </xf>
    <xf numFmtId="174" fontId="10" fillId="0" borderId="0" xfId="15" applyNumberFormat="1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3" fontId="8" fillId="0" borderId="2" xfId="0" applyNumberFormat="1" applyFont="1" applyFill="1" applyBorder="1" applyAlignment="1">
      <alignment horizontal="center" vertical="center" textRotation="90" wrapText="1"/>
    </xf>
    <xf numFmtId="4" fontId="8" fillId="0" borderId="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3" fontId="8" fillId="0" borderId="2" xfId="0" applyNumberFormat="1" applyFont="1" applyBorder="1" applyAlignment="1">
      <alignment horizontal="center" vertical="center" textRotation="90" wrapText="1"/>
    </xf>
    <xf numFmtId="4" fontId="8" fillId="0" borderId="2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3" fontId="8" fillId="0" borderId="22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center" vertical="center" wrapText="1"/>
    </xf>
    <xf numFmtId="171" fontId="4" fillId="0" borderId="8" xfId="15" applyFont="1" applyFill="1" applyBorder="1" applyAlignment="1">
      <alignment horizontal="center" vertical="center" wrapText="1"/>
    </xf>
    <xf numFmtId="171" fontId="4" fillId="0" borderId="11" xfId="15" applyFont="1" applyFill="1" applyBorder="1" applyAlignment="1">
      <alignment horizontal="center" vertical="center" wrapText="1"/>
    </xf>
    <xf numFmtId="171" fontId="4" fillId="2" borderId="8" xfId="15" applyFont="1" applyFill="1" applyBorder="1" applyAlignment="1">
      <alignment horizontal="center" vertical="center" wrapText="1"/>
    </xf>
    <xf numFmtId="171" fontId="4" fillId="2" borderId="9" xfId="15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b/>
        <i val="0"/>
      </font>
      <fill>
        <patternFill>
          <bgColor rgb="FFFFFFCC"/>
        </patternFill>
      </fill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v>Podiel sektoru na celkovom objeme pridelených finančných prostriedkov 
(v %) 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4"/>
              <c:pt idx="0">
                <c:v>Štátny sektor (bez SAV)</c:v>
              </c:pt>
              <c:pt idx="1">
                <c:v>Slovenská akadémia vied</c:v>
              </c:pt>
              <c:pt idx="2">
                <c:v>Podnikateľský sektor</c:v>
              </c:pt>
              <c:pt idx="3">
                <c:v>Neziskové organizácie</c:v>
              </c:pt>
            </c:strLit>
          </c:cat>
          <c:val>
            <c:numLit>
              <c:ptCount val="4"/>
              <c:pt idx="0">
                <c:v>15.160569291123071</c:v>
              </c:pt>
              <c:pt idx="1">
                <c:v>31.888817930237508</c:v>
              </c:pt>
              <c:pt idx="2">
                <c:v>27.435909132378434</c:v>
              </c:pt>
              <c:pt idx="3">
                <c:v>2.418422893288325</c:v>
              </c:pt>
            </c:numLit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57150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0" y="3409950"/>
        <a:ext cx="7820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derly\Local%20Settings\Temporary%20Internet%20Files\OLK185F\struktura%20zamestnancov%20po%20fakultach_PM%2004-12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22.75390625" style="2" customWidth="1"/>
    <col min="2" max="2" width="12.875" style="3" customWidth="1"/>
    <col min="3" max="10" width="12.75390625" style="3" customWidth="1"/>
    <col min="11" max="11" width="9.125" style="3" customWidth="1"/>
    <col min="12" max="12" width="10.625" style="3" customWidth="1"/>
    <col min="13" max="13" width="10.625" style="4" customWidth="1"/>
    <col min="14" max="16384" width="9.125" style="4" customWidth="1"/>
  </cols>
  <sheetData>
    <row r="1" spans="1:13" ht="75" customHeight="1" thickBot="1">
      <c r="A1" s="641" t="s">
        <v>23</v>
      </c>
      <c r="B1" s="641"/>
      <c r="C1" s="641"/>
      <c r="D1" s="641"/>
      <c r="E1" s="641"/>
      <c r="F1" s="641"/>
      <c r="G1" s="641"/>
      <c r="H1" s="641"/>
      <c r="I1" s="641"/>
      <c r="J1" s="641"/>
      <c r="K1" s="12"/>
      <c r="L1" s="12"/>
      <c r="M1" s="12"/>
    </row>
    <row r="2" spans="1:11" s="1" customFormat="1" ht="100.5" customHeight="1" thickBot="1">
      <c r="A2" s="20" t="s">
        <v>0</v>
      </c>
      <c r="B2" s="260" t="s">
        <v>24</v>
      </c>
      <c r="C2" s="260" t="s">
        <v>25</v>
      </c>
      <c r="D2" s="260" t="s">
        <v>26</v>
      </c>
      <c r="E2" s="260" t="s">
        <v>27</v>
      </c>
      <c r="F2" s="260" t="s">
        <v>28</v>
      </c>
      <c r="G2" s="260" t="s">
        <v>29</v>
      </c>
      <c r="H2" s="29" t="s">
        <v>30</v>
      </c>
      <c r="I2" s="284" t="s">
        <v>31</v>
      </c>
      <c r="J2" s="30" t="s">
        <v>32</v>
      </c>
      <c r="K2" s="346"/>
    </row>
    <row r="3" spans="1:12" ht="15.75">
      <c r="A3" s="22" t="s">
        <v>1</v>
      </c>
      <c r="B3" s="343">
        <v>17376</v>
      </c>
      <c r="C3" s="343">
        <v>5227</v>
      </c>
      <c r="D3" s="343">
        <f aca="true" t="shared" si="0" ref="D3:D21">+B3+C3</f>
        <v>22603</v>
      </c>
      <c r="E3" s="343">
        <v>17021</v>
      </c>
      <c r="F3" s="343">
        <v>5986</v>
      </c>
      <c r="G3" s="343">
        <f aca="true" t="shared" si="1" ref="G3:G21">+E3+F3</f>
        <v>23007</v>
      </c>
      <c r="H3" s="27">
        <f aca="true" t="shared" si="2" ref="H3:H21">+E3-B3</f>
        <v>-355</v>
      </c>
      <c r="I3" s="285">
        <f aca="true" t="shared" si="3" ref="I3:I21">+F3-C3</f>
        <v>759</v>
      </c>
      <c r="J3" s="24">
        <f aca="true" t="shared" si="4" ref="J3:J21">+G3-D3</f>
        <v>404</v>
      </c>
      <c r="K3" s="4"/>
      <c r="L3" s="4"/>
    </row>
    <row r="4" spans="1:12" ht="15.75">
      <c r="A4" s="17" t="s">
        <v>2</v>
      </c>
      <c r="B4" s="344">
        <v>4269</v>
      </c>
      <c r="C4" s="344">
        <v>275</v>
      </c>
      <c r="D4" s="344">
        <f t="shared" si="0"/>
        <v>4544</v>
      </c>
      <c r="E4" s="344">
        <v>4654</v>
      </c>
      <c r="F4" s="344">
        <v>472</v>
      </c>
      <c r="G4" s="344">
        <f t="shared" si="1"/>
        <v>5126</v>
      </c>
      <c r="H4" s="16">
        <f t="shared" si="2"/>
        <v>385</v>
      </c>
      <c r="I4" s="286">
        <f t="shared" si="3"/>
        <v>197</v>
      </c>
      <c r="J4" s="18">
        <f t="shared" si="4"/>
        <v>582</v>
      </c>
      <c r="K4" s="4"/>
      <c r="L4" s="4"/>
    </row>
    <row r="5" spans="1:12" ht="15.75">
      <c r="A5" s="17" t="s">
        <v>3</v>
      </c>
      <c r="B5" s="344">
        <v>5706</v>
      </c>
      <c r="C5" s="344">
        <v>2753</v>
      </c>
      <c r="D5" s="344">
        <f t="shared" si="0"/>
        <v>8459</v>
      </c>
      <c r="E5" s="344">
        <v>6055</v>
      </c>
      <c r="F5" s="344">
        <v>2809</v>
      </c>
      <c r="G5" s="344">
        <f t="shared" si="1"/>
        <v>8864</v>
      </c>
      <c r="H5" s="16">
        <f t="shared" si="2"/>
        <v>349</v>
      </c>
      <c r="I5" s="286">
        <f t="shared" si="3"/>
        <v>56</v>
      </c>
      <c r="J5" s="18">
        <f t="shared" si="4"/>
        <v>405</v>
      </c>
      <c r="K5" s="4"/>
      <c r="L5" s="4"/>
    </row>
    <row r="6" spans="1:12" ht="15.75">
      <c r="A6" s="17" t="s">
        <v>4</v>
      </c>
      <c r="B6" s="344">
        <v>2127</v>
      </c>
      <c r="C6" s="344">
        <v>892</v>
      </c>
      <c r="D6" s="344">
        <f t="shared" si="0"/>
        <v>3019</v>
      </c>
      <c r="E6" s="344">
        <v>2173</v>
      </c>
      <c r="F6" s="344">
        <v>1304</v>
      </c>
      <c r="G6" s="344">
        <f t="shared" si="1"/>
        <v>3477</v>
      </c>
      <c r="H6" s="16">
        <f t="shared" si="2"/>
        <v>46</v>
      </c>
      <c r="I6" s="286">
        <f t="shared" si="3"/>
        <v>412</v>
      </c>
      <c r="J6" s="18">
        <f t="shared" si="4"/>
        <v>458</v>
      </c>
      <c r="K6" s="4"/>
      <c r="L6" s="4"/>
    </row>
    <row r="7" spans="1:12" ht="15.75">
      <c r="A7" s="17" t="s">
        <v>5</v>
      </c>
      <c r="B7" s="344">
        <v>773</v>
      </c>
      <c r="C7" s="344">
        <v>0</v>
      </c>
      <c r="D7" s="344">
        <f t="shared" si="0"/>
        <v>773</v>
      </c>
      <c r="E7" s="344">
        <v>722</v>
      </c>
      <c r="F7" s="344">
        <v>0</v>
      </c>
      <c r="G7" s="344">
        <f t="shared" si="1"/>
        <v>722</v>
      </c>
      <c r="H7" s="16">
        <f t="shared" si="2"/>
        <v>-51</v>
      </c>
      <c r="I7" s="286">
        <f t="shared" si="3"/>
        <v>0</v>
      </c>
      <c r="J7" s="18">
        <f t="shared" si="4"/>
        <v>-51</v>
      </c>
      <c r="K7" s="4"/>
      <c r="L7" s="4"/>
    </row>
    <row r="8" spans="1:12" ht="15.75">
      <c r="A8" s="17" t="s">
        <v>6</v>
      </c>
      <c r="B8" s="344">
        <v>5188</v>
      </c>
      <c r="C8" s="344">
        <v>4526</v>
      </c>
      <c r="D8" s="344">
        <f t="shared" si="0"/>
        <v>9714</v>
      </c>
      <c r="E8" s="344">
        <v>5696</v>
      </c>
      <c r="F8" s="344">
        <v>5012</v>
      </c>
      <c r="G8" s="344">
        <f t="shared" si="1"/>
        <v>10708</v>
      </c>
      <c r="H8" s="16">
        <f t="shared" si="2"/>
        <v>508</v>
      </c>
      <c r="I8" s="286">
        <f t="shared" si="3"/>
        <v>486</v>
      </c>
      <c r="J8" s="18">
        <f t="shared" si="4"/>
        <v>994</v>
      </c>
      <c r="K8" s="4"/>
      <c r="L8" s="4"/>
    </row>
    <row r="9" spans="1:13" ht="15.75">
      <c r="A9" s="17" t="s">
        <v>7</v>
      </c>
      <c r="B9" s="344">
        <v>6328</v>
      </c>
      <c r="C9" s="344">
        <v>7463</v>
      </c>
      <c r="D9" s="344">
        <f t="shared" si="0"/>
        <v>13791</v>
      </c>
      <c r="E9" s="344">
        <v>6444</v>
      </c>
      <c r="F9" s="344">
        <v>7294</v>
      </c>
      <c r="G9" s="344">
        <f t="shared" si="1"/>
        <v>13738</v>
      </c>
      <c r="H9" s="16">
        <f t="shared" si="2"/>
        <v>116</v>
      </c>
      <c r="I9" s="286">
        <f t="shared" si="3"/>
        <v>-169</v>
      </c>
      <c r="J9" s="18">
        <f t="shared" si="4"/>
        <v>-53</v>
      </c>
      <c r="K9" s="4"/>
      <c r="L9" s="4"/>
      <c r="M9" s="2"/>
    </row>
    <row r="10" spans="1:12" ht="15.75">
      <c r="A10" s="17" t="s">
        <v>8</v>
      </c>
      <c r="B10" s="344">
        <v>2390</v>
      </c>
      <c r="C10" s="344">
        <v>2561</v>
      </c>
      <c r="D10" s="344">
        <f t="shared" si="0"/>
        <v>4951</v>
      </c>
      <c r="E10" s="344">
        <v>2453</v>
      </c>
      <c r="F10" s="344">
        <v>3497</v>
      </c>
      <c r="G10" s="344">
        <f t="shared" si="1"/>
        <v>5950</v>
      </c>
      <c r="H10" s="16">
        <f t="shared" si="2"/>
        <v>63</v>
      </c>
      <c r="I10" s="286">
        <f t="shared" si="3"/>
        <v>936</v>
      </c>
      <c r="J10" s="18">
        <f t="shared" si="4"/>
        <v>999</v>
      </c>
      <c r="K10" s="4"/>
      <c r="L10" s="4"/>
    </row>
    <row r="11" spans="1:12" ht="15.75">
      <c r="A11" s="17" t="s">
        <v>9</v>
      </c>
      <c r="B11" s="344">
        <v>13610</v>
      </c>
      <c r="C11" s="344">
        <v>1718</v>
      </c>
      <c r="D11" s="344">
        <f t="shared" si="0"/>
        <v>15328</v>
      </c>
      <c r="E11" s="344">
        <v>12525</v>
      </c>
      <c r="F11" s="344">
        <v>2331</v>
      </c>
      <c r="G11" s="344">
        <f t="shared" si="1"/>
        <v>14856</v>
      </c>
      <c r="H11" s="16">
        <f t="shared" si="2"/>
        <v>-1085</v>
      </c>
      <c r="I11" s="286">
        <f t="shared" si="3"/>
        <v>613</v>
      </c>
      <c r="J11" s="18">
        <f t="shared" si="4"/>
        <v>-472</v>
      </c>
      <c r="K11" s="4"/>
      <c r="L11" s="4"/>
    </row>
    <row r="12" spans="1:12" ht="15.75">
      <c r="A12" s="17" t="s">
        <v>10</v>
      </c>
      <c r="B12" s="344">
        <v>9587</v>
      </c>
      <c r="C12" s="344">
        <v>2442</v>
      </c>
      <c r="D12" s="344">
        <f t="shared" si="0"/>
        <v>12029</v>
      </c>
      <c r="E12" s="344">
        <v>9358</v>
      </c>
      <c r="F12" s="344">
        <v>3144</v>
      </c>
      <c r="G12" s="344">
        <f t="shared" si="1"/>
        <v>12502</v>
      </c>
      <c r="H12" s="16">
        <f t="shared" si="2"/>
        <v>-229</v>
      </c>
      <c r="I12" s="286">
        <f t="shared" si="3"/>
        <v>702</v>
      </c>
      <c r="J12" s="18">
        <f t="shared" si="4"/>
        <v>473</v>
      </c>
      <c r="K12" s="4"/>
      <c r="L12" s="4"/>
    </row>
    <row r="13" spans="1:12" ht="15.75">
      <c r="A13" s="17" t="s">
        <v>11</v>
      </c>
      <c r="B13" s="344">
        <v>7730</v>
      </c>
      <c r="C13" s="344">
        <v>1438</v>
      </c>
      <c r="D13" s="344">
        <f t="shared" si="0"/>
        <v>9168</v>
      </c>
      <c r="E13" s="344">
        <v>7412</v>
      </c>
      <c r="F13" s="344">
        <v>1584</v>
      </c>
      <c r="G13" s="344">
        <f t="shared" si="1"/>
        <v>8996</v>
      </c>
      <c r="H13" s="16">
        <f t="shared" si="2"/>
        <v>-318</v>
      </c>
      <c r="I13" s="286">
        <f t="shared" si="3"/>
        <v>146</v>
      </c>
      <c r="J13" s="18">
        <f t="shared" si="4"/>
        <v>-172</v>
      </c>
      <c r="K13" s="4"/>
      <c r="L13" s="4"/>
    </row>
    <row r="14" spans="1:12" ht="15.75">
      <c r="A14" s="17" t="s">
        <v>12</v>
      </c>
      <c r="B14" s="344">
        <v>2163</v>
      </c>
      <c r="C14" s="344">
        <v>1077</v>
      </c>
      <c r="D14" s="344">
        <f t="shared" si="0"/>
        <v>3240</v>
      </c>
      <c r="E14" s="344">
        <v>2228</v>
      </c>
      <c r="F14" s="344">
        <v>1172</v>
      </c>
      <c r="G14" s="344">
        <f t="shared" si="1"/>
        <v>3400</v>
      </c>
      <c r="H14" s="16">
        <f t="shared" si="2"/>
        <v>65</v>
      </c>
      <c r="I14" s="286">
        <f t="shared" si="3"/>
        <v>95</v>
      </c>
      <c r="J14" s="18">
        <f t="shared" si="4"/>
        <v>160</v>
      </c>
      <c r="K14" s="4"/>
      <c r="L14" s="4"/>
    </row>
    <row r="15" spans="1:12" ht="15.75">
      <c r="A15" s="17" t="s">
        <v>13</v>
      </c>
      <c r="B15" s="344">
        <v>8461</v>
      </c>
      <c r="C15" s="344">
        <v>5021</v>
      </c>
      <c r="D15" s="344">
        <f t="shared" si="0"/>
        <v>13482</v>
      </c>
      <c r="E15" s="344">
        <v>8469</v>
      </c>
      <c r="F15" s="344">
        <v>4682</v>
      </c>
      <c r="G15" s="344">
        <f t="shared" si="1"/>
        <v>13151</v>
      </c>
      <c r="H15" s="16">
        <f t="shared" si="2"/>
        <v>8</v>
      </c>
      <c r="I15" s="286">
        <f t="shared" si="3"/>
        <v>-339</v>
      </c>
      <c r="J15" s="18">
        <f t="shared" si="4"/>
        <v>-331</v>
      </c>
      <c r="K15" s="4"/>
      <c r="L15" s="4"/>
    </row>
    <row r="16" spans="1:12" ht="15.75">
      <c r="A16" s="17" t="s">
        <v>14</v>
      </c>
      <c r="B16" s="344">
        <v>6661</v>
      </c>
      <c r="C16" s="344">
        <v>2994</v>
      </c>
      <c r="D16" s="344">
        <f t="shared" si="0"/>
        <v>9655</v>
      </c>
      <c r="E16" s="344">
        <v>6315</v>
      </c>
      <c r="F16" s="344">
        <v>2956</v>
      </c>
      <c r="G16" s="344">
        <f t="shared" si="1"/>
        <v>9271</v>
      </c>
      <c r="H16" s="16">
        <f t="shared" si="2"/>
        <v>-346</v>
      </c>
      <c r="I16" s="286">
        <f t="shared" si="3"/>
        <v>-38</v>
      </c>
      <c r="J16" s="18">
        <f t="shared" si="4"/>
        <v>-384</v>
      </c>
      <c r="K16" s="4"/>
      <c r="L16" s="4"/>
    </row>
    <row r="17" spans="1:12" ht="15.75">
      <c r="A17" s="17" t="s">
        <v>15</v>
      </c>
      <c r="B17" s="344">
        <v>3134</v>
      </c>
      <c r="C17" s="344">
        <v>379</v>
      </c>
      <c r="D17" s="344">
        <f t="shared" si="0"/>
        <v>3513</v>
      </c>
      <c r="E17" s="344">
        <v>3018</v>
      </c>
      <c r="F17" s="344">
        <v>759</v>
      </c>
      <c r="G17" s="344">
        <f t="shared" si="1"/>
        <v>3777</v>
      </c>
      <c r="H17" s="16">
        <f t="shared" si="2"/>
        <v>-116</v>
      </c>
      <c r="I17" s="286">
        <f t="shared" si="3"/>
        <v>380</v>
      </c>
      <c r="J17" s="18">
        <f t="shared" si="4"/>
        <v>264</v>
      </c>
      <c r="K17" s="4"/>
      <c r="L17" s="4"/>
    </row>
    <row r="18" spans="1:12" ht="15.75">
      <c r="A18" s="17" t="s">
        <v>16</v>
      </c>
      <c r="B18" s="344">
        <v>734</v>
      </c>
      <c r="C18" s="344">
        <v>18</v>
      </c>
      <c r="D18" s="344">
        <f t="shared" si="0"/>
        <v>752</v>
      </c>
      <c r="E18" s="344">
        <v>727</v>
      </c>
      <c r="F18" s="344">
        <v>20</v>
      </c>
      <c r="G18" s="344">
        <f t="shared" si="1"/>
        <v>747</v>
      </c>
      <c r="H18" s="16">
        <f t="shared" si="2"/>
        <v>-7</v>
      </c>
      <c r="I18" s="286">
        <f t="shared" si="3"/>
        <v>2</v>
      </c>
      <c r="J18" s="18">
        <f t="shared" si="4"/>
        <v>-5</v>
      </c>
      <c r="K18" s="4"/>
      <c r="L18" s="4"/>
    </row>
    <row r="19" spans="1:12" ht="15.75">
      <c r="A19" s="17" t="s">
        <v>17</v>
      </c>
      <c r="B19" s="344">
        <v>502</v>
      </c>
      <c r="C19" s="344">
        <v>0</v>
      </c>
      <c r="D19" s="344">
        <f t="shared" si="0"/>
        <v>502</v>
      </c>
      <c r="E19" s="344">
        <v>527</v>
      </c>
      <c r="F19" s="344">
        <v>0</v>
      </c>
      <c r="G19" s="344">
        <f t="shared" si="1"/>
        <v>527</v>
      </c>
      <c r="H19" s="16">
        <f t="shared" si="2"/>
        <v>25</v>
      </c>
      <c r="I19" s="286">
        <f t="shared" si="3"/>
        <v>0</v>
      </c>
      <c r="J19" s="18">
        <f t="shared" si="4"/>
        <v>25</v>
      </c>
      <c r="K19" s="4"/>
      <c r="L19" s="4"/>
    </row>
    <row r="20" spans="1:12" ht="15.75">
      <c r="A20" s="17" t="s">
        <v>18</v>
      </c>
      <c r="B20" s="344">
        <v>299</v>
      </c>
      <c r="C20" s="344">
        <v>0</v>
      </c>
      <c r="D20" s="344">
        <f t="shared" si="0"/>
        <v>299</v>
      </c>
      <c r="E20" s="344">
        <v>293</v>
      </c>
      <c r="F20" s="344">
        <v>0</v>
      </c>
      <c r="G20" s="344">
        <f t="shared" si="1"/>
        <v>293</v>
      </c>
      <c r="H20" s="16">
        <f t="shared" si="2"/>
        <v>-6</v>
      </c>
      <c r="I20" s="286">
        <f t="shared" si="3"/>
        <v>0</v>
      </c>
      <c r="J20" s="18">
        <f t="shared" si="4"/>
        <v>-6</v>
      </c>
      <c r="K20" s="4"/>
      <c r="L20" s="4"/>
    </row>
    <row r="21" spans="1:12" ht="16.5" thickBot="1">
      <c r="A21" s="25" t="s">
        <v>19</v>
      </c>
      <c r="B21" s="345">
        <v>894</v>
      </c>
      <c r="C21" s="345">
        <v>206</v>
      </c>
      <c r="D21" s="345">
        <f t="shared" si="0"/>
        <v>1100</v>
      </c>
      <c r="E21" s="345">
        <v>1669</v>
      </c>
      <c r="F21" s="345">
        <v>1472</v>
      </c>
      <c r="G21" s="345">
        <f t="shared" si="1"/>
        <v>3141</v>
      </c>
      <c r="H21" s="28">
        <f t="shared" si="2"/>
        <v>775</v>
      </c>
      <c r="I21" s="287">
        <f t="shared" si="3"/>
        <v>1266</v>
      </c>
      <c r="J21" s="19">
        <f t="shared" si="4"/>
        <v>2041</v>
      </c>
      <c r="K21" s="4"/>
      <c r="L21" s="4"/>
    </row>
    <row r="22" spans="1:10" s="14" customFormat="1" ht="16.5" thickBot="1">
      <c r="A22" s="339" t="s">
        <v>20</v>
      </c>
      <c r="B22" s="340">
        <f aca="true" t="shared" si="5" ref="B22:J22">SUM(B3:B21)</f>
        <v>97932</v>
      </c>
      <c r="C22" s="340">
        <f t="shared" si="5"/>
        <v>38990</v>
      </c>
      <c r="D22" s="340">
        <f t="shared" si="5"/>
        <v>136922</v>
      </c>
      <c r="E22" s="340">
        <f t="shared" si="5"/>
        <v>97759</v>
      </c>
      <c r="F22" s="340">
        <f t="shared" si="5"/>
        <v>44494</v>
      </c>
      <c r="G22" s="340">
        <f t="shared" si="5"/>
        <v>142253</v>
      </c>
      <c r="H22" s="341">
        <f t="shared" si="5"/>
        <v>-173</v>
      </c>
      <c r="I22" s="341">
        <f t="shared" si="5"/>
        <v>5504</v>
      </c>
      <c r="J22" s="342">
        <f t="shared" si="5"/>
        <v>5331</v>
      </c>
    </row>
    <row r="24" spans="1:10" ht="15.75">
      <c r="A24" s="640" t="s">
        <v>21</v>
      </c>
      <c r="B24" s="640"/>
      <c r="C24" s="640"/>
      <c r="D24" s="640"/>
      <c r="E24" s="640"/>
      <c r="F24" s="640"/>
      <c r="G24" s="640"/>
      <c r="H24" s="640"/>
      <c r="I24" s="640"/>
      <c r="J24" s="640"/>
    </row>
  </sheetData>
  <mergeCells count="2">
    <mergeCell ref="A24:J24"/>
    <mergeCell ref="A1:J1"/>
  </mergeCells>
  <printOptions/>
  <pageMargins left="0.7874015748031497" right="0.5905511811023623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1"/>
    </sheetView>
  </sheetViews>
  <sheetFormatPr defaultColWidth="9.00390625" defaultRowHeight="12.75"/>
  <cols>
    <col min="1" max="1" width="51.125" style="591" customWidth="1"/>
    <col min="2" max="7" width="14.75390625" style="591" customWidth="1"/>
    <col min="8" max="9" width="14.75390625" style="621" customWidth="1"/>
    <col min="10" max="16384" width="27.00390625" style="591" customWidth="1"/>
  </cols>
  <sheetData>
    <row r="1" spans="1:9" ht="45" customHeight="1" thickBot="1">
      <c r="A1" s="642" t="s">
        <v>521</v>
      </c>
      <c r="B1" s="642"/>
      <c r="C1" s="642"/>
      <c r="D1" s="642"/>
      <c r="E1" s="642"/>
      <c r="F1" s="642"/>
      <c r="G1" s="642"/>
      <c r="H1" s="642"/>
      <c r="I1" s="642"/>
    </row>
    <row r="2" spans="1:9" s="594" customFormat="1" ht="96" customHeight="1" thickBot="1">
      <c r="A2" s="20" t="s">
        <v>503</v>
      </c>
      <c r="B2" s="260" t="s">
        <v>504</v>
      </c>
      <c r="C2" s="260" t="s">
        <v>505</v>
      </c>
      <c r="D2" s="260" t="s">
        <v>506</v>
      </c>
      <c r="E2" s="260" t="s">
        <v>507</v>
      </c>
      <c r="F2" s="260" t="s">
        <v>508</v>
      </c>
      <c r="G2" s="40" t="s">
        <v>509</v>
      </c>
      <c r="H2" s="635" t="s">
        <v>510</v>
      </c>
      <c r="I2" s="636" t="s">
        <v>511</v>
      </c>
    </row>
    <row r="3" spans="1:9" ht="15.75">
      <c r="A3" s="577" t="s">
        <v>1</v>
      </c>
      <c r="B3" s="595">
        <f>SUBTOTAL(9,B4:B16)</f>
        <v>520</v>
      </c>
      <c r="C3" s="595">
        <f>SUBTOTAL(9,C4:C16)</f>
        <v>4179</v>
      </c>
      <c r="D3" s="595">
        <f>SUBTOTAL(9,D4:D16)</f>
        <v>3185</v>
      </c>
      <c r="E3" s="595">
        <f>SUBTOTAL(9,E4:E16)</f>
        <v>2303</v>
      </c>
      <c r="F3" s="595">
        <f>SUBTOTAL(9,F4:F16)</f>
        <v>2009</v>
      </c>
      <c r="G3" s="596">
        <f>IF(ISERROR(D3/E3),"x",D3/E3)</f>
        <v>1.3829787234042554</v>
      </c>
      <c r="H3" s="596">
        <f>IF(ISERROR(F3/B3),"x",F3/B3)</f>
        <v>3.8634615384615385</v>
      </c>
      <c r="I3" s="597">
        <f>IF(ISERROR(F3/E3),"x",F3/E3)</f>
        <v>0.8723404255319149</v>
      </c>
    </row>
    <row r="4" spans="1:9" ht="15.75">
      <c r="A4" s="126" t="s">
        <v>104</v>
      </c>
      <c r="B4" s="127">
        <v>220</v>
      </c>
      <c r="C4" s="127">
        <v>163</v>
      </c>
      <c r="D4" s="127">
        <v>138</v>
      </c>
      <c r="E4" s="127">
        <v>99</v>
      </c>
      <c r="F4" s="127">
        <v>96</v>
      </c>
      <c r="G4" s="598">
        <f aca="true" t="shared" si="0" ref="G4:G67">IF(ISERROR(D4/E4),"x",D4/E4)</f>
        <v>1.393939393939394</v>
      </c>
      <c r="H4" s="599">
        <f aca="true" t="shared" si="1" ref="H4:H67">IF(ISERROR(F4/B4),"x",F4/B4)</f>
        <v>0.43636363636363634</v>
      </c>
      <c r="I4" s="600">
        <f aca="true" t="shared" si="2" ref="I4:I67">IF(ISERROR(F4/E4),"x",F4/E4)</f>
        <v>0.9696969696969697</v>
      </c>
    </row>
    <row r="5" spans="1:9" ht="15.75">
      <c r="A5" s="126" t="s">
        <v>103</v>
      </c>
      <c r="B5" s="127">
        <v>0</v>
      </c>
      <c r="C5" s="127">
        <v>0</v>
      </c>
      <c r="D5" s="127">
        <v>0</v>
      </c>
      <c r="E5" s="127">
        <v>0</v>
      </c>
      <c r="F5" s="127">
        <v>0</v>
      </c>
      <c r="G5" s="598" t="str">
        <f t="shared" si="0"/>
        <v>x</v>
      </c>
      <c r="H5" s="599" t="str">
        <f t="shared" si="1"/>
        <v>x</v>
      </c>
      <c r="I5" s="600" t="str">
        <f t="shared" si="2"/>
        <v>x</v>
      </c>
    </row>
    <row r="6" spans="1:9" ht="15.75">
      <c r="A6" s="126" t="s">
        <v>97</v>
      </c>
      <c r="B6" s="127">
        <v>0</v>
      </c>
      <c r="C6" s="127">
        <v>0</v>
      </c>
      <c r="D6" s="127">
        <v>0</v>
      </c>
      <c r="E6" s="127">
        <v>0</v>
      </c>
      <c r="F6" s="127">
        <v>0</v>
      </c>
      <c r="G6" s="598" t="str">
        <f>IF(ISERROR(D6/E6),"x",D6/E6)</f>
        <v>x</v>
      </c>
      <c r="H6" s="599" t="str">
        <f>IF(ISERROR(F6/B6),"x",F6/B6)</f>
        <v>x</v>
      </c>
      <c r="I6" s="600" t="str">
        <f t="shared" si="2"/>
        <v>x</v>
      </c>
    </row>
    <row r="7" spans="1:9" ht="15.75">
      <c r="A7" s="126" t="s">
        <v>96</v>
      </c>
      <c r="B7" s="127">
        <v>70</v>
      </c>
      <c r="C7" s="127">
        <v>673</v>
      </c>
      <c r="D7" s="127">
        <v>600</v>
      </c>
      <c r="E7" s="127">
        <v>508</v>
      </c>
      <c r="F7" s="127">
        <v>316</v>
      </c>
      <c r="G7" s="598">
        <f t="shared" si="0"/>
        <v>1.1811023622047243</v>
      </c>
      <c r="H7" s="599">
        <f t="shared" si="1"/>
        <v>4.514285714285714</v>
      </c>
      <c r="I7" s="600">
        <f t="shared" si="2"/>
        <v>0.6220472440944882</v>
      </c>
    </row>
    <row r="8" spans="1:9" ht="15.75">
      <c r="A8" s="126" t="s">
        <v>101</v>
      </c>
      <c r="B8" s="127" t="s">
        <v>100</v>
      </c>
      <c r="C8" s="127">
        <v>565</v>
      </c>
      <c r="D8" s="127">
        <v>346</v>
      </c>
      <c r="E8" s="127">
        <v>335</v>
      </c>
      <c r="F8" s="127">
        <v>307</v>
      </c>
      <c r="G8" s="598">
        <f t="shared" si="0"/>
        <v>1.0328358208955224</v>
      </c>
      <c r="H8" s="599" t="str">
        <f t="shared" si="1"/>
        <v>x</v>
      </c>
      <c r="I8" s="600">
        <f>IF(ISERROR(F8/E8),"x",F8/E8)</f>
        <v>0.9164179104477612</v>
      </c>
    </row>
    <row r="9" spans="1:9" ht="15.75">
      <c r="A9" s="126" t="s">
        <v>91</v>
      </c>
      <c r="B9" s="127" t="s">
        <v>100</v>
      </c>
      <c r="C9" s="127">
        <v>405</v>
      </c>
      <c r="D9" s="127">
        <v>343</v>
      </c>
      <c r="E9" s="127">
        <v>338</v>
      </c>
      <c r="F9" s="127">
        <v>316</v>
      </c>
      <c r="G9" s="598">
        <f t="shared" si="0"/>
        <v>1.014792899408284</v>
      </c>
      <c r="H9" s="599" t="str">
        <f t="shared" si="1"/>
        <v>x</v>
      </c>
      <c r="I9" s="600">
        <f t="shared" si="2"/>
        <v>0.9349112426035503</v>
      </c>
    </row>
    <row r="10" spans="1:9" ht="15.75">
      <c r="A10" s="126" t="s">
        <v>92</v>
      </c>
      <c r="B10" s="127">
        <v>50</v>
      </c>
      <c r="C10" s="127">
        <v>169</v>
      </c>
      <c r="D10" s="127">
        <v>154</v>
      </c>
      <c r="E10" s="127">
        <v>132</v>
      </c>
      <c r="F10" s="127">
        <v>120</v>
      </c>
      <c r="G10" s="598">
        <f t="shared" si="0"/>
        <v>1.1666666666666667</v>
      </c>
      <c r="H10" s="599">
        <f t="shared" si="1"/>
        <v>2.4</v>
      </c>
      <c r="I10" s="600">
        <f t="shared" si="2"/>
        <v>0.9090909090909091</v>
      </c>
    </row>
    <row r="11" spans="1:9" ht="15.75">
      <c r="A11" s="126" t="s">
        <v>93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598" t="str">
        <f t="shared" si="0"/>
        <v>x</v>
      </c>
      <c r="H11" s="599" t="str">
        <f t="shared" si="1"/>
        <v>x</v>
      </c>
      <c r="I11" s="600" t="str">
        <f t="shared" si="2"/>
        <v>x</v>
      </c>
    </row>
    <row r="12" spans="1:9" ht="15.75">
      <c r="A12" s="126" t="s">
        <v>94</v>
      </c>
      <c r="B12" s="127" t="s">
        <v>100</v>
      </c>
      <c r="C12" s="127">
        <v>878</v>
      </c>
      <c r="D12" s="127">
        <v>592</v>
      </c>
      <c r="E12" s="127">
        <v>326</v>
      </c>
      <c r="F12" s="127">
        <v>310</v>
      </c>
      <c r="G12" s="598">
        <f t="shared" si="0"/>
        <v>1.8159509202453987</v>
      </c>
      <c r="H12" s="599" t="str">
        <f t="shared" si="1"/>
        <v>x</v>
      </c>
      <c r="I12" s="600">
        <f t="shared" si="2"/>
        <v>0.950920245398773</v>
      </c>
    </row>
    <row r="13" spans="1:9" ht="15.75">
      <c r="A13" s="126" t="s">
        <v>95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598" t="str">
        <f t="shared" si="0"/>
        <v>x</v>
      </c>
      <c r="H13" s="599" t="str">
        <f t="shared" si="1"/>
        <v>x</v>
      </c>
      <c r="I13" s="600" t="str">
        <f t="shared" si="2"/>
        <v>x</v>
      </c>
    </row>
    <row r="14" spans="1:9" ht="15.75">
      <c r="A14" s="126" t="s">
        <v>102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598" t="str">
        <f t="shared" si="0"/>
        <v>x</v>
      </c>
      <c r="H14" s="599" t="str">
        <f t="shared" si="1"/>
        <v>x</v>
      </c>
      <c r="I14" s="600" t="str">
        <f t="shared" si="2"/>
        <v>x</v>
      </c>
    </row>
    <row r="15" spans="1:9" ht="15.75">
      <c r="A15" s="126" t="s">
        <v>99</v>
      </c>
      <c r="B15" s="127">
        <v>180</v>
      </c>
      <c r="C15" s="127">
        <v>1316</v>
      </c>
      <c r="D15" s="127">
        <v>1008</v>
      </c>
      <c r="E15" s="127">
        <v>561</v>
      </c>
      <c r="F15" s="127">
        <v>541</v>
      </c>
      <c r="G15" s="598">
        <f t="shared" si="0"/>
        <v>1.7967914438502675</v>
      </c>
      <c r="H15" s="599">
        <f t="shared" si="1"/>
        <v>3.0055555555555555</v>
      </c>
      <c r="I15" s="600">
        <f t="shared" si="2"/>
        <v>0.964349376114082</v>
      </c>
    </row>
    <row r="16" spans="1:9" ht="16.5" thickBot="1">
      <c r="A16" s="579" t="s">
        <v>98</v>
      </c>
      <c r="B16" s="190" t="s">
        <v>100</v>
      </c>
      <c r="C16" s="190">
        <v>10</v>
      </c>
      <c r="D16" s="190">
        <v>4</v>
      </c>
      <c r="E16" s="190">
        <v>4</v>
      </c>
      <c r="F16" s="190">
        <v>3</v>
      </c>
      <c r="G16" s="601">
        <f t="shared" si="0"/>
        <v>1</v>
      </c>
      <c r="H16" s="602" t="str">
        <f t="shared" si="1"/>
        <v>x</v>
      </c>
      <c r="I16" s="603">
        <f t="shared" si="2"/>
        <v>0.75</v>
      </c>
    </row>
    <row r="17" spans="1:9" ht="15.75">
      <c r="A17" s="577" t="s">
        <v>2</v>
      </c>
      <c r="B17" s="595">
        <f>SUBTOTAL(9,B18:B21)</f>
        <v>260</v>
      </c>
      <c r="C17" s="595">
        <f>SUBTOTAL(9,C18:C21)</f>
        <v>717</v>
      </c>
      <c r="D17" s="595">
        <f>SUBTOTAL(9,D18:D21)</f>
        <v>611</v>
      </c>
      <c r="E17" s="595">
        <f>SUBTOTAL(9,E18:E21)</f>
        <v>283</v>
      </c>
      <c r="F17" s="595">
        <f>SUBTOTAL(9,F18:F21)</f>
        <v>272</v>
      </c>
      <c r="G17" s="596">
        <f t="shared" si="0"/>
        <v>2.1590106007067136</v>
      </c>
      <c r="H17" s="596">
        <f t="shared" si="1"/>
        <v>1.0461538461538462</v>
      </c>
      <c r="I17" s="597">
        <f>IF(ISERROR(F17/E17),"x",F17/E17)</f>
        <v>0.9611307420494699</v>
      </c>
    </row>
    <row r="18" spans="1:9" ht="15.75">
      <c r="A18" s="126" t="s">
        <v>96</v>
      </c>
      <c r="B18" s="127" t="s">
        <v>100</v>
      </c>
      <c r="C18" s="127">
        <v>66</v>
      </c>
      <c r="D18" s="127">
        <v>66</v>
      </c>
      <c r="E18" s="127">
        <v>0</v>
      </c>
      <c r="F18" s="127">
        <v>0</v>
      </c>
      <c r="G18" s="598" t="str">
        <f t="shared" si="0"/>
        <v>x</v>
      </c>
      <c r="H18" s="599" t="str">
        <f t="shared" si="1"/>
        <v>x</v>
      </c>
      <c r="I18" s="600" t="str">
        <f>IF(ISERROR(F18/E18),"x",F18/E18)</f>
        <v>x</v>
      </c>
    </row>
    <row r="19" spans="1:9" ht="15.75">
      <c r="A19" s="126" t="s">
        <v>105</v>
      </c>
      <c r="B19" s="127">
        <v>60</v>
      </c>
      <c r="C19" s="127">
        <v>251</v>
      </c>
      <c r="D19" s="127">
        <v>196</v>
      </c>
      <c r="E19" s="127">
        <v>65</v>
      </c>
      <c r="F19" s="127">
        <v>64</v>
      </c>
      <c r="G19" s="598">
        <f t="shared" si="0"/>
        <v>3.0153846153846153</v>
      </c>
      <c r="H19" s="599">
        <f t="shared" si="1"/>
        <v>1.0666666666666667</v>
      </c>
      <c r="I19" s="600">
        <f t="shared" si="2"/>
        <v>0.9846153846153847</v>
      </c>
    </row>
    <row r="20" spans="1:9" ht="15.75">
      <c r="A20" s="126" t="s">
        <v>91</v>
      </c>
      <c r="B20" s="127">
        <v>200</v>
      </c>
      <c r="C20" s="127">
        <v>400</v>
      </c>
      <c r="D20" s="127">
        <v>349</v>
      </c>
      <c r="E20" s="127">
        <v>218</v>
      </c>
      <c r="F20" s="127">
        <v>208</v>
      </c>
      <c r="G20" s="598">
        <f t="shared" si="0"/>
        <v>1.6009174311926606</v>
      </c>
      <c r="H20" s="599">
        <f t="shared" si="1"/>
        <v>1.04</v>
      </c>
      <c r="I20" s="600">
        <f t="shared" si="2"/>
        <v>0.9541284403669725</v>
      </c>
    </row>
    <row r="21" spans="1:9" ht="16.5" thickBot="1">
      <c r="A21" s="579" t="s">
        <v>94</v>
      </c>
      <c r="B21" s="190">
        <v>0</v>
      </c>
      <c r="C21" s="190">
        <v>0</v>
      </c>
      <c r="D21" s="190">
        <v>0</v>
      </c>
      <c r="E21" s="190">
        <v>0</v>
      </c>
      <c r="F21" s="190">
        <v>0</v>
      </c>
      <c r="G21" s="601" t="str">
        <f t="shared" si="0"/>
        <v>x</v>
      </c>
      <c r="H21" s="602" t="str">
        <f t="shared" si="1"/>
        <v>x</v>
      </c>
      <c r="I21" s="603" t="str">
        <f t="shared" si="2"/>
        <v>x</v>
      </c>
    </row>
    <row r="22" spans="1:9" ht="15.75">
      <c r="A22" s="577" t="s">
        <v>3</v>
      </c>
      <c r="B22" s="595">
        <f>SUBTOTAL(9,B23:B28)</f>
        <v>215</v>
      </c>
      <c r="C22" s="595">
        <f>SUBTOTAL(9,C23:C28)</f>
        <v>1527</v>
      </c>
      <c r="D22" s="595">
        <f>SUBTOTAL(9,D23:D28)</f>
        <v>1198</v>
      </c>
      <c r="E22" s="595">
        <f>SUBTOTAL(9,E23:E28)</f>
        <v>801</v>
      </c>
      <c r="F22" s="595">
        <f>SUBTOTAL(9,F23:F28)</f>
        <v>821</v>
      </c>
      <c r="G22" s="596">
        <f t="shared" si="0"/>
        <v>1.4956304619225969</v>
      </c>
      <c r="H22" s="596">
        <f t="shared" si="1"/>
        <v>3.818604651162791</v>
      </c>
      <c r="I22" s="597">
        <f t="shared" si="2"/>
        <v>1.024968789013733</v>
      </c>
    </row>
    <row r="23" spans="1:9" ht="15.75">
      <c r="A23" s="126" t="s">
        <v>109</v>
      </c>
      <c r="B23" s="127">
        <v>90</v>
      </c>
      <c r="C23" s="127">
        <v>102</v>
      </c>
      <c r="D23" s="127">
        <v>100</v>
      </c>
      <c r="E23" s="127">
        <v>100</v>
      </c>
      <c r="F23" s="127">
        <v>94</v>
      </c>
      <c r="G23" s="598">
        <f t="shared" si="0"/>
        <v>1</v>
      </c>
      <c r="H23" s="599">
        <f t="shared" si="1"/>
        <v>1.0444444444444445</v>
      </c>
      <c r="I23" s="600">
        <f t="shared" si="2"/>
        <v>0.94</v>
      </c>
    </row>
    <row r="24" spans="1:9" ht="15.75">
      <c r="A24" s="126" t="s">
        <v>110</v>
      </c>
      <c r="B24" s="127">
        <v>35</v>
      </c>
      <c r="C24" s="127">
        <v>215</v>
      </c>
      <c r="D24" s="127">
        <v>166</v>
      </c>
      <c r="E24" s="127">
        <v>96</v>
      </c>
      <c r="F24" s="127">
        <v>92</v>
      </c>
      <c r="G24" s="598">
        <f t="shared" si="0"/>
        <v>1.7291666666666667</v>
      </c>
      <c r="H24" s="599">
        <f t="shared" si="1"/>
        <v>2.6285714285714286</v>
      </c>
      <c r="I24" s="600">
        <f t="shared" si="2"/>
        <v>0.9583333333333334</v>
      </c>
    </row>
    <row r="25" spans="1:9" ht="15.75">
      <c r="A25" s="126" t="s">
        <v>111</v>
      </c>
      <c r="B25" s="127">
        <v>90</v>
      </c>
      <c r="C25" s="127">
        <v>220</v>
      </c>
      <c r="D25" s="127">
        <v>191</v>
      </c>
      <c r="E25" s="127">
        <v>122</v>
      </c>
      <c r="F25" s="127">
        <v>115</v>
      </c>
      <c r="G25" s="598">
        <f t="shared" si="0"/>
        <v>1.5655737704918034</v>
      </c>
      <c r="H25" s="599">
        <f t="shared" si="1"/>
        <v>1.2777777777777777</v>
      </c>
      <c r="I25" s="600">
        <f t="shared" si="2"/>
        <v>0.9426229508196722</v>
      </c>
    </row>
    <row r="26" spans="1:9" ht="15.75">
      <c r="A26" s="126" t="s">
        <v>107</v>
      </c>
      <c r="B26" s="127" t="s">
        <v>100</v>
      </c>
      <c r="C26" s="127" t="s">
        <v>100</v>
      </c>
      <c r="D26" s="127" t="s">
        <v>100</v>
      </c>
      <c r="E26" s="127" t="s">
        <v>100</v>
      </c>
      <c r="F26" s="127">
        <v>39</v>
      </c>
      <c r="G26" s="598" t="str">
        <f t="shared" si="0"/>
        <v>x</v>
      </c>
      <c r="H26" s="599" t="str">
        <f t="shared" si="1"/>
        <v>x</v>
      </c>
      <c r="I26" s="600" t="str">
        <f t="shared" si="2"/>
        <v>x</v>
      </c>
    </row>
    <row r="27" spans="1:9" ht="15.75">
      <c r="A27" s="126" t="s">
        <v>108</v>
      </c>
      <c r="B27" s="127" t="s">
        <v>100</v>
      </c>
      <c r="C27" s="127">
        <v>689</v>
      </c>
      <c r="D27" s="127">
        <v>554</v>
      </c>
      <c r="E27" s="127">
        <v>331</v>
      </c>
      <c r="F27" s="127">
        <v>330</v>
      </c>
      <c r="G27" s="598">
        <f t="shared" si="0"/>
        <v>1.6737160120845922</v>
      </c>
      <c r="H27" s="599" t="str">
        <f t="shared" si="1"/>
        <v>x</v>
      </c>
      <c r="I27" s="600">
        <f t="shared" si="2"/>
        <v>0.9969788519637462</v>
      </c>
    </row>
    <row r="28" spans="1:9" ht="16.5" thickBot="1">
      <c r="A28" s="579" t="s">
        <v>99</v>
      </c>
      <c r="B28" s="190" t="s">
        <v>100</v>
      </c>
      <c r="C28" s="190">
        <v>301</v>
      </c>
      <c r="D28" s="190">
        <v>187</v>
      </c>
      <c r="E28" s="190">
        <v>152</v>
      </c>
      <c r="F28" s="190">
        <v>151</v>
      </c>
      <c r="G28" s="601">
        <f t="shared" si="0"/>
        <v>1.230263157894737</v>
      </c>
      <c r="H28" s="602" t="str">
        <f t="shared" si="1"/>
        <v>x</v>
      </c>
      <c r="I28" s="603">
        <f t="shared" si="2"/>
        <v>0.993421052631579</v>
      </c>
    </row>
    <row r="29" spans="1:9" ht="15.75">
      <c r="A29" s="577" t="s">
        <v>4</v>
      </c>
      <c r="B29" s="595">
        <f>SUBTOTAL(9,B30:B32)</f>
        <v>340</v>
      </c>
      <c r="C29" s="595">
        <f>SUBTOTAL(9,C30:C32)</f>
        <v>1151</v>
      </c>
      <c r="D29" s="595">
        <f>SUBTOTAL(9,D30:D32)</f>
        <v>997</v>
      </c>
      <c r="E29" s="595">
        <f>SUBTOTAL(9,E30:E32)</f>
        <v>655</v>
      </c>
      <c r="F29" s="595">
        <f>SUBTOTAL(9,F30:F32)</f>
        <v>582</v>
      </c>
      <c r="G29" s="596">
        <f t="shared" si="0"/>
        <v>1.5221374045801526</v>
      </c>
      <c r="H29" s="596">
        <f t="shared" si="1"/>
        <v>1.7117647058823529</v>
      </c>
      <c r="I29" s="597">
        <f t="shared" si="2"/>
        <v>0.8885496183206106</v>
      </c>
    </row>
    <row r="30" spans="1:9" ht="15.75">
      <c r="A30" s="126" t="s">
        <v>112</v>
      </c>
      <c r="B30" s="127">
        <v>80</v>
      </c>
      <c r="C30" s="127">
        <v>369</v>
      </c>
      <c r="D30" s="127">
        <v>369</v>
      </c>
      <c r="E30" s="127">
        <v>152</v>
      </c>
      <c r="F30" s="127">
        <v>113</v>
      </c>
      <c r="G30" s="598">
        <f t="shared" si="0"/>
        <v>2.4276315789473686</v>
      </c>
      <c r="H30" s="599">
        <f t="shared" si="1"/>
        <v>1.4125</v>
      </c>
      <c r="I30" s="600">
        <f t="shared" si="2"/>
        <v>0.743421052631579</v>
      </c>
    </row>
    <row r="31" spans="1:9" ht="15.75">
      <c r="A31" s="126" t="s">
        <v>95</v>
      </c>
      <c r="B31" s="127">
        <v>140</v>
      </c>
      <c r="C31" s="127">
        <v>352</v>
      </c>
      <c r="D31" s="127">
        <v>279</v>
      </c>
      <c r="E31" s="127">
        <v>279</v>
      </c>
      <c r="F31" s="127">
        <v>253</v>
      </c>
      <c r="G31" s="598">
        <f t="shared" si="0"/>
        <v>1</v>
      </c>
      <c r="H31" s="599">
        <f t="shared" si="1"/>
        <v>1.8071428571428572</v>
      </c>
      <c r="I31" s="600">
        <f t="shared" si="2"/>
        <v>0.9068100358422939</v>
      </c>
    </row>
    <row r="32" spans="1:9" ht="16.5" thickBot="1">
      <c r="A32" s="131" t="s">
        <v>512</v>
      </c>
      <c r="B32" s="136">
        <v>120</v>
      </c>
      <c r="C32" s="136">
        <v>430</v>
      </c>
      <c r="D32" s="136">
        <v>349</v>
      </c>
      <c r="E32" s="136">
        <v>224</v>
      </c>
      <c r="F32" s="136">
        <v>216</v>
      </c>
      <c r="G32" s="604">
        <f t="shared" si="0"/>
        <v>1.5580357142857142</v>
      </c>
      <c r="H32" s="605">
        <f t="shared" si="1"/>
        <v>1.8</v>
      </c>
      <c r="I32" s="606">
        <f t="shared" si="2"/>
        <v>0.9642857142857143</v>
      </c>
    </row>
    <row r="33" spans="1:9" ht="16.5" thickBot="1">
      <c r="A33" s="472" t="s">
        <v>5</v>
      </c>
      <c r="B33" s="607">
        <v>0</v>
      </c>
      <c r="C33" s="607">
        <v>0</v>
      </c>
      <c r="D33" s="607">
        <v>0</v>
      </c>
      <c r="E33" s="607">
        <v>0</v>
      </c>
      <c r="F33" s="607">
        <v>0</v>
      </c>
      <c r="G33" s="608" t="str">
        <f t="shared" si="0"/>
        <v>x</v>
      </c>
      <c r="H33" s="608" t="str">
        <f t="shared" si="1"/>
        <v>x</v>
      </c>
      <c r="I33" s="609" t="str">
        <f t="shared" si="2"/>
        <v>x</v>
      </c>
    </row>
    <row r="34" spans="1:9" ht="15.75">
      <c r="A34" s="577" t="s">
        <v>6</v>
      </c>
      <c r="B34" s="595" t="s">
        <v>100</v>
      </c>
      <c r="C34" s="595">
        <f>SUBTOTAL(9,C35:C39)</f>
        <v>3641</v>
      </c>
      <c r="D34" s="595">
        <f>SUBTOTAL(9,D35:D39)</f>
        <v>3148</v>
      </c>
      <c r="E34" s="595">
        <f>SUBTOTAL(9,E35:E39)</f>
        <v>1844</v>
      </c>
      <c r="F34" s="595">
        <f>SUBTOTAL(9,F35:F39)</f>
        <v>1693</v>
      </c>
      <c r="G34" s="596">
        <f t="shared" si="0"/>
        <v>1.7071583514099784</v>
      </c>
      <c r="H34" s="596" t="str">
        <f t="shared" si="1"/>
        <v>x</v>
      </c>
      <c r="I34" s="597">
        <f t="shared" si="2"/>
        <v>0.9181127982646421</v>
      </c>
    </row>
    <row r="35" spans="1:9" ht="15.75">
      <c r="A35" s="126" t="s">
        <v>112</v>
      </c>
      <c r="B35" s="127" t="s">
        <v>100</v>
      </c>
      <c r="C35" s="127">
        <v>145</v>
      </c>
      <c r="D35" s="127">
        <v>137</v>
      </c>
      <c r="E35" s="127">
        <v>78</v>
      </c>
      <c r="F35" s="127">
        <v>74</v>
      </c>
      <c r="G35" s="598">
        <f t="shared" si="0"/>
        <v>1.7564102564102564</v>
      </c>
      <c r="H35" s="599" t="str">
        <f t="shared" si="1"/>
        <v>x</v>
      </c>
      <c r="I35" s="600">
        <f t="shared" si="2"/>
        <v>0.9487179487179487</v>
      </c>
    </row>
    <row r="36" spans="1:9" ht="15.75">
      <c r="A36" s="126" t="s">
        <v>513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598" t="str">
        <f t="shared" si="0"/>
        <v>x</v>
      </c>
      <c r="H36" s="599" t="str">
        <f t="shared" si="1"/>
        <v>x</v>
      </c>
      <c r="I36" s="600" t="str">
        <f t="shared" si="2"/>
        <v>x</v>
      </c>
    </row>
    <row r="37" spans="1:9" ht="15.75">
      <c r="A37" s="126" t="s">
        <v>95</v>
      </c>
      <c r="B37" s="127" t="s">
        <v>100</v>
      </c>
      <c r="C37" s="127">
        <v>1089</v>
      </c>
      <c r="D37" s="127">
        <v>930</v>
      </c>
      <c r="E37" s="127">
        <v>736</v>
      </c>
      <c r="F37" s="127">
        <v>733</v>
      </c>
      <c r="G37" s="598">
        <f t="shared" si="0"/>
        <v>1.263586956521739</v>
      </c>
      <c r="H37" s="599" t="str">
        <f t="shared" si="1"/>
        <v>x</v>
      </c>
      <c r="I37" s="600">
        <f t="shared" si="2"/>
        <v>0.9959239130434783</v>
      </c>
    </row>
    <row r="38" spans="1:9" ht="15.75">
      <c r="A38" s="126" t="s">
        <v>115</v>
      </c>
      <c r="B38" s="127" t="s">
        <v>100</v>
      </c>
      <c r="C38" s="127">
        <v>1339</v>
      </c>
      <c r="D38" s="127">
        <v>1339</v>
      </c>
      <c r="E38" s="127">
        <v>433</v>
      </c>
      <c r="F38" s="127">
        <v>419</v>
      </c>
      <c r="G38" s="598">
        <f t="shared" si="0"/>
        <v>3.092378752886836</v>
      </c>
      <c r="H38" s="599" t="str">
        <f t="shared" si="1"/>
        <v>x</v>
      </c>
      <c r="I38" s="600">
        <f t="shared" si="2"/>
        <v>0.9676674364896074</v>
      </c>
    </row>
    <row r="39" spans="1:9" ht="16.5" thickBot="1">
      <c r="A39" s="579" t="s">
        <v>99</v>
      </c>
      <c r="B39" s="190" t="s">
        <v>100</v>
      </c>
      <c r="C39" s="190">
        <v>1068</v>
      </c>
      <c r="D39" s="190">
        <v>742</v>
      </c>
      <c r="E39" s="190">
        <v>597</v>
      </c>
      <c r="F39" s="190">
        <v>467</v>
      </c>
      <c r="G39" s="601">
        <f t="shared" si="0"/>
        <v>1.2428810720268006</v>
      </c>
      <c r="H39" s="602" t="str">
        <f t="shared" si="1"/>
        <v>x</v>
      </c>
      <c r="I39" s="603">
        <f t="shared" si="2"/>
        <v>0.7822445561139029</v>
      </c>
    </row>
    <row r="40" spans="1:9" ht="15.75">
      <c r="A40" s="577" t="s">
        <v>22</v>
      </c>
      <c r="B40" s="595">
        <f>SUBTOTAL(9,B41:B49)</f>
        <v>2260</v>
      </c>
      <c r="C40" s="595">
        <f>SUBTOTAL(9,C41:C49)</f>
        <v>4967</v>
      </c>
      <c r="D40" s="595">
        <f>SUBTOTAL(9,D41:D49)</f>
        <v>4106</v>
      </c>
      <c r="E40" s="595">
        <f>SUBTOTAL(9,E41:E49)</f>
        <v>3142</v>
      </c>
      <c r="F40" s="595">
        <f>SUBTOTAL(9,F41:F49)</f>
        <v>1928</v>
      </c>
      <c r="G40" s="596">
        <f t="shared" si="0"/>
        <v>1.3068109484404837</v>
      </c>
      <c r="H40" s="596">
        <f t="shared" si="1"/>
        <v>0.8530973451327434</v>
      </c>
      <c r="I40" s="597">
        <f t="shared" si="2"/>
        <v>0.6136218968809676</v>
      </c>
    </row>
    <row r="41" spans="1:9" ht="15.75">
      <c r="A41" s="126" t="s">
        <v>112</v>
      </c>
      <c r="B41" s="127">
        <v>670</v>
      </c>
      <c r="C41" s="127">
        <v>928</v>
      </c>
      <c r="D41" s="127">
        <v>925</v>
      </c>
      <c r="E41" s="127">
        <v>925</v>
      </c>
      <c r="F41" s="127">
        <v>788</v>
      </c>
      <c r="G41" s="598">
        <f t="shared" si="0"/>
        <v>1</v>
      </c>
      <c r="H41" s="599">
        <f t="shared" si="1"/>
        <v>1.1761194029850746</v>
      </c>
      <c r="I41" s="600">
        <f t="shared" si="2"/>
        <v>0.8518918918918919</v>
      </c>
    </row>
    <row r="42" spans="1:9" ht="15.75">
      <c r="A42" s="126" t="s">
        <v>119</v>
      </c>
      <c r="B42" s="127">
        <v>100</v>
      </c>
      <c r="C42" s="127">
        <v>175</v>
      </c>
      <c r="D42" s="127">
        <v>125</v>
      </c>
      <c r="E42" s="127">
        <v>124</v>
      </c>
      <c r="F42" s="127">
        <v>95</v>
      </c>
      <c r="G42" s="598">
        <f t="shared" si="0"/>
        <v>1.0080645161290323</v>
      </c>
      <c r="H42" s="599">
        <f t="shared" si="1"/>
        <v>0.95</v>
      </c>
      <c r="I42" s="600">
        <f t="shared" si="2"/>
        <v>0.7661290322580645</v>
      </c>
    </row>
    <row r="43" spans="1:9" ht="15.75">
      <c r="A43" s="126" t="s">
        <v>117</v>
      </c>
      <c r="B43" s="127">
        <v>410</v>
      </c>
      <c r="C43" s="127">
        <v>1887</v>
      </c>
      <c r="D43" s="127">
        <v>1493</v>
      </c>
      <c r="E43" s="127">
        <v>1095</v>
      </c>
      <c r="F43" s="127">
        <v>0</v>
      </c>
      <c r="G43" s="598">
        <f t="shared" si="0"/>
        <v>1.363470319634703</v>
      </c>
      <c r="H43" s="599">
        <f t="shared" si="1"/>
        <v>0</v>
      </c>
      <c r="I43" s="600">
        <f t="shared" si="2"/>
        <v>0</v>
      </c>
    </row>
    <row r="44" spans="1:9" ht="15.75">
      <c r="A44" s="126" t="s">
        <v>514</v>
      </c>
      <c r="B44" s="127">
        <v>0</v>
      </c>
      <c r="C44" s="127">
        <v>0</v>
      </c>
      <c r="D44" s="127">
        <v>0</v>
      </c>
      <c r="E44" s="127">
        <v>0</v>
      </c>
      <c r="F44" s="127">
        <v>0</v>
      </c>
      <c r="G44" s="598" t="str">
        <f t="shared" si="0"/>
        <v>x</v>
      </c>
      <c r="H44" s="599" t="str">
        <f t="shared" si="1"/>
        <v>x</v>
      </c>
      <c r="I44" s="600" t="str">
        <f t="shared" si="2"/>
        <v>x</v>
      </c>
    </row>
    <row r="45" spans="1:9" ht="15.75">
      <c r="A45" s="126" t="s">
        <v>94</v>
      </c>
      <c r="B45" s="127">
        <v>70</v>
      </c>
      <c r="C45" s="127">
        <v>262</v>
      </c>
      <c r="D45" s="127">
        <v>262</v>
      </c>
      <c r="E45" s="127">
        <v>262</v>
      </c>
      <c r="F45" s="127">
        <v>262</v>
      </c>
      <c r="G45" s="598">
        <f t="shared" si="0"/>
        <v>1</v>
      </c>
      <c r="H45" s="599">
        <f t="shared" si="1"/>
        <v>3.742857142857143</v>
      </c>
      <c r="I45" s="600">
        <f t="shared" si="2"/>
        <v>1</v>
      </c>
    </row>
    <row r="46" spans="1:9" ht="15.75">
      <c r="A46" s="126" t="s">
        <v>118</v>
      </c>
      <c r="B46" s="127">
        <v>50</v>
      </c>
      <c r="C46" s="127">
        <v>3</v>
      </c>
      <c r="D46" s="127" t="s">
        <v>100</v>
      </c>
      <c r="E46" s="127" t="s">
        <v>100</v>
      </c>
      <c r="F46" s="127">
        <v>140</v>
      </c>
      <c r="G46" s="598" t="str">
        <f t="shared" si="0"/>
        <v>x</v>
      </c>
      <c r="H46" s="599">
        <f t="shared" si="1"/>
        <v>2.8</v>
      </c>
      <c r="I46" s="600" t="str">
        <f t="shared" si="2"/>
        <v>x</v>
      </c>
    </row>
    <row r="47" spans="1:9" ht="15.75">
      <c r="A47" s="126" t="s">
        <v>120</v>
      </c>
      <c r="B47" s="127">
        <v>350</v>
      </c>
      <c r="C47" s="127">
        <v>249</v>
      </c>
      <c r="D47" s="127">
        <v>204</v>
      </c>
      <c r="E47" s="127">
        <v>122</v>
      </c>
      <c r="F47" s="127">
        <v>105</v>
      </c>
      <c r="G47" s="598">
        <f t="shared" si="0"/>
        <v>1.6721311475409837</v>
      </c>
      <c r="H47" s="599">
        <f t="shared" si="1"/>
        <v>0.3</v>
      </c>
      <c r="I47" s="600">
        <f t="shared" si="2"/>
        <v>0.860655737704918</v>
      </c>
    </row>
    <row r="48" spans="1:9" ht="15.75">
      <c r="A48" s="126" t="s">
        <v>116</v>
      </c>
      <c r="B48" s="127">
        <v>445</v>
      </c>
      <c r="C48" s="127">
        <v>440</v>
      </c>
      <c r="D48" s="127">
        <v>331</v>
      </c>
      <c r="E48" s="127">
        <v>331</v>
      </c>
      <c r="F48" s="127">
        <v>276</v>
      </c>
      <c r="G48" s="598">
        <f t="shared" si="0"/>
        <v>1</v>
      </c>
      <c r="H48" s="599">
        <f t="shared" si="1"/>
        <v>0.6202247191011236</v>
      </c>
      <c r="I48" s="600">
        <f t="shared" si="2"/>
        <v>0.8338368580060423</v>
      </c>
    </row>
    <row r="49" spans="1:9" ht="16.5" thickBot="1">
      <c r="A49" s="579" t="s">
        <v>99</v>
      </c>
      <c r="B49" s="190">
        <v>165</v>
      </c>
      <c r="C49" s="190">
        <v>1023</v>
      </c>
      <c r="D49" s="190">
        <v>766</v>
      </c>
      <c r="E49" s="190">
        <v>283</v>
      </c>
      <c r="F49" s="190">
        <v>262</v>
      </c>
      <c r="G49" s="601">
        <f t="shared" si="0"/>
        <v>2.706713780918728</v>
      </c>
      <c r="H49" s="602">
        <f t="shared" si="1"/>
        <v>1.587878787878788</v>
      </c>
      <c r="I49" s="603">
        <f t="shared" si="2"/>
        <v>0.9257950530035336</v>
      </c>
    </row>
    <row r="50" spans="1:9" ht="15.75">
      <c r="A50" s="577" t="s">
        <v>207</v>
      </c>
      <c r="B50" s="595">
        <f>SUBTOTAL(9,B51:B55)</f>
        <v>1065</v>
      </c>
      <c r="C50" s="595">
        <f>SUBTOTAL(9,C51:C55)</f>
        <v>3310</v>
      </c>
      <c r="D50" s="595">
        <f>SUBTOTAL(9,D51:D55)</f>
        <v>2942</v>
      </c>
      <c r="E50" s="595">
        <f>SUBTOTAL(9,E51:E55)</f>
        <v>1576</v>
      </c>
      <c r="F50" s="595">
        <f>SUBTOTAL(9,F51:F55)</f>
        <v>1227</v>
      </c>
      <c r="G50" s="596">
        <f t="shared" si="0"/>
        <v>1.866751269035533</v>
      </c>
      <c r="H50" s="596">
        <f t="shared" si="1"/>
        <v>1.152112676056338</v>
      </c>
      <c r="I50" s="597">
        <f t="shared" si="2"/>
        <v>0.7785532994923858</v>
      </c>
    </row>
    <row r="51" spans="1:9" ht="15.75">
      <c r="A51" s="126" t="s">
        <v>123</v>
      </c>
      <c r="B51" s="127">
        <v>15</v>
      </c>
      <c r="C51" s="127">
        <v>18</v>
      </c>
      <c r="D51" s="127">
        <v>18</v>
      </c>
      <c r="E51" s="127">
        <v>12</v>
      </c>
      <c r="F51" s="127">
        <v>12</v>
      </c>
      <c r="G51" s="598">
        <f t="shared" si="0"/>
        <v>1.5</v>
      </c>
      <c r="H51" s="599">
        <f t="shared" si="1"/>
        <v>0.8</v>
      </c>
      <c r="I51" s="600">
        <f t="shared" si="2"/>
        <v>1</v>
      </c>
    </row>
    <row r="52" spans="1:9" ht="15.75">
      <c r="A52" s="126" t="s">
        <v>122</v>
      </c>
      <c r="B52" s="127">
        <v>490</v>
      </c>
      <c r="C52" s="127">
        <v>1619</v>
      </c>
      <c r="D52" s="127">
        <v>1419</v>
      </c>
      <c r="E52" s="127">
        <v>814</v>
      </c>
      <c r="F52" s="127">
        <v>633</v>
      </c>
      <c r="G52" s="598">
        <f t="shared" si="0"/>
        <v>1.7432432432432432</v>
      </c>
      <c r="H52" s="599">
        <f t="shared" si="1"/>
        <v>1.2918367346938775</v>
      </c>
      <c r="I52" s="600">
        <f t="shared" si="2"/>
        <v>0.7776412776412777</v>
      </c>
    </row>
    <row r="53" spans="1:9" ht="15.75">
      <c r="A53" s="126" t="s">
        <v>94</v>
      </c>
      <c r="B53" s="127">
        <v>120</v>
      </c>
      <c r="C53" s="127">
        <v>648</v>
      </c>
      <c r="D53" s="127">
        <v>491</v>
      </c>
      <c r="E53" s="127">
        <v>99</v>
      </c>
      <c r="F53" s="127">
        <v>72</v>
      </c>
      <c r="G53" s="598">
        <f t="shared" si="0"/>
        <v>4.959595959595959</v>
      </c>
      <c r="H53" s="599">
        <f t="shared" si="1"/>
        <v>0.6</v>
      </c>
      <c r="I53" s="600">
        <f t="shared" si="2"/>
        <v>0.7272727272727273</v>
      </c>
    </row>
    <row r="54" spans="1:9" ht="15.75">
      <c r="A54" s="126" t="s">
        <v>121</v>
      </c>
      <c r="B54" s="127">
        <v>60</v>
      </c>
      <c r="C54" s="127">
        <v>0</v>
      </c>
      <c r="D54" s="127">
        <v>0</v>
      </c>
      <c r="E54" s="127">
        <v>0</v>
      </c>
      <c r="F54" s="127">
        <v>0</v>
      </c>
      <c r="G54" s="598" t="str">
        <f t="shared" si="0"/>
        <v>x</v>
      </c>
      <c r="H54" s="599">
        <f t="shared" si="1"/>
        <v>0</v>
      </c>
      <c r="I54" s="600" t="str">
        <f t="shared" si="2"/>
        <v>x</v>
      </c>
    </row>
    <row r="55" spans="1:9" ht="16.5" thickBot="1">
      <c r="A55" s="579" t="s">
        <v>99</v>
      </c>
      <c r="B55" s="190">
        <v>380</v>
      </c>
      <c r="C55" s="190">
        <v>1025</v>
      </c>
      <c r="D55" s="190">
        <v>1014</v>
      </c>
      <c r="E55" s="190">
        <v>651</v>
      </c>
      <c r="F55" s="190">
        <v>510</v>
      </c>
      <c r="G55" s="601">
        <f t="shared" si="0"/>
        <v>1.5576036866359446</v>
      </c>
      <c r="H55" s="602">
        <f t="shared" si="1"/>
        <v>1.3421052631578947</v>
      </c>
      <c r="I55" s="603">
        <f t="shared" si="2"/>
        <v>0.783410138248848</v>
      </c>
    </row>
    <row r="56" spans="1:9" ht="15.75">
      <c r="A56" s="577" t="s">
        <v>9</v>
      </c>
      <c r="B56" s="595">
        <f>SUBTOTAL(9,B57:B63)</f>
        <v>530</v>
      </c>
      <c r="C56" s="595">
        <f>SUBTOTAL(9,C57:C63)</f>
        <v>1523</v>
      </c>
      <c r="D56" s="595">
        <f>SUBTOTAL(9,D57:D63)</f>
        <v>1500</v>
      </c>
      <c r="E56" s="595">
        <f>SUBTOTAL(9,E57:E63)</f>
        <v>1470</v>
      </c>
      <c r="F56" s="595">
        <f>SUBTOTAL(9,F57:F63)</f>
        <v>1174</v>
      </c>
      <c r="G56" s="596">
        <f t="shared" si="0"/>
        <v>1.0204081632653061</v>
      </c>
      <c r="H56" s="596">
        <f t="shared" si="1"/>
        <v>2.2150943396226417</v>
      </c>
      <c r="I56" s="597">
        <f t="shared" si="2"/>
        <v>0.7986394557823129</v>
      </c>
    </row>
    <row r="57" spans="1:9" ht="15.75">
      <c r="A57" s="585" t="s">
        <v>130</v>
      </c>
      <c r="B57" s="127">
        <v>0</v>
      </c>
      <c r="C57" s="127">
        <v>0</v>
      </c>
      <c r="D57" s="127">
        <v>0</v>
      </c>
      <c r="E57" s="127">
        <v>0</v>
      </c>
      <c r="F57" s="127">
        <v>0</v>
      </c>
      <c r="G57" s="598" t="str">
        <f t="shared" si="0"/>
        <v>x</v>
      </c>
      <c r="H57" s="599" t="str">
        <f t="shared" si="1"/>
        <v>x</v>
      </c>
      <c r="I57" s="600" t="str">
        <f t="shared" si="2"/>
        <v>x</v>
      </c>
    </row>
    <row r="58" spans="1:9" ht="15.75">
      <c r="A58" s="126" t="s">
        <v>125</v>
      </c>
      <c r="B58" s="127">
        <v>0</v>
      </c>
      <c r="C58" s="127">
        <v>0</v>
      </c>
      <c r="D58" s="127">
        <v>0</v>
      </c>
      <c r="E58" s="127">
        <v>0</v>
      </c>
      <c r="F58" s="127">
        <v>0</v>
      </c>
      <c r="G58" s="598" t="str">
        <f t="shared" si="0"/>
        <v>x</v>
      </c>
      <c r="H58" s="599" t="str">
        <f t="shared" si="1"/>
        <v>x</v>
      </c>
      <c r="I58" s="600" t="str">
        <f t="shared" si="2"/>
        <v>x</v>
      </c>
    </row>
    <row r="59" spans="1:9" ht="15.75">
      <c r="A59" s="585" t="s">
        <v>129</v>
      </c>
      <c r="B59" s="127">
        <v>300</v>
      </c>
      <c r="C59" s="127">
        <v>1190</v>
      </c>
      <c r="D59" s="127">
        <v>1176</v>
      </c>
      <c r="E59" s="127">
        <v>1150</v>
      </c>
      <c r="F59" s="127">
        <v>920</v>
      </c>
      <c r="G59" s="598">
        <f t="shared" si="0"/>
        <v>1.0226086956521738</v>
      </c>
      <c r="H59" s="599">
        <f t="shared" si="1"/>
        <v>3.066666666666667</v>
      </c>
      <c r="I59" s="600">
        <f t="shared" si="2"/>
        <v>0.8</v>
      </c>
    </row>
    <row r="60" spans="1:9" ht="15.75">
      <c r="A60" s="126" t="s">
        <v>124</v>
      </c>
      <c r="B60" s="127">
        <v>80</v>
      </c>
      <c r="C60" s="127">
        <v>104</v>
      </c>
      <c r="D60" s="127">
        <v>100</v>
      </c>
      <c r="E60" s="127">
        <v>100</v>
      </c>
      <c r="F60" s="127">
        <v>100</v>
      </c>
      <c r="G60" s="598">
        <f t="shared" si="0"/>
        <v>1</v>
      </c>
      <c r="H60" s="599">
        <f t="shared" si="1"/>
        <v>1.25</v>
      </c>
      <c r="I60" s="600">
        <f t="shared" si="2"/>
        <v>1</v>
      </c>
    </row>
    <row r="61" spans="1:9" ht="15.75">
      <c r="A61" s="126" t="s">
        <v>126</v>
      </c>
      <c r="B61" s="127" t="s">
        <v>100</v>
      </c>
      <c r="C61" s="127">
        <v>58</v>
      </c>
      <c r="D61" s="127">
        <v>53</v>
      </c>
      <c r="E61" s="127">
        <v>49</v>
      </c>
      <c r="F61" s="127">
        <v>0</v>
      </c>
      <c r="G61" s="598">
        <f t="shared" si="0"/>
        <v>1.0816326530612246</v>
      </c>
      <c r="H61" s="599" t="str">
        <f t="shared" si="1"/>
        <v>x</v>
      </c>
      <c r="I61" s="600">
        <f t="shared" si="2"/>
        <v>0</v>
      </c>
    </row>
    <row r="62" spans="1:9" ht="15.75">
      <c r="A62" s="126" t="s">
        <v>127</v>
      </c>
      <c r="B62" s="127">
        <v>150</v>
      </c>
      <c r="C62" s="127">
        <v>171</v>
      </c>
      <c r="D62" s="127">
        <v>171</v>
      </c>
      <c r="E62" s="127">
        <v>171</v>
      </c>
      <c r="F62" s="127">
        <v>154</v>
      </c>
      <c r="G62" s="598">
        <f t="shared" si="0"/>
        <v>1</v>
      </c>
      <c r="H62" s="599">
        <f t="shared" si="1"/>
        <v>1.0266666666666666</v>
      </c>
      <c r="I62" s="600">
        <f t="shared" si="2"/>
        <v>0.9005847953216374</v>
      </c>
    </row>
    <row r="63" spans="1:9" ht="16.5" thickBot="1">
      <c r="A63" s="579" t="s">
        <v>128</v>
      </c>
      <c r="B63" s="190">
        <v>0</v>
      </c>
      <c r="C63" s="190">
        <v>0</v>
      </c>
      <c r="D63" s="190">
        <v>0</v>
      </c>
      <c r="E63" s="190">
        <v>0</v>
      </c>
      <c r="F63" s="190">
        <v>0</v>
      </c>
      <c r="G63" s="601" t="str">
        <f t="shared" si="0"/>
        <v>x</v>
      </c>
      <c r="H63" s="602" t="str">
        <f t="shared" si="1"/>
        <v>x</v>
      </c>
      <c r="I63" s="603" t="str">
        <f t="shared" si="2"/>
        <v>x</v>
      </c>
    </row>
    <row r="64" spans="1:9" ht="15.75">
      <c r="A64" s="577" t="s">
        <v>10</v>
      </c>
      <c r="B64" s="595">
        <f>SUBTOTAL(9,B65:B72)</f>
        <v>1430</v>
      </c>
      <c r="C64" s="595">
        <f>SUBTOTAL(9,C65:C72)</f>
        <v>1864</v>
      </c>
      <c r="D64" s="595">
        <f>SUBTOTAL(9,D65:D72)</f>
        <v>1813</v>
      </c>
      <c r="E64" s="595">
        <f>SUBTOTAL(9,E65:E72)</f>
        <v>1678</v>
      </c>
      <c r="F64" s="595">
        <f>SUBTOTAL(9,F65:F72)</f>
        <v>1433</v>
      </c>
      <c r="G64" s="596">
        <f t="shared" si="0"/>
        <v>1.0804529201430275</v>
      </c>
      <c r="H64" s="596">
        <f t="shared" si="1"/>
        <v>1.0020979020979022</v>
      </c>
      <c r="I64" s="597">
        <f t="shared" si="2"/>
        <v>0.8539928486293206</v>
      </c>
    </row>
    <row r="65" spans="1:9" ht="15.75">
      <c r="A65" s="126" t="s">
        <v>134</v>
      </c>
      <c r="B65" s="127">
        <v>80</v>
      </c>
      <c r="C65" s="127">
        <v>127</v>
      </c>
      <c r="D65" s="127">
        <v>127</v>
      </c>
      <c r="E65" s="127">
        <v>127</v>
      </c>
      <c r="F65" s="127">
        <v>94</v>
      </c>
      <c r="G65" s="598">
        <f t="shared" si="0"/>
        <v>1</v>
      </c>
      <c r="H65" s="599">
        <f t="shared" si="1"/>
        <v>1.175</v>
      </c>
      <c r="I65" s="600">
        <f t="shared" si="2"/>
        <v>0.7401574803149606</v>
      </c>
    </row>
    <row r="66" spans="1:9" ht="15.75">
      <c r="A66" s="126" t="s">
        <v>132</v>
      </c>
      <c r="B66" s="127">
        <v>600</v>
      </c>
      <c r="C66" s="127">
        <v>636</v>
      </c>
      <c r="D66" s="127">
        <v>632</v>
      </c>
      <c r="E66" s="127">
        <v>578</v>
      </c>
      <c r="F66" s="127">
        <v>531</v>
      </c>
      <c r="G66" s="598">
        <f t="shared" si="0"/>
        <v>1.0934256055363323</v>
      </c>
      <c r="H66" s="599">
        <f t="shared" si="1"/>
        <v>0.885</v>
      </c>
      <c r="I66" s="600">
        <f t="shared" si="2"/>
        <v>0.9186851211072664</v>
      </c>
    </row>
    <row r="67" spans="1:9" ht="15.75">
      <c r="A67" s="126" t="s">
        <v>133</v>
      </c>
      <c r="B67" s="127">
        <v>100</v>
      </c>
      <c r="C67" s="127">
        <v>172</v>
      </c>
      <c r="D67" s="127">
        <v>172</v>
      </c>
      <c r="E67" s="127">
        <v>172</v>
      </c>
      <c r="F67" s="127">
        <v>123</v>
      </c>
      <c r="G67" s="598">
        <f t="shared" si="0"/>
        <v>1</v>
      </c>
      <c r="H67" s="599">
        <f t="shared" si="1"/>
        <v>1.23</v>
      </c>
      <c r="I67" s="600">
        <f t="shared" si="2"/>
        <v>0.7151162790697675</v>
      </c>
    </row>
    <row r="68" spans="1:9" ht="15.75">
      <c r="A68" s="126" t="s">
        <v>125</v>
      </c>
      <c r="B68" s="127">
        <v>400</v>
      </c>
      <c r="C68" s="127">
        <v>522</v>
      </c>
      <c r="D68" s="127">
        <v>515</v>
      </c>
      <c r="E68" s="127">
        <v>515</v>
      </c>
      <c r="F68" s="127">
        <v>486</v>
      </c>
      <c r="G68" s="598">
        <f aca="true" t="shared" si="3" ref="G68:G118">IF(ISERROR(D68/E68),"x",D68/E68)</f>
        <v>1</v>
      </c>
      <c r="H68" s="599">
        <f aca="true" t="shared" si="4" ref="H68:H118">IF(ISERROR(F68/B68),"x",F68/B68)</f>
        <v>1.215</v>
      </c>
      <c r="I68" s="600">
        <f aca="true" t="shared" si="5" ref="I68:I118">IF(ISERROR(F68/E68),"x",F68/E68)</f>
        <v>0.9436893203883495</v>
      </c>
    </row>
    <row r="69" spans="1:9" ht="15.75">
      <c r="A69" s="126" t="s">
        <v>124</v>
      </c>
      <c r="B69" s="127">
        <v>0</v>
      </c>
      <c r="C69" s="127">
        <v>0</v>
      </c>
      <c r="D69" s="127">
        <v>0</v>
      </c>
      <c r="E69" s="127">
        <v>0</v>
      </c>
      <c r="F69" s="127">
        <v>0</v>
      </c>
      <c r="G69" s="598" t="str">
        <f t="shared" si="3"/>
        <v>x</v>
      </c>
      <c r="H69" s="599" t="str">
        <f t="shared" si="4"/>
        <v>x</v>
      </c>
      <c r="I69" s="600" t="str">
        <f t="shared" si="5"/>
        <v>x</v>
      </c>
    </row>
    <row r="70" spans="1:9" ht="15.75">
      <c r="A70" s="126" t="s">
        <v>126</v>
      </c>
      <c r="B70" s="127">
        <v>200</v>
      </c>
      <c r="C70" s="127">
        <v>199</v>
      </c>
      <c r="D70" s="127">
        <v>199</v>
      </c>
      <c r="E70" s="127">
        <v>198</v>
      </c>
      <c r="F70" s="127">
        <v>150</v>
      </c>
      <c r="G70" s="598">
        <f t="shared" si="3"/>
        <v>1.005050505050505</v>
      </c>
      <c r="H70" s="599">
        <f t="shared" si="4"/>
        <v>0.75</v>
      </c>
      <c r="I70" s="600">
        <f t="shared" si="5"/>
        <v>0.7575757575757576</v>
      </c>
    </row>
    <row r="71" spans="1:9" ht="15.75">
      <c r="A71" s="126" t="s">
        <v>117</v>
      </c>
      <c r="B71" s="127">
        <v>50</v>
      </c>
      <c r="C71" s="127">
        <v>208</v>
      </c>
      <c r="D71" s="127">
        <v>168</v>
      </c>
      <c r="E71" s="127">
        <v>88</v>
      </c>
      <c r="F71" s="127">
        <v>49</v>
      </c>
      <c r="G71" s="598">
        <f t="shared" si="3"/>
        <v>1.9090909090909092</v>
      </c>
      <c r="H71" s="599">
        <f t="shared" si="4"/>
        <v>0.98</v>
      </c>
      <c r="I71" s="600">
        <f t="shared" si="5"/>
        <v>0.5568181818181818</v>
      </c>
    </row>
    <row r="72" spans="1:9" ht="16.5" thickBot="1">
      <c r="A72" s="579" t="s">
        <v>135</v>
      </c>
      <c r="B72" s="190">
        <v>0</v>
      </c>
      <c r="C72" s="190">
        <v>0</v>
      </c>
      <c r="D72" s="190">
        <v>0</v>
      </c>
      <c r="E72" s="190">
        <v>0</v>
      </c>
      <c r="F72" s="190">
        <v>0</v>
      </c>
      <c r="G72" s="601" t="str">
        <f t="shared" si="3"/>
        <v>x</v>
      </c>
      <c r="H72" s="602" t="str">
        <f t="shared" si="4"/>
        <v>x</v>
      </c>
      <c r="I72" s="603" t="str">
        <f t="shared" si="5"/>
        <v>x</v>
      </c>
    </row>
    <row r="73" spans="1:9" ht="15.75">
      <c r="A73" s="577" t="s">
        <v>11</v>
      </c>
      <c r="B73" s="595">
        <f>SUBTOTAL(9,B74:B80)</f>
        <v>410</v>
      </c>
      <c r="C73" s="595">
        <f>SUBTOTAL(9,C74:C80)</f>
        <v>928</v>
      </c>
      <c r="D73" s="595">
        <f>SUBTOTAL(9,D74:D80)</f>
        <v>760</v>
      </c>
      <c r="E73" s="595">
        <f>SUBTOTAL(9,E74:E80)</f>
        <v>580</v>
      </c>
      <c r="F73" s="595">
        <f>SUBTOTAL(9,F74:F80)</f>
        <v>521</v>
      </c>
      <c r="G73" s="596">
        <f t="shared" si="3"/>
        <v>1.3103448275862069</v>
      </c>
      <c r="H73" s="596">
        <f t="shared" si="4"/>
        <v>1.2707317073170732</v>
      </c>
      <c r="I73" s="597">
        <f t="shared" si="5"/>
        <v>0.8982758620689655</v>
      </c>
    </row>
    <row r="74" spans="1:9" ht="15.75">
      <c r="A74" s="126" t="s">
        <v>112</v>
      </c>
      <c r="B74" s="127">
        <v>0</v>
      </c>
      <c r="C74" s="127">
        <v>0</v>
      </c>
      <c r="D74" s="127">
        <v>0</v>
      </c>
      <c r="E74" s="127">
        <v>0</v>
      </c>
      <c r="F74" s="127">
        <v>0</v>
      </c>
      <c r="G74" s="598" t="str">
        <f t="shared" si="3"/>
        <v>x</v>
      </c>
      <c r="H74" s="599" t="str">
        <f t="shared" si="4"/>
        <v>x</v>
      </c>
      <c r="I74" s="600" t="str">
        <f t="shared" si="5"/>
        <v>x</v>
      </c>
    </row>
    <row r="75" spans="1:9" ht="15.75">
      <c r="A75" s="126" t="s">
        <v>125</v>
      </c>
      <c r="B75" s="127">
        <v>100</v>
      </c>
      <c r="C75" s="127">
        <v>127</v>
      </c>
      <c r="D75" s="127">
        <v>101</v>
      </c>
      <c r="E75" s="127">
        <v>98</v>
      </c>
      <c r="F75" s="127">
        <v>85</v>
      </c>
      <c r="G75" s="598">
        <f t="shared" si="3"/>
        <v>1.030612244897959</v>
      </c>
      <c r="H75" s="599">
        <f t="shared" si="4"/>
        <v>0.85</v>
      </c>
      <c r="I75" s="600">
        <f t="shared" si="5"/>
        <v>0.8673469387755102</v>
      </c>
    </row>
    <row r="76" spans="1:9" ht="15.75">
      <c r="A76" s="126" t="s">
        <v>124</v>
      </c>
      <c r="B76" s="127">
        <v>90</v>
      </c>
      <c r="C76" s="127">
        <v>69</v>
      </c>
      <c r="D76" s="127">
        <v>54</v>
      </c>
      <c r="E76" s="127">
        <v>54</v>
      </c>
      <c r="F76" s="127">
        <v>52</v>
      </c>
      <c r="G76" s="598">
        <f t="shared" si="3"/>
        <v>1</v>
      </c>
      <c r="H76" s="599">
        <f t="shared" si="4"/>
        <v>0.5777777777777777</v>
      </c>
      <c r="I76" s="600">
        <f t="shared" si="5"/>
        <v>0.9629629629629629</v>
      </c>
    </row>
    <row r="77" spans="1:9" ht="15.75">
      <c r="A77" s="126" t="s">
        <v>137</v>
      </c>
      <c r="B77" s="127">
        <v>0</v>
      </c>
      <c r="C77" s="127">
        <v>0</v>
      </c>
      <c r="D77" s="127">
        <v>0</v>
      </c>
      <c r="E77" s="127">
        <v>0</v>
      </c>
      <c r="F77" s="127">
        <v>0</v>
      </c>
      <c r="G77" s="598" t="str">
        <f t="shared" si="3"/>
        <v>x</v>
      </c>
      <c r="H77" s="599" t="str">
        <f t="shared" si="4"/>
        <v>x</v>
      </c>
      <c r="I77" s="600" t="str">
        <f t="shared" si="5"/>
        <v>x</v>
      </c>
    </row>
    <row r="78" spans="1:9" ht="15.75">
      <c r="A78" s="126" t="s">
        <v>136</v>
      </c>
      <c r="B78" s="127">
        <v>140</v>
      </c>
      <c r="C78" s="127">
        <v>524</v>
      </c>
      <c r="D78" s="127">
        <v>420</v>
      </c>
      <c r="E78" s="127">
        <v>253</v>
      </c>
      <c r="F78" s="127">
        <v>214</v>
      </c>
      <c r="G78" s="598">
        <f t="shared" si="3"/>
        <v>1.6600790513833992</v>
      </c>
      <c r="H78" s="599">
        <f t="shared" si="4"/>
        <v>1.5285714285714285</v>
      </c>
      <c r="I78" s="600">
        <f t="shared" si="5"/>
        <v>0.8458498023715415</v>
      </c>
    </row>
    <row r="79" spans="1:9" ht="15.75">
      <c r="A79" s="126" t="s">
        <v>138</v>
      </c>
      <c r="B79" s="127">
        <v>0</v>
      </c>
      <c r="C79" s="127">
        <v>0</v>
      </c>
      <c r="D79" s="127">
        <v>0</v>
      </c>
      <c r="E79" s="127">
        <v>0</v>
      </c>
      <c r="F79" s="127">
        <v>0</v>
      </c>
      <c r="G79" s="610" t="str">
        <f t="shared" si="3"/>
        <v>x</v>
      </c>
      <c r="H79" s="611" t="str">
        <f t="shared" si="4"/>
        <v>x</v>
      </c>
      <c r="I79" s="612" t="str">
        <f t="shared" si="5"/>
        <v>x</v>
      </c>
    </row>
    <row r="80" spans="1:9" ht="16.5" thickBot="1">
      <c r="A80" s="579" t="s">
        <v>139</v>
      </c>
      <c r="B80" s="190">
        <v>80</v>
      </c>
      <c r="C80" s="190">
        <v>208</v>
      </c>
      <c r="D80" s="190">
        <v>185</v>
      </c>
      <c r="E80" s="190">
        <v>175</v>
      </c>
      <c r="F80" s="190">
        <v>170</v>
      </c>
      <c r="G80" s="613">
        <f t="shared" si="3"/>
        <v>1.0571428571428572</v>
      </c>
      <c r="H80" s="614">
        <f t="shared" si="4"/>
        <v>2.125</v>
      </c>
      <c r="I80" s="615">
        <f t="shared" si="5"/>
        <v>0.9714285714285714</v>
      </c>
    </row>
    <row r="81" spans="1:9" ht="15.75">
      <c r="A81" s="565" t="s">
        <v>12</v>
      </c>
      <c r="B81" s="616">
        <f>SUBTOTAL(9,B82:B85)</f>
        <v>480</v>
      </c>
      <c r="C81" s="616">
        <f>SUBTOTAL(9,C82:C85)</f>
        <v>865</v>
      </c>
      <c r="D81" s="616">
        <f>SUBTOTAL(9,D82:D85)</f>
        <v>682</v>
      </c>
      <c r="E81" s="616">
        <f>SUBTOTAL(9,E82:E85)</f>
        <v>492</v>
      </c>
      <c r="F81" s="616">
        <f>SUBTOTAL(9,F82:F85)</f>
        <v>353</v>
      </c>
      <c r="G81" s="617">
        <f t="shared" si="3"/>
        <v>1.386178861788618</v>
      </c>
      <c r="H81" s="617">
        <f t="shared" si="4"/>
        <v>0.7354166666666667</v>
      </c>
      <c r="I81" s="618">
        <f t="shared" si="5"/>
        <v>0.717479674796748</v>
      </c>
    </row>
    <row r="82" spans="1:9" ht="15.75">
      <c r="A82" s="126" t="s">
        <v>140</v>
      </c>
      <c r="B82" s="127">
        <v>0</v>
      </c>
      <c r="C82" s="127">
        <v>0</v>
      </c>
      <c r="D82" s="127">
        <v>0</v>
      </c>
      <c r="E82" s="127">
        <v>0</v>
      </c>
      <c r="F82" s="127">
        <v>0</v>
      </c>
      <c r="G82" s="598" t="str">
        <f t="shared" si="3"/>
        <v>x</v>
      </c>
      <c r="H82" s="599" t="str">
        <f t="shared" si="4"/>
        <v>x</v>
      </c>
      <c r="I82" s="600" t="str">
        <f t="shared" si="5"/>
        <v>x</v>
      </c>
    </row>
    <row r="83" spans="1:9" ht="15.75">
      <c r="A83" s="126" t="s">
        <v>141</v>
      </c>
      <c r="B83" s="127">
        <v>80</v>
      </c>
      <c r="C83" s="127">
        <v>20</v>
      </c>
      <c r="D83" s="127">
        <v>0</v>
      </c>
      <c r="E83" s="127">
        <v>0</v>
      </c>
      <c r="F83" s="127">
        <v>0</v>
      </c>
      <c r="G83" s="598" t="str">
        <f t="shared" si="3"/>
        <v>x</v>
      </c>
      <c r="H83" s="599">
        <f t="shared" si="4"/>
        <v>0</v>
      </c>
      <c r="I83" s="600" t="str">
        <f t="shared" si="5"/>
        <v>x</v>
      </c>
    </row>
    <row r="84" spans="1:9" ht="15.75">
      <c r="A84" s="126" t="s">
        <v>142</v>
      </c>
      <c r="B84" s="127">
        <v>150</v>
      </c>
      <c r="C84" s="127">
        <v>276</v>
      </c>
      <c r="D84" s="127">
        <v>257</v>
      </c>
      <c r="E84" s="127">
        <v>257</v>
      </c>
      <c r="F84" s="127">
        <v>151</v>
      </c>
      <c r="G84" s="598">
        <f t="shared" si="3"/>
        <v>1</v>
      </c>
      <c r="H84" s="599">
        <f t="shared" si="4"/>
        <v>1.0066666666666666</v>
      </c>
      <c r="I84" s="600">
        <f t="shared" si="5"/>
        <v>0.5875486381322957</v>
      </c>
    </row>
    <row r="85" spans="1:9" ht="16.5" thickBot="1">
      <c r="A85" s="579" t="s">
        <v>143</v>
      </c>
      <c r="B85" s="190">
        <v>250</v>
      </c>
      <c r="C85" s="190">
        <v>569</v>
      </c>
      <c r="D85" s="190">
        <v>425</v>
      </c>
      <c r="E85" s="190">
        <v>235</v>
      </c>
      <c r="F85" s="190">
        <v>202</v>
      </c>
      <c r="G85" s="601">
        <f t="shared" si="3"/>
        <v>1.8085106382978724</v>
      </c>
      <c r="H85" s="602">
        <f t="shared" si="4"/>
        <v>0.808</v>
      </c>
      <c r="I85" s="603">
        <f t="shared" si="5"/>
        <v>0.8595744680851064</v>
      </c>
    </row>
    <row r="86" spans="1:9" ht="15.75">
      <c r="A86" s="577" t="s">
        <v>13</v>
      </c>
      <c r="B86" s="595">
        <f>SUBTOTAL(9,B87:B92)</f>
        <v>920</v>
      </c>
      <c r="C86" s="595">
        <f>SUBTOTAL(9,C87:C92)</f>
        <v>2612</v>
      </c>
      <c r="D86" s="595">
        <f>SUBTOTAL(9,D87:D92)</f>
        <v>1930</v>
      </c>
      <c r="E86" s="595">
        <f>SUBTOTAL(9,E87:E92)</f>
        <v>1312</v>
      </c>
      <c r="F86" s="595">
        <f>SUBTOTAL(9,F87:F92)</f>
        <v>1164</v>
      </c>
      <c r="G86" s="596">
        <f t="shared" si="3"/>
        <v>1.4710365853658536</v>
      </c>
      <c r="H86" s="596">
        <f t="shared" si="4"/>
        <v>1.2652173913043478</v>
      </c>
      <c r="I86" s="597">
        <f t="shared" si="5"/>
        <v>0.8871951219512195</v>
      </c>
    </row>
    <row r="87" spans="1:9" ht="15.75">
      <c r="A87" s="126" t="s">
        <v>147</v>
      </c>
      <c r="B87" s="127">
        <v>200</v>
      </c>
      <c r="C87" s="127">
        <v>608</v>
      </c>
      <c r="D87" s="127">
        <v>452</v>
      </c>
      <c r="E87" s="127">
        <v>252</v>
      </c>
      <c r="F87" s="127">
        <v>218</v>
      </c>
      <c r="G87" s="598">
        <f t="shared" si="3"/>
        <v>1.7936507936507937</v>
      </c>
      <c r="H87" s="599">
        <f t="shared" si="4"/>
        <v>1.09</v>
      </c>
      <c r="I87" s="600">
        <f t="shared" si="5"/>
        <v>0.8650793650793651</v>
      </c>
    </row>
    <row r="88" spans="1:9" ht="15.75">
      <c r="A88" s="126" t="s">
        <v>145</v>
      </c>
      <c r="B88" s="127">
        <v>220</v>
      </c>
      <c r="C88" s="127">
        <v>634</v>
      </c>
      <c r="D88" s="127">
        <v>498</v>
      </c>
      <c r="E88" s="127">
        <v>332</v>
      </c>
      <c r="F88" s="127">
        <v>277</v>
      </c>
      <c r="G88" s="598">
        <f t="shared" si="3"/>
        <v>1.5</v>
      </c>
      <c r="H88" s="599">
        <f t="shared" si="4"/>
        <v>1.259090909090909</v>
      </c>
      <c r="I88" s="600">
        <f t="shared" si="5"/>
        <v>0.8343373493975904</v>
      </c>
    </row>
    <row r="89" spans="1:9" ht="15.75">
      <c r="A89" s="126" t="s">
        <v>146</v>
      </c>
      <c r="B89" s="127">
        <v>210</v>
      </c>
      <c r="C89" s="127">
        <v>637</v>
      </c>
      <c r="D89" s="127">
        <v>469</v>
      </c>
      <c r="E89" s="127">
        <v>358</v>
      </c>
      <c r="F89" s="127">
        <v>315</v>
      </c>
      <c r="G89" s="598">
        <f t="shared" si="3"/>
        <v>1.3100558659217878</v>
      </c>
      <c r="H89" s="599">
        <f t="shared" si="4"/>
        <v>1.5</v>
      </c>
      <c r="I89" s="600">
        <f t="shared" si="5"/>
        <v>0.8798882681564246</v>
      </c>
    </row>
    <row r="90" spans="1:9" ht="15.75">
      <c r="A90" s="126" t="s">
        <v>149</v>
      </c>
      <c r="B90" s="127">
        <v>90</v>
      </c>
      <c r="C90" s="127">
        <v>195</v>
      </c>
      <c r="D90" s="127">
        <v>123</v>
      </c>
      <c r="E90" s="127">
        <v>111</v>
      </c>
      <c r="F90" s="127">
        <v>104</v>
      </c>
      <c r="G90" s="598">
        <f t="shared" si="3"/>
        <v>1.1081081081081081</v>
      </c>
      <c r="H90" s="599">
        <f t="shared" si="4"/>
        <v>1.1555555555555554</v>
      </c>
      <c r="I90" s="600">
        <f t="shared" si="5"/>
        <v>0.9369369369369369</v>
      </c>
    </row>
    <row r="91" spans="1:9" ht="15.75">
      <c r="A91" s="126" t="s">
        <v>144</v>
      </c>
      <c r="B91" s="127">
        <v>200</v>
      </c>
      <c r="C91" s="127">
        <v>538</v>
      </c>
      <c r="D91" s="127">
        <v>388</v>
      </c>
      <c r="E91" s="127">
        <v>259</v>
      </c>
      <c r="F91" s="127">
        <v>250</v>
      </c>
      <c r="G91" s="598">
        <f t="shared" si="3"/>
        <v>1.498069498069498</v>
      </c>
      <c r="H91" s="599">
        <f t="shared" si="4"/>
        <v>1.25</v>
      </c>
      <c r="I91" s="600">
        <f t="shared" si="5"/>
        <v>0.9652509652509652</v>
      </c>
    </row>
    <row r="92" spans="1:9" ht="16.5" thickBot="1">
      <c r="A92" s="579" t="s">
        <v>148</v>
      </c>
      <c r="B92" s="190">
        <v>0</v>
      </c>
      <c r="C92" s="190">
        <v>0</v>
      </c>
      <c r="D92" s="190">
        <v>0</v>
      </c>
      <c r="E92" s="190">
        <v>0</v>
      </c>
      <c r="F92" s="190">
        <v>0</v>
      </c>
      <c r="G92" s="601" t="str">
        <f t="shared" si="3"/>
        <v>x</v>
      </c>
      <c r="H92" s="602" t="str">
        <f t="shared" si="4"/>
        <v>x</v>
      </c>
      <c r="I92" s="603" t="str">
        <f t="shared" si="5"/>
        <v>x</v>
      </c>
    </row>
    <row r="93" spans="1:9" ht="15.75">
      <c r="A93" s="577" t="s">
        <v>14</v>
      </c>
      <c r="B93" s="595">
        <f>SUBTOTAL(9,B94:B99)</f>
        <v>870</v>
      </c>
      <c r="C93" s="595">
        <f>SUBTOTAL(9,C94:C99)</f>
        <v>1347</v>
      </c>
      <c r="D93" s="595">
        <f>SUBTOTAL(9,D94:D99)</f>
        <v>1025</v>
      </c>
      <c r="E93" s="595">
        <f>SUBTOTAL(9,E94:E99)</f>
        <v>787</v>
      </c>
      <c r="F93" s="595">
        <f>SUBTOTAL(9,F94:F99)</f>
        <v>681</v>
      </c>
      <c r="G93" s="596">
        <f t="shared" si="3"/>
        <v>1.3024142312579416</v>
      </c>
      <c r="H93" s="596">
        <f t="shared" si="4"/>
        <v>0.7827586206896552</v>
      </c>
      <c r="I93" s="597">
        <f t="shared" si="5"/>
        <v>0.8653113087674714</v>
      </c>
    </row>
    <row r="94" spans="1:9" ht="15.75">
      <c r="A94" s="126" t="s">
        <v>154</v>
      </c>
      <c r="B94" s="127">
        <v>40</v>
      </c>
      <c r="C94" s="127">
        <v>99</v>
      </c>
      <c r="D94" s="127">
        <v>92</v>
      </c>
      <c r="E94" s="127">
        <v>92</v>
      </c>
      <c r="F94" s="127">
        <v>90</v>
      </c>
      <c r="G94" s="598">
        <f t="shared" si="3"/>
        <v>1</v>
      </c>
      <c r="H94" s="599">
        <f t="shared" si="4"/>
        <v>2.25</v>
      </c>
      <c r="I94" s="600">
        <f t="shared" si="5"/>
        <v>0.9782608695652174</v>
      </c>
    </row>
    <row r="95" spans="1:9" ht="15.75">
      <c r="A95" s="126" t="s">
        <v>151</v>
      </c>
      <c r="B95" s="127">
        <v>330</v>
      </c>
      <c r="C95" s="127">
        <v>576</v>
      </c>
      <c r="D95" s="127">
        <v>361</v>
      </c>
      <c r="E95" s="127">
        <v>153</v>
      </c>
      <c r="F95" s="127">
        <v>148</v>
      </c>
      <c r="G95" s="598">
        <f t="shared" si="3"/>
        <v>2.3594771241830066</v>
      </c>
      <c r="H95" s="599">
        <f t="shared" si="4"/>
        <v>0.4484848484848485</v>
      </c>
      <c r="I95" s="600">
        <f t="shared" si="5"/>
        <v>0.9673202614379085</v>
      </c>
    </row>
    <row r="96" spans="1:9" ht="15.75">
      <c r="A96" s="126" t="s">
        <v>150</v>
      </c>
      <c r="B96" s="127">
        <v>300</v>
      </c>
      <c r="C96" s="127">
        <v>309</v>
      </c>
      <c r="D96" s="127">
        <v>276</v>
      </c>
      <c r="E96" s="127">
        <v>276</v>
      </c>
      <c r="F96" s="127">
        <v>207</v>
      </c>
      <c r="G96" s="598">
        <f t="shared" si="3"/>
        <v>1</v>
      </c>
      <c r="H96" s="599">
        <f t="shared" si="4"/>
        <v>0.69</v>
      </c>
      <c r="I96" s="600">
        <f t="shared" si="5"/>
        <v>0.75</v>
      </c>
    </row>
    <row r="97" spans="1:9" ht="15.75">
      <c r="A97" s="126" t="s">
        <v>152</v>
      </c>
      <c r="B97" s="127">
        <v>100</v>
      </c>
      <c r="C97" s="127">
        <v>176</v>
      </c>
      <c r="D97" s="127">
        <v>149</v>
      </c>
      <c r="E97" s="127">
        <v>149</v>
      </c>
      <c r="F97" s="127">
        <v>130</v>
      </c>
      <c r="G97" s="598">
        <f t="shared" si="3"/>
        <v>1</v>
      </c>
      <c r="H97" s="599">
        <f t="shared" si="4"/>
        <v>1.3</v>
      </c>
      <c r="I97" s="600">
        <f t="shared" si="5"/>
        <v>0.87248322147651</v>
      </c>
    </row>
    <row r="98" spans="1:9" ht="15.75">
      <c r="A98" s="126" t="s">
        <v>153</v>
      </c>
      <c r="B98" s="127">
        <v>100</v>
      </c>
      <c r="C98" s="127">
        <v>187</v>
      </c>
      <c r="D98" s="127">
        <v>147</v>
      </c>
      <c r="E98" s="127">
        <v>117</v>
      </c>
      <c r="F98" s="127">
        <v>106</v>
      </c>
      <c r="G98" s="598">
        <f t="shared" si="3"/>
        <v>1.2564102564102564</v>
      </c>
      <c r="H98" s="599">
        <f t="shared" si="4"/>
        <v>1.06</v>
      </c>
      <c r="I98" s="600">
        <f t="shared" si="5"/>
        <v>0.905982905982906</v>
      </c>
    </row>
    <row r="99" spans="1:9" ht="16.5" thickBot="1">
      <c r="A99" s="579" t="s">
        <v>515</v>
      </c>
      <c r="B99" s="190">
        <v>0</v>
      </c>
      <c r="C99" s="190">
        <v>0</v>
      </c>
      <c r="D99" s="190">
        <v>0</v>
      </c>
      <c r="E99" s="190">
        <v>0</v>
      </c>
      <c r="F99" s="190">
        <v>0</v>
      </c>
      <c r="G99" s="601" t="str">
        <f t="shared" si="3"/>
        <v>x</v>
      </c>
      <c r="H99" s="602" t="str">
        <f t="shared" si="4"/>
        <v>x</v>
      </c>
      <c r="I99" s="603" t="str">
        <f t="shared" si="5"/>
        <v>x</v>
      </c>
    </row>
    <row r="100" spans="1:9" ht="15.75">
      <c r="A100" s="577" t="s">
        <v>15</v>
      </c>
      <c r="B100" s="595">
        <f>SUBTOTAL(9,B101:B104)</f>
        <v>180</v>
      </c>
      <c r="C100" s="595">
        <f>SUBTOTAL(9,C101:C104)</f>
        <v>342</v>
      </c>
      <c r="D100" s="595">
        <f>SUBTOTAL(9,D101:D104)</f>
        <v>265</v>
      </c>
      <c r="E100" s="595">
        <f>SUBTOTAL(9,E101:E104)</f>
        <v>221</v>
      </c>
      <c r="F100" s="595">
        <f>SUBTOTAL(9,F101:F104)</f>
        <v>214</v>
      </c>
      <c r="G100" s="596">
        <f t="shared" si="3"/>
        <v>1.1990950226244343</v>
      </c>
      <c r="H100" s="596">
        <f t="shared" si="4"/>
        <v>1.1888888888888889</v>
      </c>
      <c r="I100" s="597">
        <f t="shared" si="5"/>
        <v>0.9683257918552036</v>
      </c>
    </row>
    <row r="101" spans="1:9" ht="15.75">
      <c r="A101" s="126" t="s">
        <v>157</v>
      </c>
      <c r="B101" s="127">
        <v>0</v>
      </c>
      <c r="C101" s="127">
        <v>0</v>
      </c>
      <c r="D101" s="127">
        <v>0</v>
      </c>
      <c r="E101" s="127">
        <v>0</v>
      </c>
      <c r="F101" s="127">
        <v>0</v>
      </c>
      <c r="G101" s="598" t="str">
        <f t="shared" si="3"/>
        <v>x</v>
      </c>
      <c r="H101" s="599" t="str">
        <f t="shared" si="4"/>
        <v>x</v>
      </c>
      <c r="I101" s="600" t="str">
        <f t="shared" si="5"/>
        <v>x</v>
      </c>
    </row>
    <row r="102" spans="1:9" ht="15.75">
      <c r="A102" s="126" t="s">
        <v>155</v>
      </c>
      <c r="B102" s="127">
        <v>20</v>
      </c>
      <c r="C102" s="127">
        <v>78</v>
      </c>
      <c r="D102" s="127">
        <v>51</v>
      </c>
      <c r="E102" s="127">
        <v>43</v>
      </c>
      <c r="F102" s="127">
        <v>43</v>
      </c>
      <c r="G102" s="598">
        <f t="shared" si="3"/>
        <v>1.186046511627907</v>
      </c>
      <c r="H102" s="599">
        <f t="shared" si="4"/>
        <v>2.15</v>
      </c>
      <c r="I102" s="600">
        <f t="shared" si="5"/>
        <v>1</v>
      </c>
    </row>
    <row r="103" spans="1:9" ht="15.75">
      <c r="A103" s="126" t="s">
        <v>156</v>
      </c>
      <c r="B103" s="127">
        <v>160</v>
      </c>
      <c r="C103" s="127">
        <v>264</v>
      </c>
      <c r="D103" s="127">
        <v>214</v>
      </c>
      <c r="E103" s="127">
        <v>178</v>
      </c>
      <c r="F103" s="127">
        <v>171</v>
      </c>
      <c r="G103" s="598">
        <f t="shared" si="3"/>
        <v>1.202247191011236</v>
      </c>
      <c r="H103" s="599">
        <f t="shared" si="4"/>
        <v>1.06875</v>
      </c>
      <c r="I103" s="600">
        <f t="shared" si="5"/>
        <v>0.9606741573033708</v>
      </c>
    </row>
    <row r="104" spans="1:9" ht="16.5" thickBot="1">
      <c r="A104" s="579" t="s">
        <v>158</v>
      </c>
      <c r="B104" s="190">
        <v>0</v>
      </c>
      <c r="C104" s="190">
        <v>0</v>
      </c>
      <c r="D104" s="190">
        <v>0</v>
      </c>
      <c r="E104" s="190">
        <v>0</v>
      </c>
      <c r="F104" s="190">
        <v>0</v>
      </c>
      <c r="G104" s="601" t="str">
        <f t="shared" si="3"/>
        <v>x</v>
      </c>
      <c r="H104" s="602" t="str">
        <f t="shared" si="4"/>
        <v>x</v>
      </c>
      <c r="I104" s="603" t="str">
        <f t="shared" si="5"/>
        <v>x</v>
      </c>
    </row>
    <row r="105" spans="1:9" ht="15.75">
      <c r="A105" s="577" t="s">
        <v>16</v>
      </c>
      <c r="B105" s="595">
        <f>SUBTOTAL(9,B106:B108)</f>
        <v>15</v>
      </c>
      <c r="C105" s="595">
        <f>SUBTOTAL(9,C106:C108)</f>
        <v>41</v>
      </c>
      <c r="D105" s="595">
        <f>SUBTOTAL(9,D106:D108)</f>
        <v>37</v>
      </c>
      <c r="E105" s="595">
        <f>SUBTOTAL(9,E106:E108)</f>
        <v>16</v>
      </c>
      <c r="F105" s="595">
        <f>SUBTOTAL(9,F106:F108)</f>
        <v>15</v>
      </c>
      <c r="G105" s="596">
        <f t="shared" si="3"/>
        <v>2.3125</v>
      </c>
      <c r="H105" s="596">
        <f t="shared" si="4"/>
        <v>1</v>
      </c>
      <c r="I105" s="597">
        <f t="shared" si="5"/>
        <v>0.9375</v>
      </c>
    </row>
    <row r="106" spans="1:9" ht="15.75">
      <c r="A106" s="126" t="s">
        <v>160</v>
      </c>
      <c r="B106" s="127">
        <v>15</v>
      </c>
      <c r="C106" s="127">
        <v>41</v>
      </c>
      <c r="D106" s="127">
        <v>37</v>
      </c>
      <c r="E106" s="127">
        <v>16</v>
      </c>
      <c r="F106" s="127">
        <v>15</v>
      </c>
      <c r="G106" s="598">
        <f t="shared" si="3"/>
        <v>2.3125</v>
      </c>
      <c r="H106" s="599">
        <f t="shared" si="4"/>
        <v>1</v>
      </c>
      <c r="I106" s="600">
        <f t="shared" si="5"/>
        <v>0.9375</v>
      </c>
    </row>
    <row r="107" spans="1:9" ht="15.75">
      <c r="A107" s="126" t="s">
        <v>159</v>
      </c>
      <c r="B107" s="127">
        <v>0</v>
      </c>
      <c r="C107" s="127">
        <v>0</v>
      </c>
      <c r="D107" s="127">
        <v>0</v>
      </c>
      <c r="E107" s="127">
        <v>0</v>
      </c>
      <c r="F107" s="127">
        <v>0</v>
      </c>
      <c r="G107" s="598" t="str">
        <f t="shared" si="3"/>
        <v>x</v>
      </c>
      <c r="H107" s="599" t="str">
        <f t="shared" si="4"/>
        <v>x</v>
      </c>
      <c r="I107" s="600" t="str">
        <f t="shared" si="5"/>
        <v>x</v>
      </c>
    </row>
    <row r="108" spans="1:9" ht="16.5" thickBot="1">
      <c r="A108" s="579" t="s">
        <v>161</v>
      </c>
      <c r="B108" s="190">
        <v>0</v>
      </c>
      <c r="C108" s="190">
        <v>0</v>
      </c>
      <c r="D108" s="190">
        <v>0</v>
      </c>
      <c r="E108" s="190">
        <v>0</v>
      </c>
      <c r="F108" s="190">
        <v>0</v>
      </c>
      <c r="G108" s="601" t="str">
        <f t="shared" si="3"/>
        <v>x</v>
      </c>
      <c r="H108" s="602" t="str">
        <f t="shared" si="4"/>
        <v>x</v>
      </c>
      <c r="I108" s="603" t="str">
        <f t="shared" si="5"/>
        <v>x</v>
      </c>
    </row>
    <row r="109" spans="1:9" ht="16.5" thickBot="1">
      <c r="A109" s="472" t="s">
        <v>17</v>
      </c>
      <c r="B109" s="607">
        <v>0</v>
      </c>
      <c r="C109" s="607">
        <v>0</v>
      </c>
      <c r="D109" s="607">
        <v>0</v>
      </c>
      <c r="E109" s="607">
        <v>0</v>
      </c>
      <c r="F109" s="607">
        <v>0</v>
      </c>
      <c r="G109" s="608" t="str">
        <f t="shared" si="3"/>
        <v>x</v>
      </c>
      <c r="H109" s="608" t="str">
        <f t="shared" si="4"/>
        <v>x</v>
      </c>
      <c r="I109" s="609" t="str">
        <f t="shared" si="5"/>
        <v>x</v>
      </c>
    </row>
    <row r="110" spans="1:9" ht="15.75">
      <c r="A110" s="577" t="s">
        <v>208</v>
      </c>
      <c r="B110" s="595">
        <f>SUBTOTAL(9,B111:B113)</f>
        <v>0</v>
      </c>
      <c r="C110" s="595">
        <f>SUBTOTAL(9,C111:C113)</f>
        <v>0</v>
      </c>
      <c r="D110" s="595">
        <f>SUBTOTAL(9,D111:D113)</f>
        <v>0</v>
      </c>
      <c r="E110" s="595">
        <f>SUBTOTAL(9,E111:E113)</f>
        <v>0</v>
      </c>
      <c r="F110" s="595">
        <f>SUBTOTAL(9,F111:F113)</f>
        <v>0</v>
      </c>
      <c r="G110" s="596" t="str">
        <f t="shared" si="3"/>
        <v>x</v>
      </c>
      <c r="H110" s="596" t="str">
        <f t="shared" si="4"/>
        <v>x</v>
      </c>
      <c r="I110" s="597" t="str">
        <f t="shared" si="5"/>
        <v>x</v>
      </c>
    </row>
    <row r="111" spans="1:9" ht="15.75">
      <c r="A111" s="126" t="s">
        <v>165</v>
      </c>
      <c r="B111" s="127">
        <v>0</v>
      </c>
      <c r="C111" s="127">
        <v>0</v>
      </c>
      <c r="D111" s="127">
        <v>0</v>
      </c>
      <c r="E111" s="127">
        <v>0</v>
      </c>
      <c r="F111" s="127">
        <v>0</v>
      </c>
      <c r="G111" s="598" t="str">
        <f t="shared" si="3"/>
        <v>x</v>
      </c>
      <c r="H111" s="599" t="str">
        <f t="shared" si="4"/>
        <v>x</v>
      </c>
      <c r="I111" s="600" t="str">
        <f t="shared" si="5"/>
        <v>x</v>
      </c>
    </row>
    <row r="112" spans="1:9" ht="15.75">
      <c r="A112" s="126" t="s">
        <v>163</v>
      </c>
      <c r="B112" s="127">
        <v>0</v>
      </c>
      <c r="C112" s="127">
        <v>0</v>
      </c>
      <c r="D112" s="127">
        <v>0</v>
      </c>
      <c r="E112" s="127">
        <v>0</v>
      </c>
      <c r="F112" s="127">
        <v>0</v>
      </c>
      <c r="G112" s="598" t="str">
        <f t="shared" si="3"/>
        <v>x</v>
      </c>
      <c r="H112" s="599" t="str">
        <f t="shared" si="4"/>
        <v>x</v>
      </c>
      <c r="I112" s="600" t="str">
        <f t="shared" si="5"/>
        <v>x</v>
      </c>
    </row>
    <row r="113" spans="1:9" ht="16.5" thickBot="1">
      <c r="A113" s="579" t="s">
        <v>164</v>
      </c>
      <c r="B113" s="190">
        <v>0</v>
      </c>
      <c r="C113" s="190">
        <v>0</v>
      </c>
      <c r="D113" s="190">
        <v>0</v>
      </c>
      <c r="E113" s="190">
        <v>0</v>
      </c>
      <c r="F113" s="190">
        <v>0</v>
      </c>
      <c r="G113" s="601" t="str">
        <f t="shared" si="3"/>
        <v>x</v>
      </c>
      <c r="H113" s="602" t="str">
        <f t="shared" si="4"/>
        <v>x</v>
      </c>
      <c r="I113" s="603" t="str">
        <f t="shared" si="5"/>
        <v>x</v>
      </c>
    </row>
    <row r="114" spans="1:9" ht="15.75">
      <c r="A114" s="577" t="s">
        <v>19</v>
      </c>
      <c r="B114" s="595">
        <f>SUBTOTAL(9,B115:B117)</f>
        <v>595</v>
      </c>
      <c r="C114" s="595">
        <f>SUBTOTAL(9,C115:C117)</f>
        <v>1272</v>
      </c>
      <c r="D114" s="595">
        <f>SUBTOTAL(9,D115:D117)</f>
        <v>1115</v>
      </c>
      <c r="E114" s="595">
        <f>SUBTOTAL(9,E115:E117)</f>
        <v>1016</v>
      </c>
      <c r="F114" s="595">
        <f>SUBTOTAL(9,F115:F117)</f>
        <v>970</v>
      </c>
      <c r="G114" s="596">
        <f t="shared" si="3"/>
        <v>1.0974409448818898</v>
      </c>
      <c r="H114" s="596">
        <f t="shared" si="4"/>
        <v>1.6302521008403361</v>
      </c>
      <c r="I114" s="597">
        <f t="shared" si="5"/>
        <v>0.9547244094488189</v>
      </c>
    </row>
    <row r="115" spans="1:9" ht="15.75">
      <c r="A115" s="126" t="s">
        <v>123</v>
      </c>
      <c r="B115" s="127" t="s">
        <v>100</v>
      </c>
      <c r="C115" s="127">
        <v>33</v>
      </c>
      <c r="D115" s="127">
        <v>33</v>
      </c>
      <c r="E115" s="127">
        <v>33</v>
      </c>
      <c r="F115" s="127">
        <v>32</v>
      </c>
      <c r="G115" s="598">
        <f t="shared" si="3"/>
        <v>1</v>
      </c>
      <c r="H115" s="599" t="str">
        <f t="shared" si="4"/>
        <v>x</v>
      </c>
      <c r="I115" s="600">
        <f t="shared" si="5"/>
        <v>0.9696969696969697</v>
      </c>
    </row>
    <row r="116" spans="1:9" ht="15.75">
      <c r="A116" s="126" t="s">
        <v>95</v>
      </c>
      <c r="B116" s="127">
        <v>0</v>
      </c>
      <c r="C116" s="127">
        <v>0</v>
      </c>
      <c r="D116" s="127">
        <v>0</v>
      </c>
      <c r="E116" s="127">
        <v>0</v>
      </c>
      <c r="F116" s="127">
        <v>0</v>
      </c>
      <c r="G116" s="598" t="str">
        <f t="shared" si="3"/>
        <v>x</v>
      </c>
      <c r="H116" s="599" t="str">
        <f t="shared" si="4"/>
        <v>x</v>
      </c>
      <c r="I116" s="600" t="str">
        <f t="shared" si="5"/>
        <v>x</v>
      </c>
    </row>
    <row r="117" spans="1:9" ht="16.5" thickBot="1">
      <c r="A117" s="579" t="s">
        <v>99</v>
      </c>
      <c r="B117" s="190">
        <v>595</v>
      </c>
      <c r="C117" s="190">
        <v>1239</v>
      </c>
      <c r="D117" s="190">
        <v>1082</v>
      </c>
      <c r="E117" s="190">
        <v>983</v>
      </c>
      <c r="F117" s="190">
        <v>938</v>
      </c>
      <c r="G117" s="601">
        <f t="shared" si="3"/>
        <v>1.1007121057985758</v>
      </c>
      <c r="H117" s="602">
        <f t="shared" si="4"/>
        <v>1.576470588235294</v>
      </c>
      <c r="I117" s="603">
        <f t="shared" si="5"/>
        <v>0.9542217700915565</v>
      </c>
    </row>
    <row r="118" spans="1:9" ht="16.5" thickBot="1">
      <c r="A118" s="472" t="s">
        <v>516</v>
      </c>
      <c r="B118" s="474">
        <f>SUBTOTAL(9,B3:B117)</f>
        <v>10090</v>
      </c>
      <c r="C118" s="474">
        <f>SUBTOTAL(9,C3:C117)</f>
        <v>30286</v>
      </c>
      <c r="D118" s="474">
        <f>SUBTOTAL(9,D3:D117)</f>
        <v>25314</v>
      </c>
      <c r="E118" s="474">
        <f>SUBTOTAL(9,E3:E117)</f>
        <v>18176</v>
      </c>
      <c r="F118" s="474">
        <f>SUBTOTAL(9,F3:F117)</f>
        <v>15057</v>
      </c>
      <c r="G118" s="619">
        <f t="shared" si="3"/>
        <v>1.3927156690140845</v>
      </c>
      <c r="H118" s="619">
        <f t="shared" si="4"/>
        <v>1.4922695738354808</v>
      </c>
      <c r="I118" s="620">
        <f t="shared" si="5"/>
        <v>0.828400088028169</v>
      </c>
    </row>
    <row r="120" spans="1:9" ht="15.75">
      <c r="A120" s="643" t="s">
        <v>517</v>
      </c>
      <c r="B120" s="643"/>
      <c r="C120" s="643"/>
      <c r="D120" s="643"/>
      <c r="E120" s="643"/>
      <c r="F120" s="643"/>
      <c r="G120" s="643"/>
      <c r="H120" s="643"/>
      <c r="I120" s="643"/>
    </row>
  </sheetData>
  <mergeCells count="2">
    <mergeCell ref="A1:I1"/>
    <mergeCell ref="A120:I120"/>
  </mergeCells>
  <printOptions/>
  <pageMargins left="0.75" right="0.75" top="1" bottom="1" header="0.4921259845" footer="0.4921259845"/>
  <pageSetup fitToHeight="12" horizontalDpi="600" verticalDpi="600" orientation="landscape" paperSize="9" scale="78" r:id="rId1"/>
  <headerFooter alignWithMargins="0">
    <oddFooter>&amp;C&amp;"Times New Roman,Tučné"&amp;12&amp;P</oddFooter>
  </headerFooter>
  <rowBreaks count="3" manualBreakCount="3">
    <brk id="28" max="255" man="1"/>
    <brk id="55" max="255" man="1"/>
    <brk id="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SheetLayoutView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A18"/>
    </sheetView>
  </sheetViews>
  <sheetFormatPr defaultColWidth="9.00390625" defaultRowHeight="12.75"/>
  <cols>
    <col min="1" max="1" width="7.00390625" style="313" customWidth="1"/>
    <col min="2" max="2" width="49.25390625" style="311" bestFit="1" customWidth="1"/>
    <col min="3" max="3" width="13.75390625" style="311" bestFit="1" customWidth="1"/>
    <col min="4" max="4" width="13.25390625" style="311" customWidth="1"/>
    <col min="5" max="5" width="14.25390625" style="311" bestFit="1" customWidth="1"/>
    <col min="6" max="6" width="13.875" style="311" bestFit="1" customWidth="1"/>
    <col min="7" max="7" width="14.25390625" style="311" bestFit="1" customWidth="1"/>
    <col min="8" max="8" width="13.875" style="311" bestFit="1" customWidth="1"/>
    <col min="9" max="9" width="14.25390625" style="311" bestFit="1" customWidth="1"/>
    <col min="10" max="10" width="13.875" style="311" bestFit="1" customWidth="1"/>
    <col min="11" max="11" width="20.875" style="311" customWidth="1"/>
    <col min="12" max="12" width="15.375" style="311" bestFit="1" customWidth="1"/>
    <col min="13" max="16384" width="9.125" style="311" customWidth="1"/>
  </cols>
  <sheetData>
    <row r="1" spans="1:12" ht="45" customHeight="1" thickBot="1">
      <c r="A1" s="644" t="s">
        <v>522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</row>
    <row r="2" spans="1:12" ht="30" customHeight="1">
      <c r="A2" s="645" t="s">
        <v>69</v>
      </c>
      <c r="B2" s="648" t="s">
        <v>70</v>
      </c>
      <c r="C2" s="639" t="s">
        <v>71</v>
      </c>
      <c r="D2" s="637"/>
      <c r="E2" s="637"/>
      <c r="F2" s="637"/>
      <c r="G2" s="637"/>
      <c r="H2" s="637"/>
      <c r="I2" s="637"/>
      <c r="J2" s="637"/>
      <c r="K2" s="638" t="s">
        <v>72</v>
      </c>
      <c r="L2" s="653" t="s">
        <v>73</v>
      </c>
    </row>
    <row r="3" spans="1:12" ht="31.5" customHeight="1">
      <c r="A3" s="646"/>
      <c r="B3" s="649"/>
      <c r="C3" s="656" t="s">
        <v>74</v>
      </c>
      <c r="D3" s="657"/>
      <c r="E3" s="651" t="s">
        <v>75</v>
      </c>
      <c r="F3" s="651"/>
      <c r="G3" s="657" t="s">
        <v>76</v>
      </c>
      <c r="H3" s="657"/>
      <c r="I3" s="657" t="s">
        <v>77</v>
      </c>
      <c r="J3" s="657"/>
      <c r="K3" s="651"/>
      <c r="L3" s="654"/>
    </row>
    <row r="4" spans="1:12" ht="38.25" customHeight="1" thickBot="1">
      <c r="A4" s="647"/>
      <c r="B4" s="650"/>
      <c r="C4" s="353" t="s">
        <v>78</v>
      </c>
      <c r="D4" s="354" t="s">
        <v>79</v>
      </c>
      <c r="E4" s="355" t="s">
        <v>78</v>
      </c>
      <c r="F4" s="367" t="s">
        <v>79</v>
      </c>
      <c r="G4" s="354" t="s">
        <v>78</v>
      </c>
      <c r="H4" s="354" t="s">
        <v>79</v>
      </c>
      <c r="I4" s="354" t="s">
        <v>78</v>
      </c>
      <c r="J4" s="354" t="s">
        <v>79</v>
      </c>
      <c r="K4" s="652"/>
      <c r="L4" s="655"/>
    </row>
    <row r="5" spans="1:12" ht="15.75">
      <c r="A5" s="658" t="s">
        <v>1</v>
      </c>
      <c r="B5" s="359" t="s">
        <v>91</v>
      </c>
      <c r="C5" s="360">
        <v>515</v>
      </c>
      <c r="D5" s="360">
        <v>436</v>
      </c>
      <c r="E5" s="361">
        <v>65</v>
      </c>
      <c r="F5" s="368">
        <v>55</v>
      </c>
      <c r="G5" s="360">
        <v>90</v>
      </c>
      <c r="H5" s="360">
        <v>79</v>
      </c>
      <c r="I5" s="360">
        <v>360</v>
      </c>
      <c r="J5" s="360">
        <v>302</v>
      </c>
      <c r="K5" s="504">
        <v>37</v>
      </c>
      <c r="L5" s="509">
        <v>1732</v>
      </c>
    </row>
    <row r="6" spans="1:12" ht="15.75">
      <c r="A6" s="659"/>
      <c r="B6" s="356" t="s">
        <v>92</v>
      </c>
      <c r="C6" s="312">
        <v>202</v>
      </c>
      <c r="D6" s="312">
        <v>184.68</v>
      </c>
      <c r="E6" s="338">
        <v>54</v>
      </c>
      <c r="F6" s="369">
        <v>40.5</v>
      </c>
      <c r="G6" s="312">
        <v>80</v>
      </c>
      <c r="H6" s="312">
        <v>24.31</v>
      </c>
      <c r="I6" s="312">
        <v>68</v>
      </c>
      <c r="J6" s="312">
        <v>119.87</v>
      </c>
      <c r="K6" s="505">
        <v>8</v>
      </c>
      <c r="L6" s="510">
        <v>214</v>
      </c>
    </row>
    <row r="7" spans="1:12" ht="15.75">
      <c r="A7" s="659"/>
      <c r="B7" s="356" t="s">
        <v>93</v>
      </c>
      <c r="C7" s="312">
        <v>130</v>
      </c>
      <c r="D7" s="312">
        <v>131</v>
      </c>
      <c r="E7" s="338">
        <v>22</v>
      </c>
      <c r="F7" s="369">
        <v>14</v>
      </c>
      <c r="G7" s="312">
        <v>46</v>
      </c>
      <c r="H7" s="312">
        <v>30</v>
      </c>
      <c r="I7" s="312">
        <v>62</v>
      </c>
      <c r="J7" s="312">
        <v>87</v>
      </c>
      <c r="K7" s="505">
        <v>0</v>
      </c>
      <c r="L7" s="510">
        <v>0</v>
      </c>
    </row>
    <row r="8" spans="1:12" ht="15.75">
      <c r="A8" s="659"/>
      <c r="B8" s="356" t="s">
        <v>94</v>
      </c>
      <c r="C8" s="312">
        <v>106</v>
      </c>
      <c r="D8" s="312">
        <v>108.39</v>
      </c>
      <c r="E8" s="338">
        <v>21</v>
      </c>
      <c r="F8" s="369">
        <v>16.59</v>
      </c>
      <c r="G8" s="312">
        <v>36</v>
      </c>
      <c r="H8" s="312">
        <v>24.07</v>
      </c>
      <c r="I8" s="312">
        <v>49</v>
      </c>
      <c r="J8" s="312">
        <v>67.73</v>
      </c>
      <c r="K8" s="505">
        <v>45</v>
      </c>
      <c r="L8" s="510">
        <v>1623</v>
      </c>
    </row>
    <row r="9" spans="1:12" ht="15.75">
      <c r="A9" s="659"/>
      <c r="B9" s="356" t="s">
        <v>95</v>
      </c>
      <c r="C9" s="312">
        <v>405</v>
      </c>
      <c r="D9" s="312">
        <v>332</v>
      </c>
      <c r="E9" s="338">
        <v>69</v>
      </c>
      <c r="F9" s="369">
        <v>31</v>
      </c>
      <c r="G9" s="312">
        <v>97</v>
      </c>
      <c r="H9" s="312">
        <v>71</v>
      </c>
      <c r="I9" s="312">
        <v>239</v>
      </c>
      <c r="J9" s="312">
        <v>230</v>
      </c>
      <c r="K9" s="505">
        <v>32</v>
      </c>
      <c r="L9" s="510">
        <v>2035</v>
      </c>
    </row>
    <row r="10" spans="1:12" ht="15.75">
      <c r="A10" s="659"/>
      <c r="B10" s="356" t="s">
        <v>96</v>
      </c>
      <c r="C10" s="312">
        <v>340</v>
      </c>
      <c r="D10" s="312">
        <v>309</v>
      </c>
      <c r="E10" s="338">
        <v>56</v>
      </c>
      <c r="F10" s="369">
        <v>49</v>
      </c>
      <c r="G10" s="312">
        <v>92</v>
      </c>
      <c r="H10" s="312">
        <v>68</v>
      </c>
      <c r="I10" s="312">
        <v>192</v>
      </c>
      <c r="J10" s="312">
        <v>192</v>
      </c>
      <c r="K10" s="505">
        <v>2</v>
      </c>
      <c r="L10" s="510">
        <v>36</v>
      </c>
    </row>
    <row r="11" spans="1:12" ht="15.75">
      <c r="A11" s="659"/>
      <c r="B11" s="356" t="s">
        <v>97</v>
      </c>
      <c r="C11" s="312">
        <v>316</v>
      </c>
      <c r="D11" s="312">
        <v>316</v>
      </c>
      <c r="E11" s="338">
        <v>54</v>
      </c>
      <c r="F11" s="369">
        <v>54</v>
      </c>
      <c r="G11" s="312">
        <v>81</v>
      </c>
      <c r="H11" s="312">
        <v>81</v>
      </c>
      <c r="I11" s="312">
        <v>181</v>
      </c>
      <c r="J11" s="312">
        <v>181</v>
      </c>
      <c r="K11" s="505">
        <v>93</v>
      </c>
      <c r="L11" s="510">
        <v>3950</v>
      </c>
    </row>
    <row r="12" spans="1:12" ht="15.75">
      <c r="A12" s="659"/>
      <c r="B12" s="356" t="s">
        <v>98</v>
      </c>
      <c r="C12" s="312">
        <v>98</v>
      </c>
      <c r="D12" s="312">
        <v>90</v>
      </c>
      <c r="E12" s="338">
        <v>16</v>
      </c>
      <c r="F12" s="369">
        <v>10</v>
      </c>
      <c r="G12" s="312">
        <v>32</v>
      </c>
      <c r="H12" s="312">
        <v>12</v>
      </c>
      <c r="I12" s="312">
        <v>50</v>
      </c>
      <c r="J12" s="312">
        <v>68</v>
      </c>
      <c r="K12" s="505">
        <v>22</v>
      </c>
      <c r="L12" s="510">
        <v>8900</v>
      </c>
    </row>
    <row r="13" spans="1:12" ht="15.75">
      <c r="A13" s="659"/>
      <c r="B13" s="356" t="s">
        <v>99</v>
      </c>
      <c r="C13" s="312">
        <v>311</v>
      </c>
      <c r="D13" s="312">
        <v>265</v>
      </c>
      <c r="E13" s="338">
        <v>39</v>
      </c>
      <c r="F13" s="369">
        <v>30</v>
      </c>
      <c r="G13" s="312">
        <v>64</v>
      </c>
      <c r="H13" s="312">
        <v>27</v>
      </c>
      <c r="I13" s="312">
        <v>208</v>
      </c>
      <c r="J13" s="312">
        <v>208</v>
      </c>
      <c r="K13" s="505">
        <v>19</v>
      </c>
      <c r="L13" s="510">
        <v>456</v>
      </c>
    </row>
    <row r="14" spans="1:12" ht="15.75">
      <c r="A14" s="659"/>
      <c r="B14" s="356" t="s">
        <v>101</v>
      </c>
      <c r="C14" s="312">
        <v>105</v>
      </c>
      <c r="D14" s="312">
        <v>75</v>
      </c>
      <c r="E14" s="338">
        <v>19</v>
      </c>
      <c r="F14" s="369">
        <v>14</v>
      </c>
      <c r="G14" s="312">
        <v>35</v>
      </c>
      <c r="H14" s="312">
        <v>8</v>
      </c>
      <c r="I14" s="312">
        <v>51</v>
      </c>
      <c r="J14" s="312">
        <v>53</v>
      </c>
      <c r="K14" s="505">
        <v>57</v>
      </c>
      <c r="L14" s="510">
        <v>4850</v>
      </c>
    </row>
    <row r="15" spans="1:12" ht="15.75">
      <c r="A15" s="659"/>
      <c r="B15" s="356" t="s">
        <v>102</v>
      </c>
      <c r="C15" s="312">
        <v>39</v>
      </c>
      <c r="D15" s="312">
        <v>20</v>
      </c>
      <c r="E15" s="338">
        <v>8</v>
      </c>
      <c r="F15" s="369">
        <v>5</v>
      </c>
      <c r="G15" s="312">
        <v>11</v>
      </c>
      <c r="H15" s="312">
        <v>3</v>
      </c>
      <c r="I15" s="312">
        <v>20</v>
      </c>
      <c r="J15" s="312">
        <v>12</v>
      </c>
      <c r="K15" s="505">
        <v>7</v>
      </c>
      <c r="L15" s="510">
        <v>150</v>
      </c>
    </row>
    <row r="16" spans="1:12" ht="15.75">
      <c r="A16" s="659"/>
      <c r="B16" s="356" t="s">
        <v>103</v>
      </c>
      <c r="C16" s="312">
        <v>25</v>
      </c>
      <c r="D16" s="312">
        <v>5</v>
      </c>
      <c r="E16" s="338">
        <v>6</v>
      </c>
      <c r="F16" s="369">
        <v>5</v>
      </c>
      <c r="G16" s="312">
        <v>7</v>
      </c>
      <c r="H16" s="312">
        <v>0</v>
      </c>
      <c r="I16" s="312">
        <v>12</v>
      </c>
      <c r="J16" s="312">
        <v>0</v>
      </c>
      <c r="K16" s="505">
        <v>9</v>
      </c>
      <c r="L16" s="510">
        <v>592</v>
      </c>
    </row>
    <row r="17" spans="1:12" ht="31.5">
      <c r="A17" s="659"/>
      <c r="B17" s="356" t="s">
        <v>104</v>
      </c>
      <c r="C17" s="312">
        <v>115</v>
      </c>
      <c r="D17" s="312">
        <v>112</v>
      </c>
      <c r="E17" s="338">
        <v>9</v>
      </c>
      <c r="F17" s="369">
        <v>6</v>
      </c>
      <c r="G17" s="312">
        <v>16</v>
      </c>
      <c r="H17" s="312">
        <v>10</v>
      </c>
      <c r="I17" s="312">
        <v>90</v>
      </c>
      <c r="J17" s="312">
        <v>96</v>
      </c>
      <c r="K17" s="505">
        <v>120</v>
      </c>
      <c r="L17" s="510">
        <v>960</v>
      </c>
    </row>
    <row r="18" spans="1:12" ht="15.75">
      <c r="A18" s="659"/>
      <c r="B18" s="357" t="s">
        <v>90</v>
      </c>
      <c r="C18" s="358">
        <v>2707</v>
      </c>
      <c r="D18" s="358">
        <v>2384.07</v>
      </c>
      <c r="E18" s="358">
        <v>438</v>
      </c>
      <c r="F18" s="358">
        <v>330.09</v>
      </c>
      <c r="G18" s="358">
        <v>687</v>
      </c>
      <c r="H18" s="358">
        <v>437.38</v>
      </c>
      <c r="I18" s="358">
        <v>1582</v>
      </c>
      <c r="J18" s="358">
        <v>1616.6</v>
      </c>
      <c r="K18" s="506">
        <v>451</v>
      </c>
      <c r="L18" s="511">
        <v>25498</v>
      </c>
    </row>
    <row r="19" spans="1:12" ht="15.75">
      <c r="A19" s="660" t="s">
        <v>2</v>
      </c>
      <c r="B19" s="356" t="s">
        <v>96</v>
      </c>
      <c r="C19" s="312">
        <v>171</v>
      </c>
      <c r="D19" s="312">
        <v>145.87</v>
      </c>
      <c r="E19" s="338">
        <v>37</v>
      </c>
      <c r="F19" s="369">
        <v>28</v>
      </c>
      <c r="G19" s="312">
        <v>54</v>
      </c>
      <c r="H19" s="312">
        <v>38</v>
      </c>
      <c r="I19" s="312">
        <v>80</v>
      </c>
      <c r="J19" s="312">
        <v>79.87</v>
      </c>
      <c r="K19" s="505">
        <v>11</v>
      </c>
      <c r="L19" s="510">
        <v>414</v>
      </c>
    </row>
    <row r="20" spans="1:12" ht="15.75">
      <c r="A20" s="659"/>
      <c r="B20" s="356" t="s">
        <v>94</v>
      </c>
      <c r="C20" s="312">
        <v>62</v>
      </c>
      <c r="D20" s="312">
        <v>50.59</v>
      </c>
      <c r="E20" s="338">
        <v>13</v>
      </c>
      <c r="F20" s="369">
        <v>8.04</v>
      </c>
      <c r="G20" s="312">
        <v>14</v>
      </c>
      <c r="H20" s="312">
        <v>7.75</v>
      </c>
      <c r="I20" s="312">
        <v>35</v>
      </c>
      <c r="J20" s="312">
        <v>34.8</v>
      </c>
      <c r="K20" s="505">
        <v>34</v>
      </c>
      <c r="L20" s="510">
        <v>431</v>
      </c>
    </row>
    <row r="21" spans="1:12" ht="15.75">
      <c r="A21" s="659"/>
      <c r="B21" s="356" t="s">
        <v>91</v>
      </c>
      <c r="C21" s="312">
        <v>372</v>
      </c>
      <c r="D21" s="312">
        <v>234.6</v>
      </c>
      <c r="E21" s="338">
        <v>56</v>
      </c>
      <c r="F21" s="369">
        <v>42</v>
      </c>
      <c r="G21" s="312">
        <v>54</v>
      </c>
      <c r="H21" s="312">
        <v>31</v>
      </c>
      <c r="I21" s="312">
        <v>262</v>
      </c>
      <c r="J21" s="312">
        <v>161.6</v>
      </c>
      <c r="K21" s="505">
        <v>78</v>
      </c>
      <c r="L21" s="510">
        <v>3624</v>
      </c>
    </row>
    <row r="22" spans="1:12" ht="15.75">
      <c r="A22" s="659"/>
      <c r="B22" s="356" t="s">
        <v>105</v>
      </c>
      <c r="C22" s="312">
        <v>40</v>
      </c>
      <c r="D22" s="312">
        <v>22</v>
      </c>
      <c r="E22" s="338">
        <v>5</v>
      </c>
      <c r="F22" s="369">
        <v>2</v>
      </c>
      <c r="G22" s="312">
        <v>15</v>
      </c>
      <c r="H22" s="312">
        <v>4</v>
      </c>
      <c r="I22" s="312">
        <v>20</v>
      </c>
      <c r="J22" s="312">
        <v>16</v>
      </c>
      <c r="K22" s="505">
        <v>14</v>
      </c>
      <c r="L22" s="510">
        <v>600</v>
      </c>
    </row>
    <row r="23" spans="1:12" ht="15.75">
      <c r="A23" s="659"/>
      <c r="B23" s="356" t="s">
        <v>106</v>
      </c>
      <c r="C23" s="312">
        <v>34.5</v>
      </c>
      <c r="D23" s="312">
        <v>32.5</v>
      </c>
      <c r="E23" s="338">
        <v>1</v>
      </c>
      <c r="F23" s="369">
        <v>0</v>
      </c>
      <c r="G23" s="312">
        <v>4</v>
      </c>
      <c r="H23" s="312">
        <v>0</v>
      </c>
      <c r="I23" s="312">
        <v>29.5</v>
      </c>
      <c r="J23" s="312">
        <v>32.5</v>
      </c>
      <c r="K23" s="505">
        <v>0</v>
      </c>
      <c r="L23" s="510">
        <v>0</v>
      </c>
    </row>
    <row r="24" spans="1:12" ht="15.75">
      <c r="A24" s="659"/>
      <c r="B24" s="357" t="s">
        <v>90</v>
      </c>
      <c r="C24" s="358">
        <v>679.5</v>
      </c>
      <c r="D24" s="358">
        <v>485.56</v>
      </c>
      <c r="E24" s="358">
        <v>112</v>
      </c>
      <c r="F24" s="358">
        <v>80.04</v>
      </c>
      <c r="G24" s="358">
        <v>141</v>
      </c>
      <c r="H24" s="358">
        <v>80.75</v>
      </c>
      <c r="I24" s="358">
        <v>426.5</v>
      </c>
      <c r="J24" s="358">
        <v>324.77</v>
      </c>
      <c r="K24" s="506">
        <v>137</v>
      </c>
      <c r="L24" s="511">
        <v>5069</v>
      </c>
    </row>
    <row r="25" spans="1:12" ht="15.75">
      <c r="A25" s="660" t="s">
        <v>3</v>
      </c>
      <c r="B25" s="356" t="s">
        <v>107</v>
      </c>
      <c r="C25" s="312">
        <v>170</v>
      </c>
      <c r="D25" s="312">
        <v>170</v>
      </c>
      <c r="E25" s="338">
        <v>35</v>
      </c>
      <c r="F25" s="369">
        <v>35</v>
      </c>
      <c r="G25" s="312">
        <v>21</v>
      </c>
      <c r="H25" s="312">
        <v>21</v>
      </c>
      <c r="I25" s="312">
        <v>114</v>
      </c>
      <c r="J25" s="312">
        <v>114</v>
      </c>
      <c r="K25" s="505">
        <v>147</v>
      </c>
      <c r="L25" s="510">
        <v>6294</v>
      </c>
    </row>
    <row r="26" spans="1:12" ht="15.75">
      <c r="A26" s="659"/>
      <c r="B26" s="356" t="s">
        <v>108</v>
      </c>
      <c r="C26" s="312">
        <v>175</v>
      </c>
      <c r="D26" s="312">
        <v>168</v>
      </c>
      <c r="E26" s="338">
        <v>30</v>
      </c>
      <c r="F26" s="369">
        <v>26</v>
      </c>
      <c r="G26" s="312">
        <v>35</v>
      </c>
      <c r="H26" s="312">
        <v>32</v>
      </c>
      <c r="I26" s="312">
        <v>110</v>
      </c>
      <c r="J26" s="312">
        <v>110</v>
      </c>
      <c r="K26" s="505">
        <v>35</v>
      </c>
      <c r="L26" s="510">
        <v>3050</v>
      </c>
    </row>
    <row r="27" spans="1:12" ht="15.75">
      <c r="A27" s="659"/>
      <c r="B27" s="356" t="s">
        <v>99</v>
      </c>
      <c r="C27" s="312">
        <v>63</v>
      </c>
      <c r="D27" s="312">
        <v>63</v>
      </c>
      <c r="E27" s="338">
        <v>4</v>
      </c>
      <c r="F27" s="369">
        <v>4</v>
      </c>
      <c r="G27" s="312">
        <v>6</v>
      </c>
      <c r="H27" s="312">
        <v>6</v>
      </c>
      <c r="I27" s="312">
        <v>53</v>
      </c>
      <c r="J27" s="312">
        <v>53</v>
      </c>
      <c r="K27" s="505">
        <v>59</v>
      </c>
      <c r="L27" s="510">
        <v>2114</v>
      </c>
    </row>
    <row r="28" spans="1:12" ht="15.75">
      <c r="A28" s="659"/>
      <c r="B28" s="356" t="s">
        <v>109</v>
      </c>
      <c r="C28" s="312">
        <v>34</v>
      </c>
      <c r="D28" s="312">
        <v>18</v>
      </c>
      <c r="E28" s="338">
        <v>5</v>
      </c>
      <c r="F28" s="369">
        <v>2</v>
      </c>
      <c r="G28" s="312">
        <v>5</v>
      </c>
      <c r="H28" s="312">
        <v>2</v>
      </c>
      <c r="I28" s="312">
        <v>24</v>
      </c>
      <c r="J28" s="312">
        <v>14</v>
      </c>
      <c r="K28" s="505">
        <v>11</v>
      </c>
      <c r="L28" s="510">
        <v>274</v>
      </c>
    </row>
    <row r="29" spans="1:12" ht="15.75">
      <c r="A29" s="659"/>
      <c r="B29" s="356" t="s">
        <v>110</v>
      </c>
      <c r="C29" s="312">
        <v>20</v>
      </c>
      <c r="D29" s="312">
        <v>14</v>
      </c>
      <c r="E29" s="338">
        <v>8</v>
      </c>
      <c r="F29" s="369">
        <v>6</v>
      </c>
      <c r="G29" s="312">
        <v>3</v>
      </c>
      <c r="H29" s="312">
        <v>0</v>
      </c>
      <c r="I29" s="312">
        <v>9</v>
      </c>
      <c r="J29" s="312">
        <v>8</v>
      </c>
      <c r="K29" s="505">
        <v>15</v>
      </c>
      <c r="L29" s="510">
        <v>675</v>
      </c>
    </row>
    <row r="30" spans="1:12" ht="15.75">
      <c r="A30" s="659"/>
      <c r="B30" s="356" t="s">
        <v>111</v>
      </c>
      <c r="C30" s="312">
        <v>55</v>
      </c>
      <c r="D30" s="312">
        <v>42</v>
      </c>
      <c r="E30" s="338">
        <v>2</v>
      </c>
      <c r="F30" s="369">
        <v>0</v>
      </c>
      <c r="G30" s="312">
        <v>8</v>
      </c>
      <c r="H30" s="312">
        <v>4</v>
      </c>
      <c r="I30" s="312">
        <v>45</v>
      </c>
      <c r="J30" s="312">
        <v>38</v>
      </c>
      <c r="K30" s="505">
        <v>38</v>
      </c>
      <c r="L30" s="510">
        <v>1581.5</v>
      </c>
    </row>
    <row r="31" spans="1:12" ht="15.75">
      <c r="A31" s="659"/>
      <c r="B31" s="356" t="s">
        <v>106</v>
      </c>
      <c r="C31" s="312">
        <v>4</v>
      </c>
      <c r="D31" s="312">
        <v>4</v>
      </c>
      <c r="E31" s="338">
        <v>0</v>
      </c>
      <c r="F31" s="369">
        <v>0</v>
      </c>
      <c r="G31" s="312">
        <v>0</v>
      </c>
      <c r="H31" s="312">
        <v>0</v>
      </c>
      <c r="I31" s="312">
        <v>4</v>
      </c>
      <c r="J31" s="312">
        <v>4</v>
      </c>
      <c r="K31" s="505">
        <v>1</v>
      </c>
      <c r="L31" s="510">
        <v>25</v>
      </c>
    </row>
    <row r="32" spans="1:12" ht="15.75">
      <c r="A32" s="659"/>
      <c r="B32" s="357" t="s">
        <v>90</v>
      </c>
      <c r="C32" s="358">
        <v>521</v>
      </c>
      <c r="D32" s="358">
        <v>479</v>
      </c>
      <c r="E32" s="358">
        <v>84</v>
      </c>
      <c r="F32" s="358">
        <v>73</v>
      </c>
      <c r="G32" s="358">
        <v>78</v>
      </c>
      <c r="H32" s="358">
        <v>65</v>
      </c>
      <c r="I32" s="358">
        <v>359</v>
      </c>
      <c r="J32" s="358">
        <v>341</v>
      </c>
      <c r="K32" s="506">
        <v>306</v>
      </c>
      <c r="L32" s="511">
        <v>14013.5</v>
      </c>
    </row>
    <row r="33" spans="1:12" ht="15.75">
      <c r="A33" s="660" t="s">
        <v>4</v>
      </c>
      <c r="B33" s="356" t="s">
        <v>95</v>
      </c>
      <c r="C33" s="312">
        <v>166</v>
      </c>
      <c r="D33" s="312">
        <v>126</v>
      </c>
      <c r="E33" s="338">
        <v>19</v>
      </c>
      <c r="F33" s="369">
        <v>10</v>
      </c>
      <c r="G33" s="312">
        <v>37</v>
      </c>
      <c r="H33" s="312">
        <v>18</v>
      </c>
      <c r="I33" s="312">
        <v>110</v>
      </c>
      <c r="J33" s="312">
        <v>98</v>
      </c>
      <c r="K33" s="505">
        <v>68</v>
      </c>
      <c r="L33" s="510">
        <v>4896</v>
      </c>
    </row>
    <row r="34" spans="1:12" ht="15.75">
      <c r="A34" s="659"/>
      <c r="B34" s="356" t="s">
        <v>112</v>
      </c>
      <c r="C34" s="312">
        <v>71</v>
      </c>
      <c r="D34" s="312">
        <v>48.11</v>
      </c>
      <c r="E34" s="338">
        <v>11</v>
      </c>
      <c r="F34" s="369">
        <v>4</v>
      </c>
      <c r="G34" s="312">
        <v>26</v>
      </c>
      <c r="H34" s="312">
        <v>11.9</v>
      </c>
      <c r="I34" s="312">
        <v>34</v>
      </c>
      <c r="J34" s="312">
        <v>32.21</v>
      </c>
      <c r="K34" s="505">
        <v>17</v>
      </c>
      <c r="L34" s="510">
        <v>952</v>
      </c>
    </row>
    <row r="35" spans="1:12" ht="15.75">
      <c r="A35" s="659"/>
      <c r="B35" s="356" t="s">
        <v>113</v>
      </c>
      <c r="C35" s="312">
        <v>71</v>
      </c>
      <c r="D35" s="312">
        <v>56.1</v>
      </c>
      <c r="E35" s="338">
        <v>6</v>
      </c>
      <c r="F35" s="369">
        <v>5.35</v>
      </c>
      <c r="G35" s="312">
        <v>8</v>
      </c>
      <c r="H35" s="312">
        <v>5</v>
      </c>
      <c r="I35" s="312">
        <v>57</v>
      </c>
      <c r="J35" s="312">
        <v>45.75</v>
      </c>
      <c r="K35" s="505">
        <v>15</v>
      </c>
      <c r="L35" s="510">
        <v>840</v>
      </c>
    </row>
    <row r="36" spans="1:12" ht="15.75">
      <c r="A36" s="659"/>
      <c r="B36" s="357" t="s">
        <v>90</v>
      </c>
      <c r="C36" s="358">
        <v>308</v>
      </c>
      <c r="D36" s="358">
        <v>230.21</v>
      </c>
      <c r="E36" s="358">
        <v>36</v>
      </c>
      <c r="F36" s="358">
        <v>19.35</v>
      </c>
      <c r="G36" s="358">
        <v>71</v>
      </c>
      <c r="H36" s="358">
        <v>34.9</v>
      </c>
      <c r="I36" s="358">
        <v>201</v>
      </c>
      <c r="J36" s="358">
        <v>175.96</v>
      </c>
      <c r="K36" s="506">
        <v>100</v>
      </c>
      <c r="L36" s="511">
        <v>6688</v>
      </c>
    </row>
    <row r="37" spans="1:12" ht="24.75" customHeight="1">
      <c r="A37" s="660" t="s">
        <v>5</v>
      </c>
      <c r="B37" s="356" t="s">
        <v>106</v>
      </c>
      <c r="C37" s="312">
        <v>150</v>
      </c>
      <c r="D37" s="312">
        <v>152.2</v>
      </c>
      <c r="E37" s="338">
        <v>37</v>
      </c>
      <c r="F37" s="369">
        <v>31.2</v>
      </c>
      <c r="G37" s="312">
        <v>71</v>
      </c>
      <c r="H37" s="312">
        <v>35</v>
      </c>
      <c r="I37" s="312">
        <v>42</v>
      </c>
      <c r="J37" s="312">
        <v>86</v>
      </c>
      <c r="K37" s="505">
        <v>88</v>
      </c>
      <c r="L37" s="510">
        <v>14990</v>
      </c>
    </row>
    <row r="38" spans="1:12" ht="15.75" customHeight="1">
      <c r="A38" s="660"/>
      <c r="B38" s="357" t="s">
        <v>90</v>
      </c>
      <c r="C38" s="358">
        <v>150</v>
      </c>
      <c r="D38" s="358">
        <v>152.2</v>
      </c>
      <c r="E38" s="358">
        <v>37</v>
      </c>
      <c r="F38" s="358">
        <v>31.2</v>
      </c>
      <c r="G38" s="358">
        <v>71</v>
      </c>
      <c r="H38" s="358">
        <v>35</v>
      </c>
      <c r="I38" s="358">
        <v>42</v>
      </c>
      <c r="J38" s="358">
        <v>86</v>
      </c>
      <c r="K38" s="506">
        <v>88</v>
      </c>
      <c r="L38" s="511">
        <v>14990</v>
      </c>
    </row>
    <row r="39" spans="1:12" ht="15.75">
      <c r="A39" s="660" t="s">
        <v>114</v>
      </c>
      <c r="B39" s="356" t="s">
        <v>112</v>
      </c>
      <c r="C39" s="312">
        <v>100</v>
      </c>
      <c r="D39" s="312">
        <v>96.25</v>
      </c>
      <c r="E39" s="338">
        <v>17</v>
      </c>
      <c r="F39" s="369">
        <v>17</v>
      </c>
      <c r="G39" s="312">
        <v>19</v>
      </c>
      <c r="H39" s="312">
        <v>19</v>
      </c>
      <c r="I39" s="312">
        <v>64</v>
      </c>
      <c r="J39" s="312">
        <v>60.25</v>
      </c>
      <c r="K39" s="505">
        <v>357</v>
      </c>
      <c r="L39" s="510">
        <v>7140</v>
      </c>
    </row>
    <row r="40" spans="1:12" ht="15.75">
      <c r="A40" s="659"/>
      <c r="B40" s="356" t="s">
        <v>99</v>
      </c>
      <c r="C40" s="312">
        <v>114</v>
      </c>
      <c r="D40" s="312">
        <v>113.75</v>
      </c>
      <c r="E40" s="338">
        <v>12</v>
      </c>
      <c r="F40" s="369">
        <v>12</v>
      </c>
      <c r="G40" s="312">
        <v>14</v>
      </c>
      <c r="H40" s="312">
        <v>14</v>
      </c>
      <c r="I40" s="312">
        <v>88</v>
      </c>
      <c r="J40" s="312">
        <v>87.75</v>
      </c>
      <c r="K40" s="505">
        <v>268</v>
      </c>
      <c r="L40" s="510">
        <v>5360</v>
      </c>
    </row>
    <row r="41" spans="1:12" ht="15.75">
      <c r="A41" s="659"/>
      <c r="B41" s="356" t="s">
        <v>115</v>
      </c>
      <c r="C41" s="312">
        <v>52</v>
      </c>
      <c r="D41" s="312">
        <v>50.34</v>
      </c>
      <c r="E41" s="338">
        <v>5</v>
      </c>
      <c r="F41" s="369">
        <v>4.9</v>
      </c>
      <c r="G41" s="312">
        <v>8</v>
      </c>
      <c r="H41" s="312">
        <v>7.1</v>
      </c>
      <c r="I41" s="312">
        <v>39</v>
      </c>
      <c r="J41" s="312">
        <v>38.34</v>
      </c>
      <c r="K41" s="505">
        <v>72</v>
      </c>
      <c r="L41" s="510">
        <v>1440</v>
      </c>
    </row>
    <row r="42" spans="1:12" ht="15.75">
      <c r="A42" s="659"/>
      <c r="B42" s="356" t="s">
        <v>95</v>
      </c>
      <c r="C42" s="312">
        <v>175</v>
      </c>
      <c r="D42" s="312">
        <v>172.48</v>
      </c>
      <c r="E42" s="338">
        <v>27</v>
      </c>
      <c r="F42" s="369">
        <v>26.28</v>
      </c>
      <c r="G42" s="312">
        <v>21</v>
      </c>
      <c r="H42" s="312">
        <v>20.45</v>
      </c>
      <c r="I42" s="312">
        <v>127</v>
      </c>
      <c r="J42" s="312">
        <v>125.75</v>
      </c>
      <c r="K42" s="505">
        <v>876</v>
      </c>
      <c r="L42" s="510">
        <v>17520</v>
      </c>
    </row>
    <row r="43" spans="1:12" ht="15.75">
      <c r="A43" s="659"/>
      <c r="B43" s="357" t="s">
        <v>90</v>
      </c>
      <c r="C43" s="358">
        <v>441</v>
      </c>
      <c r="D43" s="358">
        <v>432.82</v>
      </c>
      <c r="E43" s="358">
        <v>61</v>
      </c>
      <c r="F43" s="358">
        <v>60.18</v>
      </c>
      <c r="G43" s="358">
        <v>62</v>
      </c>
      <c r="H43" s="358">
        <v>60.55</v>
      </c>
      <c r="I43" s="358">
        <v>318</v>
      </c>
      <c r="J43" s="358">
        <v>312.09</v>
      </c>
      <c r="K43" s="506">
        <v>1573</v>
      </c>
      <c r="L43" s="511">
        <v>31460</v>
      </c>
    </row>
    <row r="44" spans="1:12" ht="15.75">
      <c r="A44" s="660" t="s">
        <v>7</v>
      </c>
      <c r="B44" s="356" t="s">
        <v>116</v>
      </c>
      <c r="C44" s="312">
        <v>107</v>
      </c>
      <c r="D44" s="312">
        <v>107.46</v>
      </c>
      <c r="E44" s="338">
        <v>13</v>
      </c>
      <c r="F44" s="369">
        <v>11</v>
      </c>
      <c r="G44" s="312">
        <v>23</v>
      </c>
      <c r="H44" s="312">
        <v>15.5</v>
      </c>
      <c r="I44" s="312">
        <v>71</v>
      </c>
      <c r="J44" s="312">
        <v>80.96</v>
      </c>
      <c r="K44" s="505">
        <v>41</v>
      </c>
      <c r="L44" s="510">
        <v>1552</v>
      </c>
    </row>
    <row r="45" spans="1:12" ht="15.75">
      <c r="A45" s="659"/>
      <c r="B45" s="356" t="s">
        <v>99</v>
      </c>
      <c r="C45" s="312">
        <v>125</v>
      </c>
      <c r="D45" s="312">
        <v>99.31</v>
      </c>
      <c r="E45" s="338">
        <v>12</v>
      </c>
      <c r="F45" s="369">
        <v>10</v>
      </c>
      <c r="G45" s="312">
        <v>48</v>
      </c>
      <c r="H45" s="312">
        <v>26.58</v>
      </c>
      <c r="I45" s="312">
        <v>65</v>
      </c>
      <c r="J45" s="312">
        <v>62.73</v>
      </c>
      <c r="K45" s="505">
        <v>34</v>
      </c>
      <c r="L45" s="510">
        <v>1250</v>
      </c>
    </row>
    <row r="46" spans="1:12" ht="15.75">
      <c r="A46" s="659"/>
      <c r="B46" s="356" t="s">
        <v>117</v>
      </c>
      <c r="C46" s="312">
        <v>135</v>
      </c>
      <c r="D46" s="312">
        <v>123.99</v>
      </c>
      <c r="E46" s="338">
        <v>7</v>
      </c>
      <c r="F46" s="369">
        <v>7</v>
      </c>
      <c r="G46" s="312">
        <v>42</v>
      </c>
      <c r="H46" s="312">
        <v>17</v>
      </c>
      <c r="I46" s="312">
        <v>86</v>
      </c>
      <c r="J46" s="312">
        <v>99.99</v>
      </c>
      <c r="K46" s="505">
        <v>4</v>
      </c>
      <c r="L46" s="510">
        <v>72</v>
      </c>
    </row>
    <row r="47" spans="1:12" ht="15.75">
      <c r="A47" s="659"/>
      <c r="B47" s="356" t="s">
        <v>112</v>
      </c>
      <c r="C47" s="312">
        <v>110</v>
      </c>
      <c r="D47" s="312">
        <v>107.29</v>
      </c>
      <c r="E47" s="338">
        <v>8</v>
      </c>
      <c r="F47" s="369">
        <v>7</v>
      </c>
      <c r="G47" s="312">
        <v>44</v>
      </c>
      <c r="H47" s="312">
        <v>17</v>
      </c>
      <c r="I47" s="312">
        <v>58</v>
      </c>
      <c r="J47" s="312">
        <v>83.29</v>
      </c>
      <c r="K47" s="505">
        <v>65</v>
      </c>
      <c r="L47" s="510">
        <v>3740</v>
      </c>
    </row>
    <row r="48" spans="1:12" ht="15.75">
      <c r="A48" s="659"/>
      <c r="B48" s="356" t="s">
        <v>94</v>
      </c>
      <c r="C48" s="312">
        <v>58</v>
      </c>
      <c r="D48" s="312">
        <v>53</v>
      </c>
      <c r="E48" s="338">
        <v>6</v>
      </c>
      <c r="F48" s="369">
        <v>5</v>
      </c>
      <c r="G48" s="312">
        <v>10</v>
      </c>
      <c r="H48" s="312">
        <v>6</v>
      </c>
      <c r="I48" s="312">
        <v>42</v>
      </c>
      <c r="J48" s="312">
        <v>42</v>
      </c>
      <c r="K48" s="505">
        <v>7</v>
      </c>
      <c r="L48" s="510">
        <v>129</v>
      </c>
    </row>
    <row r="49" spans="1:12" ht="15.75">
      <c r="A49" s="659"/>
      <c r="B49" s="356" t="s">
        <v>118</v>
      </c>
      <c r="C49" s="312">
        <v>52</v>
      </c>
      <c r="D49" s="312">
        <v>48.5</v>
      </c>
      <c r="E49" s="338">
        <v>4</v>
      </c>
      <c r="F49" s="369">
        <v>4</v>
      </c>
      <c r="G49" s="312">
        <v>12</v>
      </c>
      <c r="H49" s="312">
        <v>9.5</v>
      </c>
      <c r="I49" s="312">
        <v>36</v>
      </c>
      <c r="J49" s="312">
        <v>35</v>
      </c>
      <c r="K49" s="505">
        <v>0</v>
      </c>
      <c r="L49" s="510">
        <v>0</v>
      </c>
    </row>
    <row r="50" spans="1:12" ht="15.75">
      <c r="A50" s="659"/>
      <c r="B50" s="356" t="s">
        <v>119</v>
      </c>
      <c r="C50" s="312">
        <v>50</v>
      </c>
      <c r="D50" s="312">
        <v>49.51</v>
      </c>
      <c r="E50" s="338">
        <v>2</v>
      </c>
      <c r="F50" s="369">
        <v>2.5</v>
      </c>
      <c r="G50" s="312">
        <v>8</v>
      </c>
      <c r="H50" s="312">
        <v>4.45</v>
      </c>
      <c r="I50" s="312">
        <v>40</v>
      </c>
      <c r="J50" s="312">
        <v>42.56</v>
      </c>
      <c r="K50" s="505">
        <v>6</v>
      </c>
      <c r="L50" s="510">
        <v>217</v>
      </c>
    </row>
    <row r="51" spans="1:12" ht="15.75">
      <c r="A51" s="659"/>
      <c r="B51" s="356" t="s">
        <v>120</v>
      </c>
      <c r="C51" s="312">
        <v>81</v>
      </c>
      <c r="D51" s="312">
        <v>73.84</v>
      </c>
      <c r="E51" s="338">
        <v>4</v>
      </c>
      <c r="F51" s="369">
        <v>4</v>
      </c>
      <c r="G51" s="312">
        <v>11</v>
      </c>
      <c r="H51" s="312">
        <v>10.48</v>
      </c>
      <c r="I51" s="312">
        <v>66</v>
      </c>
      <c r="J51" s="312">
        <v>59.36</v>
      </c>
      <c r="K51" s="505">
        <v>0</v>
      </c>
      <c r="L51" s="510">
        <v>0</v>
      </c>
    </row>
    <row r="52" spans="1:12" ht="15.75">
      <c r="A52" s="659"/>
      <c r="B52" s="357" t="s">
        <v>90</v>
      </c>
      <c r="C52" s="358">
        <v>718</v>
      </c>
      <c r="D52" s="358">
        <v>662.9</v>
      </c>
      <c r="E52" s="358">
        <v>56</v>
      </c>
      <c r="F52" s="358">
        <v>50.5</v>
      </c>
      <c r="G52" s="358">
        <v>198</v>
      </c>
      <c r="H52" s="358">
        <v>106.51</v>
      </c>
      <c r="I52" s="358">
        <v>464</v>
      </c>
      <c r="J52" s="358">
        <v>505.89</v>
      </c>
      <c r="K52" s="506">
        <v>157</v>
      </c>
      <c r="L52" s="511">
        <v>6960</v>
      </c>
    </row>
    <row r="53" spans="1:12" ht="15.75">
      <c r="A53" s="660" t="s">
        <v>8</v>
      </c>
      <c r="B53" s="356" t="s">
        <v>121</v>
      </c>
      <c r="C53" s="312">
        <v>106</v>
      </c>
      <c r="D53" s="312">
        <v>63</v>
      </c>
      <c r="E53" s="338">
        <v>18</v>
      </c>
      <c r="F53" s="369">
        <v>15</v>
      </c>
      <c r="G53" s="312">
        <v>35</v>
      </c>
      <c r="H53" s="312">
        <v>7</v>
      </c>
      <c r="I53" s="312">
        <v>53</v>
      </c>
      <c r="J53" s="312">
        <v>41</v>
      </c>
      <c r="K53" s="505">
        <v>62</v>
      </c>
      <c r="L53" s="510">
        <v>1621</v>
      </c>
    </row>
    <row r="54" spans="1:12" ht="15.75">
      <c r="A54" s="659"/>
      <c r="B54" s="356" t="s">
        <v>99</v>
      </c>
      <c r="C54" s="312">
        <v>80</v>
      </c>
      <c r="D54" s="312">
        <v>80</v>
      </c>
      <c r="E54" s="338">
        <v>18</v>
      </c>
      <c r="F54" s="369">
        <v>10</v>
      </c>
      <c r="G54" s="312">
        <v>36</v>
      </c>
      <c r="H54" s="312">
        <v>16</v>
      </c>
      <c r="I54" s="312">
        <v>26</v>
      </c>
      <c r="J54" s="312">
        <v>54</v>
      </c>
      <c r="K54" s="505">
        <v>85</v>
      </c>
      <c r="L54" s="510">
        <v>14375</v>
      </c>
    </row>
    <row r="55" spans="1:12" ht="15.75">
      <c r="A55" s="659"/>
      <c r="B55" s="356" t="s">
        <v>122</v>
      </c>
      <c r="C55" s="312">
        <v>104</v>
      </c>
      <c r="D55" s="312">
        <v>101</v>
      </c>
      <c r="E55" s="338">
        <v>17</v>
      </c>
      <c r="F55" s="369">
        <v>20</v>
      </c>
      <c r="G55" s="312">
        <v>35</v>
      </c>
      <c r="H55" s="312">
        <v>23</v>
      </c>
      <c r="I55" s="312">
        <v>52</v>
      </c>
      <c r="J55" s="312">
        <v>58</v>
      </c>
      <c r="K55" s="505">
        <v>545</v>
      </c>
      <c r="L55" s="510">
        <v>8000</v>
      </c>
    </row>
    <row r="56" spans="1:12" ht="15.75">
      <c r="A56" s="659"/>
      <c r="B56" s="356" t="s">
        <v>123</v>
      </c>
      <c r="C56" s="312">
        <v>44</v>
      </c>
      <c r="D56" s="312">
        <v>48</v>
      </c>
      <c r="E56" s="338">
        <v>7</v>
      </c>
      <c r="F56" s="369">
        <v>5</v>
      </c>
      <c r="G56" s="312">
        <v>14</v>
      </c>
      <c r="H56" s="312">
        <v>9</v>
      </c>
      <c r="I56" s="312">
        <v>23</v>
      </c>
      <c r="J56" s="312">
        <v>34</v>
      </c>
      <c r="K56" s="505">
        <v>14</v>
      </c>
      <c r="L56" s="510">
        <v>308</v>
      </c>
    </row>
    <row r="57" spans="1:12" ht="15.75">
      <c r="A57" s="659"/>
      <c r="B57" s="356" t="s">
        <v>94</v>
      </c>
      <c r="C57" s="312">
        <v>56</v>
      </c>
      <c r="D57" s="312">
        <v>45</v>
      </c>
      <c r="E57" s="338">
        <v>10</v>
      </c>
      <c r="F57" s="369">
        <v>10</v>
      </c>
      <c r="G57" s="312">
        <v>20</v>
      </c>
      <c r="H57" s="312">
        <v>4</v>
      </c>
      <c r="I57" s="312">
        <v>26</v>
      </c>
      <c r="J57" s="312">
        <v>31</v>
      </c>
      <c r="K57" s="505">
        <v>12</v>
      </c>
      <c r="L57" s="510">
        <v>194</v>
      </c>
    </row>
    <row r="58" spans="1:12" ht="15.75">
      <c r="A58" s="659"/>
      <c r="B58" s="357" t="s">
        <v>90</v>
      </c>
      <c r="C58" s="358">
        <v>390</v>
      </c>
      <c r="D58" s="358">
        <v>337</v>
      </c>
      <c r="E58" s="358">
        <v>70</v>
      </c>
      <c r="F58" s="358">
        <v>60</v>
      </c>
      <c r="G58" s="358">
        <v>140</v>
      </c>
      <c r="H58" s="358">
        <v>59</v>
      </c>
      <c r="I58" s="358">
        <v>180</v>
      </c>
      <c r="J58" s="358">
        <v>218</v>
      </c>
      <c r="K58" s="506">
        <v>718</v>
      </c>
      <c r="L58" s="511">
        <v>24498</v>
      </c>
    </row>
    <row r="59" spans="1:12" ht="15.75">
      <c r="A59" s="660" t="s">
        <v>9</v>
      </c>
      <c r="B59" s="356" t="s">
        <v>124</v>
      </c>
      <c r="C59" s="312">
        <v>312</v>
      </c>
      <c r="D59" s="312">
        <v>302.42</v>
      </c>
      <c r="E59" s="338">
        <v>34</v>
      </c>
      <c r="F59" s="369">
        <v>34</v>
      </c>
      <c r="G59" s="312">
        <v>86</v>
      </c>
      <c r="H59" s="312">
        <v>86</v>
      </c>
      <c r="I59" s="312">
        <v>192</v>
      </c>
      <c r="J59" s="312">
        <v>182.42</v>
      </c>
      <c r="K59" s="505">
        <v>0</v>
      </c>
      <c r="L59" s="510">
        <v>0</v>
      </c>
    </row>
    <row r="60" spans="1:12" ht="15.75">
      <c r="A60" s="659"/>
      <c r="B60" s="356" t="s">
        <v>125</v>
      </c>
      <c r="C60" s="312">
        <v>200</v>
      </c>
      <c r="D60" s="312">
        <v>168.41</v>
      </c>
      <c r="E60" s="338">
        <v>32</v>
      </c>
      <c r="F60" s="369">
        <v>14</v>
      </c>
      <c r="G60" s="312">
        <v>68</v>
      </c>
      <c r="H60" s="312">
        <v>57.93</v>
      </c>
      <c r="I60" s="312">
        <v>100</v>
      </c>
      <c r="J60" s="312">
        <v>96.48</v>
      </c>
      <c r="K60" s="505">
        <v>8</v>
      </c>
      <c r="L60" s="510">
        <v>434</v>
      </c>
    </row>
    <row r="61" spans="1:12" ht="15.75">
      <c r="A61" s="659"/>
      <c r="B61" s="356" t="s">
        <v>126</v>
      </c>
      <c r="C61" s="312">
        <v>270</v>
      </c>
      <c r="D61" s="312">
        <v>234.92</v>
      </c>
      <c r="E61" s="338">
        <v>44</v>
      </c>
      <c r="F61" s="369">
        <v>31.5</v>
      </c>
      <c r="G61" s="312">
        <v>81</v>
      </c>
      <c r="H61" s="312">
        <v>72.16</v>
      </c>
      <c r="I61" s="312">
        <v>145</v>
      </c>
      <c r="J61" s="312">
        <v>131.26</v>
      </c>
      <c r="K61" s="505">
        <v>0</v>
      </c>
      <c r="L61" s="510">
        <v>0</v>
      </c>
    </row>
    <row r="62" spans="1:12" ht="15.75">
      <c r="A62" s="659"/>
      <c r="B62" s="356" t="s">
        <v>127</v>
      </c>
      <c r="C62" s="312">
        <v>239</v>
      </c>
      <c r="D62" s="312">
        <v>237.07</v>
      </c>
      <c r="E62" s="338">
        <v>33</v>
      </c>
      <c r="F62" s="369">
        <v>32.5</v>
      </c>
      <c r="G62" s="312">
        <v>100</v>
      </c>
      <c r="H62" s="312">
        <v>99.38</v>
      </c>
      <c r="I62" s="312">
        <v>106</v>
      </c>
      <c r="J62" s="312">
        <v>105.19</v>
      </c>
      <c r="K62" s="505">
        <v>0</v>
      </c>
      <c r="L62" s="510">
        <v>0</v>
      </c>
    </row>
    <row r="63" spans="1:12" ht="15.75">
      <c r="A63" s="659"/>
      <c r="B63" s="356" t="s">
        <v>128</v>
      </c>
      <c r="C63" s="312">
        <v>119</v>
      </c>
      <c r="D63" s="312">
        <v>118.76</v>
      </c>
      <c r="E63" s="338">
        <v>18</v>
      </c>
      <c r="F63" s="369">
        <v>16</v>
      </c>
      <c r="G63" s="312">
        <v>50</v>
      </c>
      <c r="H63" s="312">
        <v>24</v>
      </c>
      <c r="I63" s="312">
        <v>51</v>
      </c>
      <c r="J63" s="312">
        <v>78.76</v>
      </c>
      <c r="K63" s="505">
        <v>25</v>
      </c>
      <c r="L63" s="510">
        <v>2201</v>
      </c>
    </row>
    <row r="64" spans="1:12" ht="15.75">
      <c r="A64" s="659"/>
      <c r="B64" s="356" t="s">
        <v>129</v>
      </c>
      <c r="C64" s="312">
        <v>326</v>
      </c>
      <c r="D64" s="312">
        <v>265.41</v>
      </c>
      <c r="E64" s="338">
        <v>39</v>
      </c>
      <c r="F64" s="369">
        <v>38.15</v>
      </c>
      <c r="G64" s="312">
        <v>138</v>
      </c>
      <c r="H64" s="312">
        <v>41.9</v>
      </c>
      <c r="I64" s="312">
        <v>149</v>
      </c>
      <c r="J64" s="312">
        <v>185.36</v>
      </c>
      <c r="K64" s="505">
        <v>65</v>
      </c>
      <c r="L64" s="510">
        <v>12760</v>
      </c>
    </row>
    <row r="65" spans="1:12" ht="15.75">
      <c r="A65" s="659"/>
      <c r="B65" s="356" t="s">
        <v>130</v>
      </c>
      <c r="C65" s="312">
        <v>44</v>
      </c>
      <c r="D65" s="312">
        <v>30.24</v>
      </c>
      <c r="E65" s="338">
        <v>7</v>
      </c>
      <c r="F65" s="369">
        <v>5.16</v>
      </c>
      <c r="G65" s="312">
        <v>12</v>
      </c>
      <c r="H65" s="312">
        <v>7.16</v>
      </c>
      <c r="I65" s="312">
        <v>25</v>
      </c>
      <c r="J65" s="312">
        <v>17.92</v>
      </c>
      <c r="K65" s="505">
        <v>0</v>
      </c>
      <c r="L65" s="510">
        <v>0</v>
      </c>
    </row>
    <row r="66" spans="1:12" ht="15.75">
      <c r="A66" s="659"/>
      <c r="B66" s="357" t="s">
        <v>90</v>
      </c>
      <c r="C66" s="358">
        <v>1510</v>
      </c>
      <c r="D66" s="358">
        <v>1357.23</v>
      </c>
      <c r="E66" s="358">
        <v>207</v>
      </c>
      <c r="F66" s="358">
        <v>171.31</v>
      </c>
      <c r="G66" s="358">
        <v>535</v>
      </c>
      <c r="H66" s="358">
        <v>388.53</v>
      </c>
      <c r="I66" s="358">
        <v>768</v>
      </c>
      <c r="J66" s="358">
        <v>797.39</v>
      </c>
      <c r="K66" s="506">
        <v>98</v>
      </c>
      <c r="L66" s="511">
        <v>15395</v>
      </c>
    </row>
    <row r="67" spans="1:12" ht="15.75">
      <c r="A67" s="661" t="s">
        <v>131</v>
      </c>
      <c r="B67" s="356" t="s">
        <v>132</v>
      </c>
      <c r="C67" s="312">
        <v>114</v>
      </c>
      <c r="D67" s="312">
        <v>105.89</v>
      </c>
      <c r="E67" s="338">
        <v>22</v>
      </c>
      <c r="F67" s="369">
        <v>19.55</v>
      </c>
      <c r="G67" s="312">
        <v>22</v>
      </c>
      <c r="H67" s="312">
        <v>16</v>
      </c>
      <c r="I67" s="312">
        <v>70</v>
      </c>
      <c r="J67" s="312">
        <v>70.34</v>
      </c>
      <c r="K67" s="505">
        <v>97</v>
      </c>
      <c r="L67" s="510">
        <v>3003</v>
      </c>
    </row>
    <row r="68" spans="1:12" ht="15.75">
      <c r="A68" s="659"/>
      <c r="B68" s="356" t="s">
        <v>133</v>
      </c>
      <c r="C68" s="312">
        <v>87</v>
      </c>
      <c r="D68" s="312">
        <v>79.45</v>
      </c>
      <c r="E68" s="338">
        <v>13</v>
      </c>
      <c r="F68" s="369">
        <v>12.25</v>
      </c>
      <c r="G68" s="312">
        <v>31</v>
      </c>
      <c r="H68" s="312">
        <v>30</v>
      </c>
      <c r="I68" s="312">
        <v>43</v>
      </c>
      <c r="J68" s="312">
        <v>37.2</v>
      </c>
      <c r="K68" s="505">
        <v>3</v>
      </c>
      <c r="L68" s="510">
        <v>165</v>
      </c>
    </row>
    <row r="69" spans="1:12" ht="15.75">
      <c r="A69" s="659"/>
      <c r="B69" s="356" t="s">
        <v>125</v>
      </c>
      <c r="C69" s="312">
        <v>200</v>
      </c>
      <c r="D69" s="312">
        <v>183.77</v>
      </c>
      <c r="E69" s="338">
        <v>27</v>
      </c>
      <c r="F69" s="369">
        <v>19.97</v>
      </c>
      <c r="G69" s="312">
        <v>55</v>
      </c>
      <c r="H69" s="312">
        <v>42.28</v>
      </c>
      <c r="I69" s="312">
        <v>118</v>
      </c>
      <c r="J69" s="312">
        <v>121.52</v>
      </c>
      <c r="K69" s="505">
        <v>33</v>
      </c>
      <c r="L69" s="510">
        <v>1633</v>
      </c>
    </row>
    <row r="70" spans="1:12" ht="15.75">
      <c r="A70" s="659"/>
      <c r="B70" s="356" t="s">
        <v>126</v>
      </c>
      <c r="C70" s="312">
        <v>163</v>
      </c>
      <c r="D70" s="312">
        <v>168.62</v>
      </c>
      <c r="E70" s="338">
        <v>27</v>
      </c>
      <c r="F70" s="369">
        <v>23.76</v>
      </c>
      <c r="G70" s="312">
        <v>55</v>
      </c>
      <c r="H70" s="312">
        <v>42.89</v>
      </c>
      <c r="I70" s="312">
        <v>81</v>
      </c>
      <c r="J70" s="312">
        <v>101.97</v>
      </c>
      <c r="K70" s="505">
        <v>8</v>
      </c>
      <c r="L70" s="510">
        <v>626</v>
      </c>
    </row>
    <row r="71" spans="1:12" ht="15.75">
      <c r="A71" s="659"/>
      <c r="B71" s="356" t="s">
        <v>124</v>
      </c>
      <c r="C71" s="312">
        <v>98</v>
      </c>
      <c r="D71" s="312">
        <v>96.9</v>
      </c>
      <c r="E71" s="338">
        <v>20</v>
      </c>
      <c r="F71" s="369">
        <v>5</v>
      </c>
      <c r="G71" s="312">
        <v>29</v>
      </c>
      <c r="H71" s="312">
        <v>29</v>
      </c>
      <c r="I71" s="312">
        <v>49</v>
      </c>
      <c r="J71" s="312">
        <v>62.9</v>
      </c>
      <c r="K71" s="505">
        <v>8</v>
      </c>
      <c r="L71" s="510">
        <v>401</v>
      </c>
    </row>
    <row r="72" spans="1:12" ht="15.75">
      <c r="A72" s="659"/>
      <c r="B72" s="356" t="s">
        <v>134</v>
      </c>
      <c r="C72" s="312">
        <v>62</v>
      </c>
      <c r="D72" s="312">
        <v>55.59</v>
      </c>
      <c r="E72" s="338">
        <v>6</v>
      </c>
      <c r="F72" s="369">
        <v>5</v>
      </c>
      <c r="G72" s="312">
        <v>12</v>
      </c>
      <c r="H72" s="312">
        <v>8.59</v>
      </c>
      <c r="I72" s="312">
        <v>44</v>
      </c>
      <c r="J72" s="312">
        <v>42</v>
      </c>
      <c r="K72" s="505">
        <v>4</v>
      </c>
      <c r="L72" s="510">
        <v>139</v>
      </c>
    </row>
    <row r="73" spans="1:12" ht="15.75">
      <c r="A73" s="659"/>
      <c r="B73" s="356" t="s">
        <v>117</v>
      </c>
      <c r="C73" s="312">
        <v>55</v>
      </c>
      <c r="D73" s="312">
        <v>40.57</v>
      </c>
      <c r="E73" s="338">
        <v>8</v>
      </c>
      <c r="F73" s="369">
        <v>5.08</v>
      </c>
      <c r="G73" s="312">
        <v>13</v>
      </c>
      <c r="H73" s="312">
        <v>4.91</v>
      </c>
      <c r="I73" s="312">
        <v>34</v>
      </c>
      <c r="J73" s="312">
        <v>30.58</v>
      </c>
      <c r="K73" s="505">
        <v>2</v>
      </c>
      <c r="L73" s="510">
        <v>252</v>
      </c>
    </row>
    <row r="74" spans="1:12" ht="15.75">
      <c r="A74" s="659"/>
      <c r="B74" s="356" t="s">
        <v>135</v>
      </c>
      <c r="C74" s="312">
        <v>42</v>
      </c>
      <c r="D74" s="312">
        <v>32.89</v>
      </c>
      <c r="E74" s="338">
        <v>6</v>
      </c>
      <c r="F74" s="369">
        <v>4</v>
      </c>
      <c r="G74" s="312">
        <v>12</v>
      </c>
      <c r="H74" s="312">
        <v>5</v>
      </c>
      <c r="I74" s="312">
        <v>24</v>
      </c>
      <c r="J74" s="312">
        <v>23.89</v>
      </c>
      <c r="K74" s="505">
        <v>22</v>
      </c>
      <c r="L74" s="510">
        <v>1865</v>
      </c>
    </row>
    <row r="75" spans="1:12" ht="15.75">
      <c r="A75" s="659"/>
      <c r="B75" s="356" t="s">
        <v>106</v>
      </c>
      <c r="C75" s="312">
        <v>50</v>
      </c>
      <c r="D75" s="312">
        <v>53.97</v>
      </c>
      <c r="E75" s="338">
        <v>1</v>
      </c>
      <c r="F75" s="369">
        <v>0.21</v>
      </c>
      <c r="G75" s="312">
        <v>4</v>
      </c>
      <c r="H75" s="312">
        <v>2</v>
      </c>
      <c r="I75" s="312">
        <v>45</v>
      </c>
      <c r="J75" s="312">
        <v>51.76</v>
      </c>
      <c r="K75" s="505">
        <v>6</v>
      </c>
      <c r="L75" s="510">
        <v>490</v>
      </c>
    </row>
    <row r="76" spans="1:12" ht="15.75">
      <c r="A76" s="659"/>
      <c r="B76" s="357" t="s">
        <v>90</v>
      </c>
      <c r="C76" s="358">
        <v>871</v>
      </c>
      <c r="D76" s="358">
        <v>817.65</v>
      </c>
      <c r="E76" s="358">
        <v>130</v>
      </c>
      <c r="F76" s="358">
        <v>94.82</v>
      </c>
      <c r="G76" s="358">
        <v>233</v>
      </c>
      <c r="H76" s="358">
        <v>180.67</v>
      </c>
      <c r="I76" s="358">
        <v>508</v>
      </c>
      <c r="J76" s="358">
        <v>542.16</v>
      </c>
      <c r="K76" s="506">
        <v>183</v>
      </c>
      <c r="L76" s="511">
        <v>8574</v>
      </c>
    </row>
    <row r="77" spans="1:12" ht="15.75">
      <c r="A77" s="660" t="s">
        <v>11</v>
      </c>
      <c r="B77" s="356" t="s">
        <v>136</v>
      </c>
      <c r="C77" s="312">
        <v>146</v>
      </c>
      <c r="D77" s="312">
        <v>106.58</v>
      </c>
      <c r="E77" s="338">
        <v>19</v>
      </c>
      <c r="F77" s="369">
        <v>12</v>
      </c>
      <c r="G77" s="312">
        <v>42</v>
      </c>
      <c r="H77" s="312">
        <v>26</v>
      </c>
      <c r="I77" s="312">
        <v>85</v>
      </c>
      <c r="J77" s="312">
        <v>68.58</v>
      </c>
      <c r="K77" s="505">
        <v>14</v>
      </c>
      <c r="L77" s="510">
        <v>122</v>
      </c>
    </row>
    <row r="78" spans="1:12" ht="15.75">
      <c r="A78" s="659"/>
      <c r="B78" s="356" t="s">
        <v>125</v>
      </c>
      <c r="C78" s="312">
        <v>144</v>
      </c>
      <c r="D78" s="312">
        <v>128.97</v>
      </c>
      <c r="E78" s="338">
        <v>25</v>
      </c>
      <c r="F78" s="369">
        <v>25</v>
      </c>
      <c r="G78" s="312">
        <v>41</v>
      </c>
      <c r="H78" s="312">
        <v>26</v>
      </c>
      <c r="I78" s="312">
        <v>78</v>
      </c>
      <c r="J78" s="312">
        <v>77.97</v>
      </c>
      <c r="K78" s="505">
        <v>16</v>
      </c>
      <c r="L78" s="510">
        <v>1395</v>
      </c>
    </row>
    <row r="79" spans="1:12" ht="15.75">
      <c r="A79" s="659"/>
      <c r="B79" s="356" t="s">
        <v>137</v>
      </c>
      <c r="C79" s="312">
        <v>143</v>
      </c>
      <c r="D79" s="312">
        <v>121.02</v>
      </c>
      <c r="E79" s="338">
        <v>25</v>
      </c>
      <c r="F79" s="369">
        <v>17</v>
      </c>
      <c r="G79" s="312">
        <v>40</v>
      </c>
      <c r="H79" s="312">
        <v>32</v>
      </c>
      <c r="I79" s="312">
        <v>78</v>
      </c>
      <c r="J79" s="312">
        <v>72.02</v>
      </c>
      <c r="K79" s="505">
        <v>33</v>
      </c>
      <c r="L79" s="510">
        <v>1297</v>
      </c>
    </row>
    <row r="80" spans="1:12" ht="15.75">
      <c r="A80" s="659"/>
      <c r="B80" s="356" t="s">
        <v>124</v>
      </c>
      <c r="C80" s="312">
        <v>94</v>
      </c>
      <c r="D80" s="312">
        <v>68.1</v>
      </c>
      <c r="E80" s="338">
        <v>15</v>
      </c>
      <c r="F80" s="369">
        <v>10</v>
      </c>
      <c r="G80" s="312">
        <v>20</v>
      </c>
      <c r="H80" s="312">
        <v>13.33</v>
      </c>
      <c r="I80" s="312">
        <v>59</v>
      </c>
      <c r="J80" s="312">
        <v>44.77</v>
      </c>
      <c r="K80" s="505">
        <v>20</v>
      </c>
      <c r="L80" s="510">
        <v>584.5</v>
      </c>
    </row>
    <row r="81" spans="1:12" ht="15.75">
      <c r="A81" s="659"/>
      <c r="B81" s="356" t="s">
        <v>138</v>
      </c>
      <c r="C81" s="312">
        <v>120</v>
      </c>
      <c r="D81" s="312">
        <v>100.89</v>
      </c>
      <c r="E81" s="338">
        <v>14</v>
      </c>
      <c r="F81" s="369">
        <v>10</v>
      </c>
      <c r="G81" s="312">
        <v>23</v>
      </c>
      <c r="H81" s="312">
        <v>11</v>
      </c>
      <c r="I81" s="312">
        <v>83</v>
      </c>
      <c r="J81" s="312">
        <v>79.89</v>
      </c>
      <c r="K81" s="505">
        <v>1</v>
      </c>
      <c r="L81" s="510">
        <v>4</v>
      </c>
    </row>
    <row r="82" spans="1:12" ht="15.75">
      <c r="A82" s="659"/>
      <c r="B82" s="356" t="s">
        <v>139</v>
      </c>
      <c r="C82" s="312">
        <v>69</v>
      </c>
      <c r="D82" s="312">
        <v>37.42</v>
      </c>
      <c r="E82" s="338">
        <v>9</v>
      </c>
      <c r="F82" s="369">
        <v>5</v>
      </c>
      <c r="G82" s="312">
        <v>19</v>
      </c>
      <c r="H82" s="312">
        <v>9</v>
      </c>
      <c r="I82" s="312">
        <v>41</v>
      </c>
      <c r="J82" s="312">
        <v>23.42</v>
      </c>
      <c r="K82" s="505">
        <v>74</v>
      </c>
      <c r="L82" s="510">
        <v>448</v>
      </c>
    </row>
    <row r="83" spans="1:12" ht="15.75">
      <c r="A83" s="659"/>
      <c r="B83" s="356" t="s">
        <v>112</v>
      </c>
      <c r="C83" s="312">
        <v>132</v>
      </c>
      <c r="D83" s="312">
        <v>80.4</v>
      </c>
      <c r="E83" s="338">
        <v>17</v>
      </c>
      <c r="F83" s="369">
        <v>9.43</v>
      </c>
      <c r="G83" s="312">
        <v>25</v>
      </c>
      <c r="H83" s="312">
        <v>10.48</v>
      </c>
      <c r="I83" s="312">
        <v>90</v>
      </c>
      <c r="J83" s="312">
        <v>60.49</v>
      </c>
      <c r="K83" s="505">
        <v>0</v>
      </c>
      <c r="L83" s="510">
        <v>0</v>
      </c>
    </row>
    <row r="84" spans="1:12" ht="15.75">
      <c r="A84" s="659"/>
      <c r="B84" s="356" t="s">
        <v>106</v>
      </c>
      <c r="C84" s="312">
        <v>22</v>
      </c>
      <c r="D84" s="312">
        <v>19</v>
      </c>
      <c r="E84" s="338">
        <v>1</v>
      </c>
      <c r="F84" s="369">
        <v>1</v>
      </c>
      <c r="G84" s="312">
        <v>7</v>
      </c>
      <c r="H84" s="312">
        <v>0</v>
      </c>
      <c r="I84" s="312">
        <v>14</v>
      </c>
      <c r="J84" s="312">
        <v>18</v>
      </c>
      <c r="K84" s="505">
        <v>0</v>
      </c>
      <c r="L84" s="510">
        <v>0</v>
      </c>
    </row>
    <row r="85" spans="1:12" ht="15.75">
      <c r="A85" s="659"/>
      <c r="B85" s="357" t="s">
        <v>90</v>
      </c>
      <c r="C85" s="358">
        <v>870</v>
      </c>
      <c r="D85" s="358">
        <v>662.38</v>
      </c>
      <c r="E85" s="358">
        <v>125</v>
      </c>
      <c r="F85" s="358">
        <v>89.43</v>
      </c>
      <c r="G85" s="358">
        <v>217</v>
      </c>
      <c r="H85" s="358">
        <v>127.81</v>
      </c>
      <c r="I85" s="358">
        <v>528</v>
      </c>
      <c r="J85" s="358">
        <v>445.14</v>
      </c>
      <c r="K85" s="506">
        <v>158</v>
      </c>
      <c r="L85" s="511">
        <v>3850.5</v>
      </c>
    </row>
    <row r="86" spans="1:12" ht="15.75">
      <c r="A86" s="660" t="s">
        <v>12</v>
      </c>
      <c r="B86" s="356" t="s">
        <v>106</v>
      </c>
      <c r="C86" s="312">
        <v>38</v>
      </c>
      <c r="D86" s="312">
        <v>33.48</v>
      </c>
      <c r="E86" s="338">
        <v>3</v>
      </c>
      <c r="F86" s="369">
        <v>2.54</v>
      </c>
      <c r="G86" s="312">
        <v>5</v>
      </c>
      <c r="H86" s="312">
        <v>3.37</v>
      </c>
      <c r="I86" s="312">
        <v>30</v>
      </c>
      <c r="J86" s="312">
        <v>27.57</v>
      </c>
      <c r="K86" s="505">
        <v>10</v>
      </c>
      <c r="L86" s="510">
        <v>98</v>
      </c>
    </row>
    <row r="87" spans="1:12" ht="15.75">
      <c r="A87" s="659"/>
      <c r="B87" s="356" t="s">
        <v>140</v>
      </c>
      <c r="C87" s="312">
        <v>34</v>
      </c>
      <c r="D87" s="312">
        <v>31.95</v>
      </c>
      <c r="E87" s="338">
        <v>6</v>
      </c>
      <c r="F87" s="369">
        <v>3.38</v>
      </c>
      <c r="G87" s="312">
        <v>8</v>
      </c>
      <c r="H87" s="312">
        <v>9.69</v>
      </c>
      <c r="I87" s="312">
        <v>20</v>
      </c>
      <c r="J87" s="312">
        <v>18.88</v>
      </c>
      <c r="K87" s="505">
        <v>9</v>
      </c>
      <c r="L87" s="510">
        <v>84</v>
      </c>
    </row>
    <row r="88" spans="1:12" ht="15.75">
      <c r="A88" s="659"/>
      <c r="B88" s="356" t="s">
        <v>141</v>
      </c>
      <c r="C88" s="312">
        <v>45</v>
      </c>
      <c r="D88" s="312">
        <v>37.4</v>
      </c>
      <c r="E88" s="338">
        <v>8</v>
      </c>
      <c r="F88" s="369">
        <v>6.69</v>
      </c>
      <c r="G88" s="312">
        <v>11</v>
      </c>
      <c r="H88" s="312">
        <v>4.81</v>
      </c>
      <c r="I88" s="312">
        <v>26</v>
      </c>
      <c r="J88" s="312">
        <v>25.9</v>
      </c>
      <c r="K88" s="505">
        <v>14</v>
      </c>
      <c r="L88" s="510">
        <v>74</v>
      </c>
    </row>
    <row r="89" spans="1:12" ht="15.75">
      <c r="A89" s="659"/>
      <c r="B89" s="356" t="s">
        <v>142</v>
      </c>
      <c r="C89" s="312">
        <v>55</v>
      </c>
      <c r="D89" s="312">
        <v>42.42</v>
      </c>
      <c r="E89" s="338">
        <v>11</v>
      </c>
      <c r="F89" s="369">
        <v>8.78</v>
      </c>
      <c r="G89" s="312">
        <v>6</v>
      </c>
      <c r="H89" s="312">
        <v>7.47</v>
      </c>
      <c r="I89" s="312">
        <v>38</v>
      </c>
      <c r="J89" s="312">
        <v>26.17</v>
      </c>
      <c r="K89" s="505">
        <v>11</v>
      </c>
      <c r="L89" s="510">
        <v>112</v>
      </c>
    </row>
    <row r="90" spans="1:12" ht="15.75">
      <c r="A90" s="659"/>
      <c r="B90" s="356" t="s">
        <v>143</v>
      </c>
      <c r="C90" s="312">
        <v>59</v>
      </c>
      <c r="D90" s="312">
        <v>52.53</v>
      </c>
      <c r="E90" s="338">
        <v>7</v>
      </c>
      <c r="F90" s="369">
        <v>8.4</v>
      </c>
      <c r="G90" s="312">
        <v>12</v>
      </c>
      <c r="H90" s="312">
        <v>7.05</v>
      </c>
      <c r="I90" s="312">
        <v>40</v>
      </c>
      <c r="J90" s="312">
        <v>37.08</v>
      </c>
      <c r="K90" s="505">
        <v>23</v>
      </c>
      <c r="L90" s="510">
        <v>213</v>
      </c>
    </row>
    <row r="91" spans="1:12" ht="15.75">
      <c r="A91" s="659"/>
      <c r="B91" s="357" t="s">
        <v>90</v>
      </c>
      <c r="C91" s="358">
        <v>231</v>
      </c>
      <c r="D91" s="358">
        <v>197.78</v>
      </c>
      <c r="E91" s="358">
        <v>35</v>
      </c>
      <c r="F91" s="358">
        <v>29.79</v>
      </c>
      <c r="G91" s="358">
        <v>42</v>
      </c>
      <c r="H91" s="358">
        <v>32.39</v>
      </c>
      <c r="I91" s="358">
        <v>154</v>
      </c>
      <c r="J91" s="358">
        <v>135.6</v>
      </c>
      <c r="K91" s="506">
        <v>67</v>
      </c>
      <c r="L91" s="511">
        <v>581</v>
      </c>
    </row>
    <row r="92" spans="1:12" ht="15.75">
      <c r="A92" s="660" t="s">
        <v>13</v>
      </c>
      <c r="B92" s="356" t="s">
        <v>144</v>
      </c>
      <c r="C92" s="312">
        <v>172</v>
      </c>
      <c r="D92" s="312">
        <v>141.51</v>
      </c>
      <c r="E92" s="338">
        <v>25</v>
      </c>
      <c r="F92" s="369">
        <v>18.36</v>
      </c>
      <c r="G92" s="312">
        <v>49</v>
      </c>
      <c r="H92" s="312">
        <v>28.84</v>
      </c>
      <c r="I92" s="312">
        <v>98</v>
      </c>
      <c r="J92" s="312">
        <v>94.31</v>
      </c>
      <c r="K92" s="505">
        <v>37</v>
      </c>
      <c r="L92" s="510">
        <v>2067</v>
      </c>
    </row>
    <row r="93" spans="1:12" ht="15.75">
      <c r="A93" s="659"/>
      <c r="B93" s="356" t="s">
        <v>145</v>
      </c>
      <c r="C93" s="312">
        <v>131</v>
      </c>
      <c r="D93" s="312">
        <v>101.24</v>
      </c>
      <c r="E93" s="338">
        <v>20</v>
      </c>
      <c r="F93" s="369">
        <v>14</v>
      </c>
      <c r="G93" s="312">
        <v>45</v>
      </c>
      <c r="H93" s="312">
        <v>23.53</v>
      </c>
      <c r="I93" s="312">
        <v>66</v>
      </c>
      <c r="J93" s="312">
        <v>63.71</v>
      </c>
      <c r="K93" s="505">
        <v>22</v>
      </c>
      <c r="L93" s="510">
        <v>833</v>
      </c>
    </row>
    <row r="94" spans="1:12" ht="15.75">
      <c r="A94" s="659"/>
      <c r="B94" s="356" t="s">
        <v>146</v>
      </c>
      <c r="C94" s="312">
        <v>142</v>
      </c>
      <c r="D94" s="312">
        <v>114.46</v>
      </c>
      <c r="E94" s="338">
        <v>20</v>
      </c>
      <c r="F94" s="369">
        <v>15</v>
      </c>
      <c r="G94" s="312">
        <v>45</v>
      </c>
      <c r="H94" s="312">
        <v>16.53</v>
      </c>
      <c r="I94" s="312">
        <v>77</v>
      </c>
      <c r="J94" s="312">
        <v>82.93</v>
      </c>
      <c r="K94" s="505">
        <v>11</v>
      </c>
      <c r="L94" s="510">
        <v>651</v>
      </c>
    </row>
    <row r="95" spans="1:12" ht="15.75">
      <c r="A95" s="659"/>
      <c r="B95" s="356" t="s">
        <v>147</v>
      </c>
      <c r="C95" s="312">
        <v>134</v>
      </c>
      <c r="D95" s="312">
        <v>109.67</v>
      </c>
      <c r="E95" s="338">
        <v>20</v>
      </c>
      <c r="F95" s="369">
        <v>10.61</v>
      </c>
      <c r="G95" s="312">
        <v>45</v>
      </c>
      <c r="H95" s="312">
        <v>28.53</v>
      </c>
      <c r="I95" s="312">
        <v>69</v>
      </c>
      <c r="J95" s="312">
        <v>70.53</v>
      </c>
      <c r="K95" s="505">
        <v>22</v>
      </c>
      <c r="L95" s="510">
        <v>401</v>
      </c>
    </row>
    <row r="96" spans="1:12" ht="15.75">
      <c r="A96" s="659"/>
      <c r="B96" s="356" t="s">
        <v>148</v>
      </c>
      <c r="C96" s="312">
        <v>41</v>
      </c>
      <c r="D96" s="312">
        <v>22.95</v>
      </c>
      <c r="E96" s="338">
        <v>7</v>
      </c>
      <c r="F96" s="369">
        <v>4</v>
      </c>
      <c r="G96" s="312">
        <v>15</v>
      </c>
      <c r="H96" s="312">
        <v>3.48</v>
      </c>
      <c r="I96" s="312">
        <v>19</v>
      </c>
      <c r="J96" s="312">
        <v>15.47</v>
      </c>
      <c r="K96" s="505">
        <v>13</v>
      </c>
      <c r="L96" s="510">
        <v>677</v>
      </c>
    </row>
    <row r="97" spans="1:12" ht="15.75">
      <c r="A97" s="659"/>
      <c r="B97" s="356" t="s">
        <v>149</v>
      </c>
      <c r="C97" s="312">
        <v>69</v>
      </c>
      <c r="D97" s="312">
        <v>54.49</v>
      </c>
      <c r="E97" s="338">
        <v>7</v>
      </c>
      <c r="F97" s="369">
        <v>5</v>
      </c>
      <c r="G97" s="312">
        <v>25</v>
      </c>
      <c r="H97" s="312">
        <v>13</v>
      </c>
      <c r="I97" s="312">
        <v>37</v>
      </c>
      <c r="J97" s="312">
        <v>36.49</v>
      </c>
      <c r="K97" s="505">
        <v>11</v>
      </c>
      <c r="L97" s="510">
        <v>1589</v>
      </c>
    </row>
    <row r="98" spans="1:12" ht="15.75">
      <c r="A98" s="659"/>
      <c r="B98" s="356" t="s">
        <v>106</v>
      </c>
      <c r="C98" s="312">
        <v>89</v>
      </c>
      <c r="D98" s="312">
        <v>78.16</v>
      </c>
      <c r="E98" s="338">
        <v>3</v>
      </c>
      <c r="F98" s="369">
        <v>0</v>
      </c>
      <c r="G98" s="312">
        <v>9</v>
      </c>
      <c r="H98" s="312">
        <v>4.96</v>
      </c>
      <c r="I98" s="312">
        <v>77</v>
      </c>
      <c r="J98" s="312">
        <v>73.2</v>
      </c>
      <c r="K98" s="505">
        <v>4</v>
      </c>
      <c r="L98" s="510">
        <v>604</v>
      </c>
    </row>
    <row r="99" spans="1:12" ht="15.75">
      <c r="A99" s="659"/>
      <c r="B99" s="357" t="s">
        <v>90</v>
      </c>
      <c r="C99" s="358">
        <v>778</v>
      </c>
      <c r="D99" s="358">
        <v>622.48</v>
      </c>
      <c r="E99" s="358">
        <v>102</v>
      </c>
      <c r="F99" s="358">
        <v>66.97</v>
      </c>
      <c r="G99" s="358">
        <v>233</v>
      </c>
      <c r="H99" s="358">
        <v>118.87</v>
      </c>
      <c r="I99" s="358">
        <v>443</v>
      </c>
      <c r="J99" s="358">
        <v>436.64</v>
      </c>
      <c r="K99" s="506">
        <v>120</v>
      </c>
      <c r="L99" s="511">
        <v>6822</v>
      </c>
    </row>
    <row r="100" spans="1:12" ht="15.75">
      <c r="A100" s="661" t="s">
        <v>14</v>
      </c>
      <c r="B100" s="356" t="s">
        <v>150</v>
      </c>
      <c r="C100" s="312">
        <v>136</v>
      </c>
      <c r="D100" s="312">
        <v>132.01</v>
      </c>
      <c r="E100" s="338">
        <v>32</v>
      </c>
      <c r="F100" s="369">
        <v>18.35</v>
      </c>
      <c r="G100" s="312">
        <v>40</v>
      </c>
      <c r="H100" s="312">
        <v>37.8</v>
      </c>
      <c r="I100" s="312">
        <v>64</v>
      </c>
      <c r="J100" s="312">
        <v>75.86</v>
      </c>
      <c r="K100" s="505">
        <v>0</v>
      </c>
      <c r="L100" s="510">
        <v>0</v>
      </c>
    </row>
    <row r="101" spans="1:12" ht="15.75">
      <c r="A101" s="659"/>
      <c r="B101" s="356" t="s">
        <v>151</v>
      </c>
      <c r="C101" s="312">
        <v>133</v>
      </c>
      <c r="D101" s="312">
        <v>129.6</v>
      </c>
      <c r="E101" s="338">
        <v>20</v>
      </c>
      <c r="F101" s="369">
        <v>10.85</v>
      </c>
      <c r="G101" s="312">
        <v>54</v>
      </c>
      <c r="H101" s="312">
        <v>35.45</v>
      </c>
      <c r="I101" s="312">
        <v>59</v>
      </c>
      <c r="J101" s="312">
        <v>83.3</v>
      </c>
      <c r="K101" s="505">
        <v>24</v>
      </c>
      <c r="L101" s="510">
        <v>1563</v>
      </c>
    </row>
    <row r="102" spans="1:12" ht="15.75">
      <c r="A102" s="659"/>
      <c r="B102" s="356" t="s">
        <v>152</v>
      </c>
      <c r="C102" s="312">
        <v>77</v>
      </c>
      <c r="D102" s="312">
        <v>78.85</v>
      </c>
      <c r="E102" s="338">
        <v>9</v>
      </c>
      <c r="F102" s="369">
        <v>7.45</v>
      </c>
      <c r="G102" s="312">
        <v>33</v>
      </c>
      <c r="H102" s="312">
        <v>30.45</v>
      </c>
      <c r="I102" s="312">
        <v>35</v>
      </c>
      <c r="J102" s="312">
        <v>40.95</v>
      </c>
      <c r="K102" s="505">
        <v>3</v>
      </c>
      <c r="L102" s="510">
        <v>384</v>
      </c>
    </row>
    <row r="103" spans="1:12" ht="15.75">
      <c r="A103" s="659"/>
      <c r="B103" s="356" t="s">
        <v>153</v>
      </c>
      <c r="C103" s="312">
        <v>69</v>
      </c>
      <c r="D103" s="312">
        <v>71.46</v>
      </c>
      <c r="E103" s="338">
        <v>15</v>
      </c>
      <c r="F103" s="369">
        <v>10.08</v>
      </c>
      <c r="G103" s="312">
        <v>23</v>
      </c>
      <c r="H103" s="312">
        <v>10.3</v>
      </c>
      <c r="I103" s="312">
        <v>31</v>
      </c>
      <c r="J103" s="312">
        <v>51.08</v>
      </c>
      <c r="K103" s="505">
        <v>1</v>
      </c>
      <c r="L103" s="510">
        <v>36</v>
      </c>
    </row>
    <row r="104" spans="1:12" ht="15.75">
      <c r="A104" s="659"/>
      <c r="B104" s="356" t="s">
        <v>154</v>
      </c>
      <c r="C104" s="312">
        <v>41</v>
      </c>
      <c r="D104" s="312">
        <v>46.65</v>
      </c>
      <c r="E104" s="338">
        <v>10</v>
      </c>
      <c r="F104" s="369">
        <v>7.45</v>
      </c>
      <c r="G104" s="312">
        <v>13</v>
      </c>
      <c r="H104" s="312">
        <v>7</v>
      </c>
      <c r="I104" s="312">
        <v>18</v>
      </c>
      <c r="J104" s="312">
        <v>32.2</v>
      </c>
      <c r="K104" s="505">
        <v>1</v>
      </c>
      <c r="L104" s="510">
        <v>53</v>
      </c>
    </row>
    <row r="105" spans="1:12" ht="15.75">
      <c r="A105" s="659"/>
      <c r="B105" s="357" t="s">
        <v>90</v>
      </c>
      <c r="C105" s="358">
        <v>456</v>
      </c>
      <c r="D105" s="358">
        <v>458.57</v>
      </c>
      <c r="E105" s="358">
        <v>86</v>
      </c>
      <c r="F105" s="358">
        <v>54.18</v>
      </c>
      <c r="G105" s="358">
        <v>163</v>
      </c>
      <c r="H105" s="358">
        <v>121</v>
      </c>
      <c r="I105" s="358">
        <v>207</v>
      </c>
      <c r="J105" s="358">
        <v>283.39</v>
      </c>
      <c r="K105" s="506">
        <v>29</v>
      </c>
      <c r="L105" s="511">
        <v>2036</v>
      </c>
    </row>
    <row r="106" spans="1:12" ht="15.75">
      <c r="A106" s="660" t="s">
        <v>15</v>
      </c>
      <c r="B106" s="356" t="s">
        <v>155</v>
      </c>
      <c r="C106" s="312">
        <v>74</v>
      </c>
      <c r="D106" s="312">
        <v>68</v>
      </c>
      <c r="E106" s="338">
        <v>19</v>
      </c>
      <c r="F106" s="369">
        <v>16</v>
      </c>
      <c r="G106" s="312">
        <v>25</v>
      </c>
      <c r="H106" s="312">
        <v>22</v>
      </c>
      <c r="I106" s="312">
        <v>30</v>
      </c>
      <c r="J106" s="312">
        <v>30</v>
      </c>
      <c r="K106" s="505">
        <v>18</v>
      </c>
      <c r="L106" s="510">
        <v>1028</v>
      </c>
    </row>
    <row r="107" spans="1:12" ht="15.75">
      <c r="A107" s="659"/>
      <c r="B107" s="356" t="s">
        <v>156</v>
      </c>
      <c r="C107" s="312">
        <v>116</v>
      </c>
      <c r="D107" s="312">
        <v>108</v>
      </c>
      <c r="E107" s="338">
        <v>25</v>
      </c>
      <c r="F107" s="369">
        <v>18</v>
      </c>
      <c r="G107" s="312">
        <v>41</v>
      </c>
      <c r="H107" s="312">
        <v>32</v>
      </c>
      <c r="I107" s="312">
        <v>50</v>
      </c>
      <c r="J107" s="312">
        <v>58</v>
      </c>
      <c r="K107" s="505">
        <v>19</v>
      </c>
      <c r="L107" s="510">
        <v>837</v>
      </c>
    </row>
    <row r="108" spans="1:12" ht="15.75">
      <c r="A108" s="659"/>
      <c r="B108" s="356" t="s">
        <v>157</v>
      </c>
      <c r="C108" s="312">
        <v>47</v>
      </c>
      <c r="D108" s="312">
        <v>47</v>
      </c>
      <c r="E108" s="338">
        <v>5</v>
      </c>
      <c r="F108" s="369">
        <v>5</v>
      </c>
      <c r="G108" s="312">
        <v>18</v>
      </c>
      <c r="H108" s="312">
        <v>18</v>
      </c>
      <c r="I108" s="312">
        <v>24</v>
      </c>
      <c r="J108" s="312">
        <v>24</v>
      </c>
      <c r="K108" s="505">
        <v>11</v>
      </c>
      <c r="L108" s="510">
        <v>84</v>
      </c>
    </row>
    <row r="109" spans="1:12" ht="15.75">
      <c r="A109" s="659"/>
      <c r="B109" s="356" t="s">
        <v>158</v>
      </c>
      <c r="C109" s="312">
        <v>47</v>
      </c>
      <c r="D109" s="312">
        <v>47</v>
      </c>
      <c r="E109" s="338">
        <v>9</v>
      </c>
      <c r="F109" s="369">
        <v>6</v>
      </c>
      <c r="G109" s="312">
        <v>18</v>
      </c>
      <c r="H109" s="312">
        <v>13</v>
      </c>
      <c r="I109" s="312">
        <v>20</v>
      </c>
      <c r="J109" s="312">
        <v>28</v>
      </c>
      <c r="K109" s="505">
        <v>9</v>
      </c>
      <c r="L109" s="510">
        <v>267</v>
      </c>
    </row>
    <row r="110" spans="1:12" ht="15.75">
      <c r="A110" s="659"/>
      <c r="B110" s="356" t="s">
        <v>106</v>
      </c>
      <c r="C110" s="312">
        <v>18</v>
      </c>
      <c r="D110" s="312">
        <v>18</v>
      </c>
      <c r="E110" s="338">
        <v>0</v>
      </c>
      <c r="F110" s="369">
        <v>0</v>
      </c>
      <c r="G110" s="312">
        <v>0</v>
      </c>
      <c r="H110" s="312">
        <v>0</v>
      </c>
      <c r="I110" s="312">
        <v>18</v>
      </c>
      <c r="J110" s="312">
        <v>18</v>
      </c>
      <c r="K110" s="505">
        <v>1</v>
      </c>
      <c r="L110" s="510">
        <v>216</v>
      </c>
    </row>
    <row r="111" spans="1:12" ht="15.75">
      <c r="A111" s="659"/>
      <c r="B111" s="357" t="s">
        <v>90</v>
      </c>
      <c r="C111" s="358">
        <v>302</v>
      </c>
      <c r="D111" s="358">
        <v>288</v>
      </c>
      <c r="E111" s="358">
        <v>58</v>
      </c>
      <c r="F111" s="358">
        <v>45</v>
      </c>
      <c r="G111" s="358">
        <v>102</v>
      </c>
      <c r="H111" s="358">
        <v>85</v>
      </c>
      <c r="I111" s="358">
        <v>142</v>
      </c>
      <c r="J111" s="358">
        <v>158</v>
      </c>
      <c r="K111" s="506">
        <v>58</v>
      </c>
      <c r="L111" s="511">
        <v>2432</v>
      </c>
    </row>
    <row r="112" spans="1:12" ht="15.75">
      <c r="A112" s="660" t="s">
        <v>16</v>
      </c>
      <c r="B112" s="356" t="s">
        <v>159</v>
      </c>
      <c r="C112" s="312">
        <v>65</v>
      </c>
      <c r="D112" s="312">
        <v>36</v>
      </c>
      <c r="E112" s="338">
        <v>9</v>
      </c>
      <c r="F112" s="369">
        <v>6</v>
      </c>
      <c r="G112" s="312">
        <v>24</v>
      </c>
      <c r="H112" s="312">
        <v>13</v>
      </c>
      <c r="I112" s="312">
        <v>32</v>
      </c>
      <c r="J112" s="312">
        <v>17</v>
      </c>
      <c r="K112" s="505">
        <v>54</v>
      </c>
      <c r="L112" s="510">
        <v>8107</v>
      </c>
    </row>
    <row r="113" spans="1:12" ht="15.75">
      <c r="A113" s="659"/>
      <c r="B113" s="356" t="s">
        <v>160</v>
      </c>
      <c r="C113" s="312">
        <v>52</v>
      </c>
      <c r="D113" s="312">
        <v>35</v>
      </c>
      <c r="E113" s="338">
        <v>13</v>
      </c>
      <c r="F113" s="369">
        <v>7</v>
      </c>
      <c r="G113" s="312">
        <v>15</v>
      </c>
      <c r="H113" s="312">
        <v>6</v>
      </c>
      <c r="I113" s="312">
        <v>24</v>
      </c>
      <c r="J113" s="312">
        <v>22</v>
      </c>
      <c r="K113" s="505">
        <v>26</v>
      </c>
      <c r="L113" s="510" t="s">
        <v>166</v>
      </c>
    </row>
    <row r="114" spans="1:12" ht="15.75">
      <c r="A114" s="659"/>
      <c r="B114" s="356" t="s">
        <v>161</v>
      </c>
      <c r="C114" s="312">
        <v>72</v>
      </c>
      <c r="D114" s="312">
        <v>67</v>
      </c>
      <c r="E114" s="338">
        <v>16</v>
      </c>
      <c r="F114" s="369">
        <v>15</v>
      </c>
      <c r="G114" s="312">
        <v>16</v>
      </c>
      <c r="H114" s="312">
        <v>16</v>
      </c>
      <c r="I114" s="312">
        <v>40</v>
      </c>
      <c r="J114" s="312">
        <v>36</v>
      </c>
      <c r="K114" s="505">
        <v>94</v>
      </c>
      <c r="L114" s="510">
        <v>7181</v>
      </c>
    </row>
    <row r="115" spans="1:12" ht="15.75">
      <c r="A115" s="659"/>
      <c r="B115" s="356" t="s">
        <v>106</v>
      </c>
      <c r="C115" s="312">
        <v>8</v>
      </c>
      <c r="D115" s="312">
        <v>7</v>
      </c>
      <c r="E115" s="338">
        <v>0</v>
      </c>
      <c r="F115" s="369">
        <v>0</v>
      </c>
      <c r="G115" s="312">
        <v>0</v>
      </c>
      <c r="H115" s="312">
        <v>0</v>
      </c>
      <c r="I115" s="312">
        <v>8</v>
      </c>
      <c r="J115" s="312">
        <v>7</v>
      </c>
      <c r="K115" s="505">
        <v>3</v>
      </c>
      <c r="L115" s="510">
        <v>334</v>
      </c>
    </row>
    <row r="116" spans="1:12" ht="15.75">
      <c r="A116" s="659"/>
      <c r="B116" s="357" t="s">
        <v>90</v>
      </c>
      <c r="C116" s="358">
        <v>197</v>
      </c>
      <c r="D116" s="358">
        <v>145</v>
      </c>
      <c r="E116" s="358">
        <v>38</v>
      </c>
      <c r="F116" s="358">
        <v>28</v>
      </c>
      <c r="G116" s="358">
        <v>55</v>
      </c>
      <c r="H116" s="358">
        <v>35</v>
      </c>
      <c r="I116" s="358">
        <v>104</v>
      </c>
      <c r="J116" s="358">
        <v>82</v>
      </c>
      <c r="K116" s="506">
        <v>177</v>
      </c>
      <c r="L116" s="511">
        <v>15622</v>
      </c>
    </row>
    <row r="117" spans="1:12" ht="42" customHeight="1">
      <c r="A117" s="660" t="s">
        <v>17</v>
      </c>
      <c r="B117" s="356" t="s">
        <v>106</v>
      </c>
      <c r="C117" s="312">
        <v>105</v>
      </c>
      <c r="D117" s="312">
        <v>98</v>
      </c>
      <c r="E117" s="338">
        <v>17</v>
      </c>
      <c r="F117" s="369">
        <v>16</v>
      </c>
      <c r="G117" s="312">
        <v>28</v>
      </c>
      <c r="H117" s="312">
        <v>26</v>
      </c>
      <c r="I117" s="312">
        <v>60</v>
      </c>
      <c r="J117" s="312">
        <v>56</v>
      </c>
      <c r="K117" s="505">
        <v>56</v>
      </c>
      <c r="L117" s="510">
        <v>5614</v>
      </c>
    </row>
    <row r="118" spans="1:12" ht="15.75" customHeight="1">
      <c r="A118" s="659"/>
      <c r="B118" s="357" t="s">
        <v>90</v>
      </c>
      <c r="C118" s="358">
        <v>105</v>
      </c>
      <c r="D118" s="358">
        <v>98</v>
      </c>
      <c r="E118" s="358">
        <v>17</v>
      </c>
      <c r="F118" s="358">
        <v>16</v>
      </c>
      <c r="G118" s="358">
        <v>28</v>
      </c>
      <c r="H118" s="358">
        <v>26</v>
      </c>
      <c r="I118" s="358">
        <v>60</v>
      </c>
      <c r="J118" s="358">
        <v>56</v>
      </c>
      <c r="K118" s="506">
        <v>56</v>
      </c>
      <c r="L118" s="511">
        <v>5614</v>
      </c>
    </row>
    <row r="119" spans="1:12" ht="15.75">
      <c r="A119" s="661" t="s">
        <v>162</v>
      </c>
      <c r="B119" s="356" t="s">
        <v>163</v>
      </c>
      <c r="C119" s="312">
        <v>47</v>
      </c>
      <c r="D119" s="312">
        <v>45.55</v>
      </c>
      <c r="E119" s="338">
        <v>12</v>
      </c>
      <c r="F119" s="369">
        <v>11.55</v>
      </c>
      <c r="G119" s="312">
        <v>3</v>
      </c>
      <c r="H119" s="312">
        <v>2.14</v>
      </c>
      <c r="I119" s="312">
        <v>32</v>
      </c>
      <c r="J119" s="312">
        <v>31.86</v>
      </c>
      <c r="K119" s="505">
        <v>11</v>
      </c>
      <c r="L119" s="510">
        <v>799</v>
      </c>
    </row>
    <row r="120" spans="1:12" ht="15.75">
      <c r="A120" s="659"/>
      <c r="B120" s="356" t="s">
        <v>164</v>
      </c>
      <c r="C120" s="312">
        <v>33</v>
      </c>
      <c r="D120" s="312">
        <v>31.95</v>
      </c>
      <c r="E120" s="338">
        <v>7</v>
      </c>
      <c r="F120" s="369">
        <v>7</v>
      </c>
      <c r="G120" s="312">
        <v>3</v>
      </c>
      <c r="H120" s="312">
        <v>2.9</v>
      </c>
      <c r="I120" s="312">
        <v>23</v>
      </c>
      <c r="J120" s="312">
        <v>22.05</v>
      </c>
      <c r="K120" s="505">
        <v>0</v>
      </c>
      <c r="L120" s="510">
        <v>0</v>
      </c>
    </row>
    <row r="121" spans="1:12" ht="15.75">
      <c r="A121" s="659"/>
      <c r="B121" s="356" t="s">
        <v>165</v>
      </c>
      <c r="C121" s="312">
        <v>22</v>
      </c>
      <c r="D121" s="312">
        <v>20.85</v>
      </c>
      <c r="E121" s="338">
        <v>9</v>
      </c>
      <c r="F121" s="369">
        <v>8.8</v>
      </c>
      <c r="G121" s="312">
        <v>2</v>
      </c>
      <c r="H121" s="312">
        <v>1.9</v>
      </c>
      <c r="I121" s="312">
        <v>11</v>
      </c>
      <c r="J121" s="312">
        <v>10.15</v>
      </c>
      <c r="K121" s="505">
        <v>7</v>
      </c>
      <c r="L121" s="510">
        <v>662</v>
      </c>
    </row>
    <row r="122" spans="1:12" ht="15.75">
      <c r="A122" s="659"/>
      <c r="B122" s="357" t="s">
        <v>90</v>
      </c>
      <c r="C122" s="358">
        <v>102</v>
      </c>
      <c r="D122" s="358">
        <v>98.35</v>
      </c>
      <c r="E122" s="358">
        <v>28</v>
      </c>
      <c r="F122" s="358">
        <v>27.35</v>
      </c>
      <c r="G122" s="358">
        <v>8</v>
      </c>
      <c r="H122" s="358">
        <v>6.94</v>
      </c>
      <c r="I122" s="358">
        <v>66</v>
      </c>
      <c r="J122" s="358">
        <v>64.06</v>
      </c>
      <c r="K122" s="506">
        <v>18</v>
      </c>
      <c r="L122" s="511">
        <v>1461</v>
      </c>
    </row>
    <row r="123" spans="1:12" ht="21" customHeight="1">
      <c r="A123" s="660" t="s">
        <v>19</v>
      </c>
      <c r="B123" s="356" t="s">
        <v>95</v>
      </c>
      <c r="C123" s="312">
        <v>66</v>
      </c>
      <c r="D123" s="312">
        <v>52.25</v>
      </c>
      <c r="E123" s="338">
        <v>15</v>
      </c>
      <c r="F123" s="369">
        <v>13.5</v>
      </c>
      <c r="G123" s="312">
        <v>16</v>
      </c>
      <c r="H123" s="312">
        <v>4</v>
      </c>
      <c r="I123" s="312">
        <v>35</v>
      </c>
      <c r="J123" s="312">
        <v>34.75</v>
      </c>
      <c r="K123" s="505">
        <v>34</v>
      </c>
      <c r="L123" s="510">
        <v>2067</v>
      </c>
    </row>
    <row r="124" spans="1:12" ht="21" customHeight="1">
      <c r="A124" s="659"/>
      <c r="B124" s="356" t="s">
        <v>99</v>
      </c>
      <c r="C124" s="312">
        <v>116</v>
      </c>
      <c r="D124" s="312">
        <v>91.5</v>
      </c>
      <c r="E124" s="338">
        <v>19</v>
      </c>
      <c r="F124" s="369">
        <v>15.5</v>
      </c>
      <c r="G124" s="312">
        <v>19</v>
      </c>
      <c r="H124" s="312">
        <v>5</v>
      </c>
      <c r="I124" s="312">
        <v>78</v>
      </c>
      <c r="J124" s="312">
        <v>71</v>
      </c>
      <c r="K124" s="505">
        <v>330</v>
      </c>
      <c r="L124" s="510">
        <v>21452</v>
      </c>
    </row>
    <row r="125" spans="1:12" ht="21" customHeight="1">
      <c r="A125" s="659"/>
      <c r="B125" s="356" t="s">
        <v>488</v>
      </c>
      <c r="C125" s="312">
        <v>36</v>
      </c>
      <c r="D125" s="312">
        <v>0</v>
      </c>
      <c r="E125" s="338">
        <v>4</v>
      </c>
      <c r="F125" s="369">
        <v>0</v>
      </c>
      <c r="G125" s="312">
        <v>12</v>
      </c>
      <c r="H125" s="312">
        <v>0</v>
      </c>
      <c r="I125" s="312">
        <v>20</v>
      </c>
      <c r="J125" s="312">
        <v>0</v>
      </c>
      <c r="K125" s="505">
        <v>10</v>
      </c>
      <c r="L125" s="510">
        <v>324</v>
      </c>
    </row>
    <row r="126" spans="1:12" ht="15.75" customHeight="1" thickBot="1">
      <c r="A126" s="663"/>
      <c r="B126" s="362" t="s">
        <v>90</v>
      </c>
      <c r="C126" s="363">
        <v>218</v>
      </c>
      <c r="D126" s="363">
        <v>143.75</v>
      </c>
      <c r="E126" s="363">
        <v>38</v>
      </c>
      <c r="F126" s="363">
        <v>29</v>
      </c>
      <c r="G126" s="363">
        <v>47</v>
      </c>
      <c r="H126" s="363">
        <v>9</v>
      </c>
      <c r="I126" s="363">
        <v>133</v>
      </c>
      <c r="J126" s="363">
        <v>105.75</v>
      </c>
      <c r="K126" s="507">
        <v>374</v>
      </c>
      <c r="L126" s="512">
        <v>23843</v>
      </c>
    </row>
    <row r="127" spans="1:12" ht="24.75" customHeight="1" thickBot="1">
      <c r="A127" s="364" t="s">
        <v>80</v>
      </c>
      <c r="B127" s="365" t="s">
        <v>90</v>
      </c>
      <c r="C127" s="351">
        <v>11554.5</v>
      </c>
      <c r="D127" s="351">
        <v>10052.95</v>
      </c>
      <c r="E127" s="351">
        <v>1758</v>
      </c>
      <c r="F127" s="351">
        <v>1356.21</v>
      </c>
      <c r="G127" s="351">
        <v>3111</v>
      </c>
      <c r="H127" s="351">
        <v>2010.3</v>
      </c>
      <c r="I127" s="351">
        <v>6685.5</v>
      </c>
      <c r="J127" s="351">
        <v>6686.44</v>
      </c>
      <c r="K127" s="508">
        <v>4868</v>
      </c>
      <c r="L127" s="513">
        <v>215407</v>
      </c>
    </row>
    <row r="129" spans="2:11" ht="15.75">
      <c r="B129" s="662" t="s">
        <v>487</v>
      </c>
      <c r="C129" s="662"/>
      <c r="D129" s="662"/>
      <c r="E129" s="662"/>
      <c r="F129" s="662"/>
      <c r="G129" s="662"/>
      <c r="H129" s="662"/>
      <c r="I129" s="662"/>
      <c r="J129" s="662"/>
      <c r="K129" s="662"/>
    </row>
  </sheetData>
  <mergeCells count="30">
    <mergeCell ref="B129:K129"/>
    <mergeCell ref="A117:A118"/>
    <mergeCell ref="A119:A122"/>
    <mergeCell ref="A123:A126"/>
    <mergeCell ref="A92:A99"/>
    <mergeCell ref="A100:A105"/>
    <mergeCell ref="A106:A111"/>
    <mergeCell ref="A112:A116"/>
    <mergeCell ref="A59:A66"/>
    <mergeCell ref="A67:A76"/>
    <mergeCell ref="A77:A85"/>
    <mergeCell ref="A86:A91"/>
    <mergeCell ref="A37:A38"/>
    <mergeCell ref="A39:A43"/>
    <mergeCell ref="A44:A52"/>
    <mergeCell ref="A53:A58"/>
    <mergeCell ref="A5:A18"/>
    <mergeCell ref="A19:A24"/>
    <mergeCell ref="A25:A32"/>
    <mergeCell ref="A33:A36"/>
    <mergeCell ref="A1:L1"/>
    <mergeCell ref="A2:A4"/>
    <mergeCell ref="B2:B4"/>
    <mergeCell ref="C2:J2"/>
    <mergeCell ref="K2:K4"/>
    <mergeCell ref="L2:L4"/>
    <mergeCell ref="C3:D3"/>
    <mergeCell ref="E3:F3"/>
    <mergeCell ref="G3:H3"/>
    <mergeCell ref="I3:J3"/>
  </mergeCells>
  <printOptions/>
  <pageMargins left="0.75" right="0.75" top="1" bottom="1" header="0.4921259845" footer="0.4921259845"/>
  <pageSetup fitToHeight="8" horizontalDpi="600" verticalDpi="600" orientation="landscape" paperSize="9" scale="62" r:id="rId1"/>
  <headerFooter alignWithMargins="0">
    <oddFooter>&amp;C&amp;"Times New Roman,Tučné"&amp;12&amp;P</oddFooter>
  </headerFooter>
  <rowBreaks count="3" manualBreakCount="3">
    <brk id="38" max="255" man="1"/>
    <brk id="76" max="255" man="1"/>
    <brk id="1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0"/>
  <sheetViews>
    <sheetView zoomScaleSheetLayoutView="100" workbookViewId="0" topLeftCell="A1">
      <selection activeCell="E2" sqref="E2:E3"/>
    </sheetView>
  </sheetViews>
  <sheetFormatPr defaultColWidth="9.00390625" defaultRowHeight="12.75"/>
  <cols>
    <col min="1" max="1" width="7.625" style="84" customWidth="1"/>
    <col min="2" max="2" width="49.25390625" style="67" bestFit="1" customWidth="1"/>
    <col min="3" max="3" width="12.625" style="73" customWidth="1"/>
    <col min="4" max="4" width="13.875" style="73" customWidth="1"/>
    <col min="5" max="5" width="13.25390625" style="520" customWidth="1"/>
    <col min="6" max="6" width="11.875" style="73" customWidth="1"/>
    <col min="7" max="7" width="11.375" style="73" customWidth="1"/>
    <col min="8" max="8" width="10.125" style="73" customWidth="1"/>
    <col min="9" max="9" width="14.75390625" style="520" customWidth="1"/>
    <col min="10" max="10" width="11.375" style="73" customWidth="1"/>
    <col min="11" max="11" width="10.625" style="73" customWidth="1"/>
    <col min="12" max="12" width="10.25390625" style="73" customWidth="1"/>
    <col min="13" max="16384" width="9.125" style="73" customWidth="1"/>
  </cols>
  <sheetData>
    <row r="1" spans="1:12" s="68" customFormat="1" ht="45" customHeight="1" thickBot="1">
      <c r="A1" s="664" t="s">
        <v>523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</row>
    <row r="2" spans="1:12" s="68" customFormat="1" ht="42.75" customHeight="1">
      <c r="A2" s="665" t="s">
        <v>69</v>
      </c>
      <c r="B2" s="667" t="s">
        <v>70</v>
      </c>
      <c r="C2" s="669" t="s">
        <v>81</v>
      </c>
      <c r="D2" s="667" t="s">
        <v>82</v>
      </c>
      <c r="E2" s="671" t="s">
        <v>83</v>
      </c>
      <c r="F2" s="673" t="s">
        <v>84</v>
      </c>
      <c r="G2" s="673"/>
      <c r="H2" s="673"/>
      <c r="I2" s="671" t="s">
        <v>85</v>
      </c>
      <c r="J2" s="673" t="s">
        <v>86</v>
      </c>
      <c r="K2" s="673"/>
      <c r="L2" s="674"/>
    </row>
    <row r="3" spans="1:12" s="70" customFormat="1" ht="76.5" customHeight="1" thickBot="1">
      <c r="A3" s="666"/>
      <c r="B3" s="668"/>
      <c r="C3" s="670"/>
      <c r="D3" s="668"/>
      <c r="E3" s="672"/>
      <c r="F3" s="419" t="s">
        <v>87</v>
      </c>
      <c r="G3" s="352" t="s">
        <v>88</v>
      </c>
      <c r="H3" s="352" t="s">
        <v>483</v>
      </c>
      <c r="I3" s="672"/>
      <c r="J3" s="419" t="s">
        <v>87</v>
      </c>
      <c r="K3" s="155" t="s">
        <v>89</v>
      </c>
      <c r="L3" s="335" t="s">
        <v>483</v>
      </c>
    </row>
    <row r="4" spans="1:12" ht="15.75">
      <c r="A4" s="675" t="s">
        <v>1</v>
      </c>
      <c r="B4" s="386" t="s">
        <v>91</v>
      </c>
      <c r="C4" s="387">
        <v>55</v>
      </c>
      <c r="D4" s="388">
        <v>61.838545454545454</v>
      </c>
      <c r="E4" s="514">
        <v>55</v>
      </c>
      <c r="F4" s="420">
        <v>61.838545454545454</v>
      </c>
      <c r="G4" s="408">
        <v>65.54</v>
      </c>
      <c r="H4" s="370">
        <v>58</v>
      </c>
      <c r="I4" s="514">
        <v>0</v>
      </c>
      <c r="J4" s="420">
        <v>0</v>
      </c>
      <c r="K4" s="71">
        <v>0</v>
      </c>
      <c r="L4" s="72">
        <v>0</v>
      </c>
    </row>
    <row r="5" spans="1:12" ht="15.75">
      <c r="A5" s="676"/>
      <c r="B5" s="337" t="s">
        <v>92</v>
      </c>
      <c r="C5" s="377">
        <v>40.5</v>
      </c>
      <c r="D5" s="378">
        <v>55.629629629629626</v>
      </c>
      <c r="E5" s="515">
        <v>29.5</v>
      </c>
      <c r="F5" s="421">
        <v>57.355932203389834</v>
      </c>
      <c r="G5" s="372">
        <v>63</v>
      </c>
      <c r="H5" s="372">
        <v>54</v>
      </c>
      <c r="I5" s="515">
        <v>11</v>
      </c>
      <c r="J5" s="421">
        <v>51</v>
      </c>
      <c r="K5" s="74">
        <v>0</v>
      </c>
      <c r="L5" s="75">
        <v>51</v>
      </c>
    </row>
    <row r="6" spans="1:12" ht="15.75">
      <c r="A6" s="676"/>
      <c r="B6" s="337" t="s">
        <v>93</v>
      </c>
      <c r="C6" s="377">
        <v>14</v>
      </c>
      <c r="D6" s="378">
        <v>58.07142857142857</v>
      </c>
      <c r="E6" s="515">
        <v>13</v>
      </c>
      <c r="F6" s="421">
        <v>58.38461538461539</v>
      </c>
      <c r="G6" s="372">
        <v>59</v>
      </c>
      <c r="H6" s="372">
        <v>58</v>
      </c>
      <c r="I6" s="515">
        <v>1</v>
      </c>
      <c r="J6" s="421">
        <v>54</v>
      </c>
      <c r="K6" s="74">
        <v>0</v>
      </c>
      <c r="L6" s="75">
        <v>54</v>
      </c>
    </row>
    <row r="7" spans="1:12" ht="15.75">
      <c r="A7" s="676"/>
      <c r="B7" s="337" t="s">
        <v>94</v>
      </c>
      <c r="C7" s="377">
        <v>16.59</v>
      </c>
      <c r="D7" s="378">
        <v>54.31223628691983</v>
      </c>
      <c r="E7" s="515">
        <v>8.59</v>
      </c>
      <c r="F7" s="421">
        <v>59.259604190919674</v>
      </c>
      <c r="G7" s="372">
        <v>63</v>
      </c>
      <c r="H7" s="372">
        <v>56</v>
      </c>
      <c r="I7" s="515">
        <v>8</v>
      </c>
      <c r="J7" s="421">
        <v>49</v>
      </c>
      <c r="K7" s="74">
        <v>0</v>
      </c>
      <c r="L7" s="75">
        <v>49</v>
      </c>
    </row>
    <row r="8" spans="1:12" ht="15.75">
      <c r="A8" s="676"/>
      <c r="B8" s="337" t="s">
        <v>95</v>
      </c>
      <c r="C8" s="377">
        <v>31</v>
      </c>
      <c r="D8" s="378">
        <v>56.064516129032256</v>
      </c>
      <c r="E8" s="515">
        <v>25</v>
      </c>
      <c r="F8" s="421">
        <v>57.76</v>
      </c>
      <c r="G8" s="372">
        <v>56</v>
      </c>
      <c r="H8" s="372">
        <v>58</v>
      </c>
      <c r="I8" s="515">
        <v>6</v>
      </c>
      <c r="J8" s="421">
        <v>49</v>
      </c>
      <c r="K8" s="74">
        <v>0</v>
      </c>
      <c r="L8" s="75">
        <v>49</v>
      </c>
    </row>
    <row r="9" spans="1:12" ht="15.75">
      <c r="A9" s="676"/>
      <c r="B9" s="337" t="s">
        <v>96</v>
      </c>
      <c r="C9" s="377">
        <v>49</v>
      </c>
      <c r="D9" s="378">
        <v>56.281632653061216</v>
      </c>
      <c r="E9" s="515">
        <v>33</v>
      </c>
      <c r="F9" s="421">
        <v>58.163636363636364</v>
      </c>
      <c r="G9" s="372">
        <v>57.8</v>
      </c>
      <c r="H9" s="372">
        <v>59.3</v>
      </c>
      <c r="I9" s="515">
        <v>16</v>
      </c>
      <c r="J9" s="421">
        <v>52.4</v>
      </c>
      <c r="K9" s="74">
        <v>54.9</v>
      </c>
      <c r="L9" s="75">
        <v>49.9</v>
      </c>
    </row>
    <row r="10" spans="1:12" ht="15.75">
      <c r="A10" s="676"/>
      <c r="B10" s="337" t="s">
        <v>97</v>
      </c>
      <c r="C10" s="377">
        <v>54</v>
      </c>
      <c r="D10" s="378">
        <v>56.5</v>
      </c>
      <c r="E10" s="515">
        <v>28</v>
      </c>
      <c r="F10" s="421">
        <v>61.107142857142854</v>
      </c>
      <c r="G10" s="372">
        <v>61.36</v>
      </c>
      <c r="H10" s="372">
        <v>59</v>
      </c>
      <c r="I10" s="515">
        <v>26</v>
      </c>
      <c r="J10" s="421">
        <v>51.53846153846154</v>
      </c>
      <c r="K10" s="74">
        <v>52</v>
      </c>
      <c r="L10" s="75">
        <v>51.4</v>
      </c>
    </row>
    <row r="11" spans="1:12" ht="15.75">
      <c r="A11" s="676"/>
      <c r="B11" s="337" t="s">
        <v>98</v>
      </c>
      <c r="C11" s="377">
        <v>10</v>
      </c>
      <c r="D11" s="378">
        <v>58.1</v>
      </c>
      <c r="E11" s="515">
        <v>8</v>
      </c>
      <c r="F11" s="421">
        <v>59.125</v>
      </c>
      <c r="G11" s="402">
        <v>67</v>
      </c>
      <c r="H11" s="372">
        <v>58</v>
      </c>
      <c r="I11" s="515">
        <v>2</v>
      </c>
      <c r="J11" s="421">
        <v>54</v>
      </c>
      <c r="K11" s="74">
        <v>0</v>
      </c>
      <c r="L11" s="75">
        <v>54</v>
      </c>
    </row>
    <row r="12" spans="1:12" ht="15.75">
      <c r="A12" s="676"/>
      <c r="B12" s="337" t="s">
        <v>99</v>
      </c>
      <c r="C12" s="74">
        <v>30</v>
      </c>
      <c r="D12" s="378">
        <v>61.733333333333334</v>
      </c>
      <c r="E12" s="515">
        <v>20</v>
      </c>
      <c r="F12" s="421">
        <v>64.1</v>
      </c>
      <c r="G12" s="402">
        <v>69</v>
      </c>
      <c r="H12" s="372">
        <v>62</v>
      </c>
      <c r="I12" s="515">
        <v>10</v>
      </c>
      <c r="J12" s="421">
        <v>57</v>
      </c>
      <c r="K12" s="74">
        <v>0</v>
      </c>
      <c r="L12" s="75">
        <v>57</v>
      </c>
    </row>
    <row r="13" spans="1:12" ht="15.75">
      <c r="A13" s="676"/>
      <c r="B13" s="337" t="s">
        <v>101</v>
      </c>
      <c r="C13" s="377">
        <v>14</v>
      </c>
      <c r="D13" s="378">
        <v>58.214285714285715</v>
      </c>
      <c r="E13" s="515">
        <v>8</v>
      </c>
      <c r="F13" s="421">
        <v>61.375</v>
      </c>
      <c r="G13" s="372">
        <v>64</v>
      </c>
      <c r="H13" s="372">
        <v>61</v>
      </c>
      <c r="I13" s="515">
        <v>6</v>
      </c>
      <c r="J13" s="421">
        <v>54</v>
      </c>
      <c r="K13" s="74">
        <v>0</v>
      </c>
      <c r="L13" s="75">
        <v>54</v>
      </c>
    </row>
    <row r="14" spans="1:12" ht="15.75">
      <c r="A14" s="676"/>
      <c r="B14" s="337" t="s">
        <v>102</v>
      </c>
      <c r="C14" s="377">
        <v>5</v>
      </c>
      <c r="D14" s="378">
        <v>53.6</v>
      </c>
      <c r="E14" s="515">
        <v>2</v>
      </c>
      <c r="F14" s="421">
        <v>59</v>
      </c>
      <c r="G14" s="372">
        <v>59</v>
      </c>
      <c r="H14" s="372">
        <v>59</v>
      </c>
      <c r="I14" s="515">
        <v>3</v>
      </c>
      <c r="J14" s="421">
        <v>50</v>
      </c>
      <c r="K14" s="74">
        <v>0</v>
      </c>
      <c r="L14" s="75">
        <v>50</v>
      </c>
    </row>
    <row r="15" spans="1:12" ht="15.75">
      <c r="A15" s="676"/>
      <c r="B15" s="337" t="s">
        <v>103</v>
      </c>
      <c r="C15" s="377">
        <v>5</v>
      </c>
      <c r="D15" s="378">
        <v>60.8</v>
      </c>
      <c r="E15" s="515">
        <v>3</v>
      </c>
      <c r="F15" s="421">
        <v>60</v>
      </c>
      <c r="G15" s="372">
        <v>0</v>
      </c>
      <c r="H15" s="372">
        <v>60</v>
      </c>
      <c r="I15" s="515">
        <v>2</v>
      </c>
      <c r="J15" s="421">
        <v>62</v>
      </c>
      <c r="K15" s="74">
        <v>0</v>
      </c>
      <c r="L15" s="75">
        <v>62</v>
      </c>
    </row>
    <row r="16" spans="1:12" ht="15.75">
      <c r="A16" s="676"/>
      <c r="B16" s="337" t="s">
        <v>104</v>
      </c>
      <c r="C16" s="377">
        <v>6</v>
      </c>
      <c r="D16" s="400">
        <v>66.83333333333333</v>
      </c>
      <c r="E16" s="515">
        <v>6</v>
      </c>
      <c r="F16" s="422">
        <v>66.83333333333333</v>
      </c>
      <c r="G16" s="402">
        <v>76</v>
      </c>
      <c r="H16" s="402">
        <v>65</v>
      </c>
      <c r="I16" s="515">
        <v>0</v>
      </c>
      <c r="J16" s="421">
        <v>0</v>
      </c>
      <c r="K16" s="74">
        <v>0</v>
      </c>
      <c r="L16" s="75">
        <v>0</v>
      </c>
    </row>
    <row r="17" spans="1:12" ht="15.75">
      <c r="A17" s="676"/>
      <c r="B17" s="380" t="s">
        <v>90</v>
      </c>
      <c r="C17" s="381">
        <v>330.09</v>
      </c>
      <c r="D17" s="382">
        <v>57.97194704474536</v>
      </c>
      <c r="E17" s="516">
        <v>239.09</v>
      </c>
      <c r="F17" s="382">
        <v>60.147057593374875</v>
      </c>
      <c r="G17" s="383">
        <v>62.18126126126126</v>
      </c>
      <c r="H17" s="383">
        <v>58.38426106643766</v>
      </c>
      <c r="I17" s="516">
        <v>91</v>
      </c>
      <c r="J17" s="382">
        <v>52.25714285714285</v>
      </c>
      <c r="K17" s="383">
        <v>53.65714285714286</v>
      </c>
      <c r="L17" s="385">
        <v>52.0025974025974</v>
      </c>
    </row>
    <row r="18" spans="1:12" ht="15.75">
      <c r="A18" s="677" t="s">
        <v>2</v>
      </c>
      <c r="B18" s="337" t="s">
        <v>96</v>
      </c>
      <c r="C18" s="377">
        <v>28</v>
      </c>
      <c r="D18" s="378">
        <v>54.857142857142854</v>
      </c>
      <c r="E18" s="515">
        <v>18</v>
      </c>
      <c r="F18" s="421">
        <v>57</v>
      </c>
      <c r="G18" s="372">
        <v>57</v>
      </c>
      <c r="H18" s="372">
        <v>57</v>
      </c>
      <c r="I18" s="515">
        <v>10</v>
      </c>
      <c r="J18" s="421">
        <v>51</v>
      </c>
      <c r="K18" s="74">
        <v>0</v>
      </c>
      <c r="L18" s="75">
        <v>51</v>
      </c>
    </row>
    <row r="19" spans="1:12" ht="15.75">
      <c r="A19" s="676"/>
      <c r="B19" s="337" t="s">
        <v>94</v>
      </c>
      <c r="C19" s="377">
        <v>8.04</v>
      </c>
      <c r="D19" s="378">
        <v>56.27487562189055</v>
      </c>
      <c r="E19" s="515">
        <v>5.79</v>
      </c>
      <c r="F19" s="421">
        <v>57.93609671848014</v>
      </c>
      <c r="G19" s="402">
        <v>72</v>
      </c>
      <c r="H19" s="372">
        <v>55</v>
      </c>
      <c r="I19" s="515">
        <v>2.25</v>
      </c>
      <c r="J19" s="421">
        <v>52</v>
      </c>
      <c r="K19" s="74">
        <v>0</v>
      </c>
      <c r="L19" s="75">
        <v>52</v>
      </c>
    </row>
    <row r="20" spans="1:12" ht="15.75">
      <c r="A20" s="676"/>
      <c r="B20" s="337" t="s">
        <v>91</v>
      </c>
      <c r="C20" s="377">
        <v>42</v>
      </c>
      <c r="D20" s="378">
        <v>55.570952380952384</v>
      </c>
      <c r="E20" s="515">
        <v>21</v>
      </c>
      <c r="F20" s="421">
        <v>57.95142857142857</v>
      </c>
      <c r="G20" s="372">
        <v>60.83</v>
      </c>
      <c r="H20" s="372">
        <v>56.8</v>
      </c>
      <c r="I20" s="515">
        <v>21</v>
      </c>
      <c r="J20" s="421">
        <v>53.19047619047619</v>
      </c>
      <c r="K20" s="74">
        <v>49</v>
      </c>
      <c r="L20" s="75">
        <v>53.4</v>
      </c>
    </row>
    <row r="21" spans="1:12" ht="15.75">
      <c r="A21" s="676"/>
      <c r="B21" s="337" t="s">
        <v>105</v>
      </c>
      <c r="C21" s="377">
        <v>2</v>
      </c>
      <c r="D21" s="378">
        <v>56</v>
      </c>
      <c r="E21" s="515">
        <v>2</v>
      </c>
      <c r="F21" s="421">
        <v>56</v>
      </c>
      <c r="G21" s="372">
        <v>0</v>
      </c>
      <c r="H21" s="372">
        <v>56</v>
      </c>
      <c r="I21" s="515">
        <v>0</v>
      </c>
      <c r="J21" s="421">
        <v>0</v>
      </c>
      <c r="K21" s="74">
        <v>0</v>
      </c>
      <c r="L21" s="75">
        <v>0</v>
      </c>
    </row>
    <row r="22" spans="1:12" ht="15.75">
      <c r="A22" s="676"/>
      <c r="B22" s="337" t="s">
        <v>106</v>
      </c>
      <c r="C22" s="377">
        <v>0</v>
      </c>
      <c r="D22" s="378">
        <v>0</v>
      </c>
      <c r="E22" s="515">
        <v>0</v>
      </c>
      <c r="F22" s="421">
        <v>0</v>
      </c>
      <c r="G22" s="372">
        <v>0</v>
      </c>
      <c r="H22" s="372">
        <v>0</v>
      </c>
      <c r="I22" s="515">
        <v>0</v>
      </c>
      <c r="J22" s="421">
        <v>0</v>
      </c>
      <c r="K22" s="74">
        <v>0</v>
      </c>
      <c r="L22" s="75">
        <v>0</v>
      </c>
    </row>
    <row r="23" spans="1:12" ht="15.75">
      <c r="A23" s="676"/>
      <c r="B23" s="384" t="s">
        <v>90</v>
      </c>
      <c r="C23" s="381">
        <v>80.04</v>
      </c>
      <c r="D23" s="382">
        <v>55.40267366316842</v>
      </c>
      <c r="E23" s="516">
        <v>46.79</v>
      </c>
      <c r="F23" s="382">
        <v>57.50010686044027</v>
      </c>
      <c r="G23" s="383">
        <v>58.899</v>
      </c>
      <c r="H23" s="383">
        <v>56.45576707726764</v>
      </c>
      <c r="I23" s="516">
        <v>33.25</v>
      </c>
      <c r="J23" s="382">
        <v>52.45112781954887</v>
      </c>
      <c r="K23" s="383">
        <v>49</v>
      </c>
      <c r="L23" s="385">
        <v>52.55813953488372</v>
      </c>
    </row>
    <row r="24" spans="1:12" ht="15.75">
      <c r="A24" s="677" t="s">
        <v>3</v>
      </c>
      <c r="B24" s="337" t="s">
        <v>107</v>
      </c>
      <c r="C24" s="377">
        <v>35</v>
      </c>
      <c r="D24" s="378">
        <v>51.31428571428572</v>
      </c>
      <c r="E24" s="515">
        <v>19</v>
      </c>
      <c r="F24" s="421">
        <v>54.578947368421055</v>
      </c>
      <c r="G24" s="372">
        <v>63</v>
      </c>
      <c r="H24" s="372">
        <v>53</v>
      </c>
      <c r="I24" s="515">
        <v>16</v>
      </c>
      <c r="J24" s="421">
        <v>47.4375</v>
      </c>
      <c r="K24" s="74">
        <v>54</v>
      </c>
      <c r="L24" s="75">
        <v>47</v>
      </c>
    </row>
    <row r="25" spans="1:12" ht="15.75">
      <c r="A25" s="676"/>
      <c r="B25" s="337" t="s">
        <v>108</v>
      </c>
      <c r="C25" s="377">
        <v>26</v>
      </c>
      <c r="D25" s="378">
        <v>52.11538461538461</v>
      </c>
      <c r="E25" s="515">
        <v>8</v>
      </c>
      <c r="F25" s="421">
        <v>54.375</v>
      </c>
      <c r="G25" s="372">
        <v>64</v>
      </c>
      <c r="H25" s="372">
        <v>53</v>
      </c>
      <c r="I25" s="515">
        <v>18</v>
      </c>
      <c r="J25" s="421">
        <v>51.111111111111114</v>
      </c>
      <c r="K25" s="74">
        <v>53</v>
      </c>
      <c r="L25" s="75">
        <v>51</v>
      </c>
    </row>
    <row r="26" spans="1:12" ht="15.75">
      <c r="A26" s="676"/>
      <c r="B26" s="337" t="s">
        <v>99</v>
      </c>
      <c r="C26" s="377">
        <v>4</v>
      </c>
      <c r="D26" s="378">
        <v>55</v>
      </c>
      <c r="E26" s="515">
        <v>2</v>
      </c>
      <c r="F26" s="421">
        <v>57</v>
      </c>
      <c r="G26" s="372">
        <v>0</v>
      </c>
      <c r="H26" s="372">
        <v>57</v>
      </c>
      <c r="I26" s="515">
        <v>2</v>
      </c>
      <c r="J26" s="421">
        <v>53</v>
      </c>
      <c r="K26" s="74">
        <v>0</v>
      </c>
      <c r="L26" s="75">
        <v>53</v>
      </c>
    </row>
    <row r="27" spans="1:12" ht="15.75">
      <c r="A27" s="676"/>
      <c r="B27" s="337" t="s">
        <v>109</v>
      </c>
      <c r="C27" s="377">
        <v>2</v>
      </c>
      <c r="D27" s="378">
        <v>54</v>
      </c>
      <c r="E27" s="515">
        <v>1</v>
      </c>
      <c r="F27" s="421">
        <v>60</v>
      </c>
      <c r="G27" s="372">
        <v>0</v>
      </c>
      <c r="H27" s="372">
        <v>60</v>
      </c>
      <c r="I27" s="515">
        <v>1</v>
      </c>
      <c r="J27" s="421">
        <v>48</v>
      </c>
      <c r="K27" s="74">
        <v>0</v>
      </c>
      <c r="L27" s="75">
        <v>48</v>
      </c>
    </row>
    <row r="28" spans="1:12" ht="15.75">
      <c r="A28" s="676"/>
      <c r="B28" s="337" t="s">
        <v>110</v>
      </c>
      <c r="C28" s="377">
        <v>6</v>
      </c>
      <c r="D28" s="378">
        <v>55.333333333333336</v>
      </c>
      <c r="E28" s="515">
        <v>4</v>
      </c>
      <c r="F28" s="421">
        <v>65</v>
      </c>
      <c r="G28" s="402">
        <v>71</v>
      </c>
      <c r="H28" s="372">
        <v>63</v>
      </c>
      <c r="I28" s="515">
        <v>2</v>
      </c>
      <c r="J28" s="421">
        <v>36</v>
      </c>
      <c r="K28" s="74">
        <v>0</v>
      </c>
      <c r="L28" s="75">
        <v>36</v>
      </c>
    </row>
    <row r="29" spans="1:14" ht="15.75">
      <c r="A29" s="676"/>
      <c r="B29" s="337" t="s">
        <v>111</v>
      </c>
      <c r="C29" s="377">
        <v>0</v>
      </c>
      <c r="D29" s="378">
        <v>0</v>
      </c>
      <c r="E29" s="515">
        <v>0</v>
      </c>
      <c r="F29" s="421">
        <v>0</v>
      </c>
      <c r="G29" s="372">
        <v>0</v>
      </c>
      <c r="H29" s="372">
        <v>0</v>
      </c>
      <c r="I29" s="515">
        <v>0</v>
      </c>
      <c r="J29" s="421">
        <v>0</v>
      </c>
      <c r="K29" s="74">
        <v>0</v>
      </c>
      <c r="L29" s="75">
        <v>0</v>
      </c>
      <c r="N29" s="77"/>
    </row>
    <row r="30" spans="1:12" ht="15.75">
      <c r="A30" s="676"/>
      <c r="B30" s="337" t="s">
        <v>106</v>
      </c>
      <c r="C30" s="377">
        <v>0</v>
      </c>
      <c r="D30" s="378">
        <v>0</v>
      </c>
      <c r="E30" s="515">
        <v>0</v>
      </c>
      <c r="F30" s="421">
        <v>0</v>
      </c>
      <c r="G30" s="372">
        <v>0</v>
      </c>
      <c r="H30" s="372">
        <v>0</v>
      </c>
      <c r="I30" s="515">
        <v>0</v>
      </c>
      <c r="J30" s="421">
        <v>0</v>
      </c>
      <c r="K30" s="74">
        <v>0</v>
      </c>
      <c r="L30" s="75">
        <v>0</v>
      </c>
    </row>
    <row r="31" spans="1:12" ht="15.75">
      <c r="A31" s="676"/>
      <c r="B31" s="380" t="s">
        <v>90</v>
      </c>
      <c r="C31" s="381">
        <v>73</v>
      </c>
      <c r="D31" s="382">
        <v>52.205479452054796</v>
      </c>
      <c r="E31" s="516">
        <v>34</v>
      </c>
      <c r="F31" s="382">
        <v>56.05882352941177</v>
      </c>
      <c r="G31" s="383">
        <v>64.8</v>
      </c>
      <c r="H31" s="383">
        <v>54.55172413793103</v>
      </c>
      <c r="I31" s="516">
        <v>39</v>
      </c>
      <c r="J31" s="382">
        <v>48.84615384615385</v>
      </c>
      <c r="K31" s="383">
        <v>53.5</v>
      </c>
      <c r="L31" s="385">
        <v>48.5945945945946</v>
      </c>
    </row>
    <row r="32" spans="1:12" ht="15.75">
      <c r="A32" s="677" t="s">
        <v>4</v>
      </c>
      <c r="B32" s="337" t="s">
        <v>95</v>
      </c>
      <c r="C32" s="377">
        <v>10</v>
      </c>
      <c r="D32" s="378">
        <v>57.2</v>
      </c>
      <c r="E32" s="515">
        <v>5</v>
      </c>
      <c r="F32" s="421">
        <v>61</v>
      </c>
      <c r="G32" s="372">
        <v>0</v>
      </c>
      <c r="H32" s="372">
        <v>61</v>
      </c>
      <c r="I32" s="515">
        <v>5</v>
      </c>
      <c r="J32" s="421">
        <v>53.4</v>
      </c>
      <c r="K32" s="74">
        <v>51</v>
      </c>
      <c r="L32" s="75">
        <v>55</v>
      </c>
    </row>
    <row r="33" spans="1:12" ht="15.75">
      <c r="A33" s="676"/>
      <c r="B33" s="337" t="s">
        <v>112</v>
      </c>
      <c r="C33" s="377">
        <v>4</v>
      </c>
      <c r="D33" s="378">
        <v>61.5</v>
      </c>
      <c r="E33" s="515">
        <v>3</v>
      </c>
      <c r="F33" s="421">
        <v>61</v>
      </c>
      <c r="G33" s="372">
        <v>61</v>
      </c>
      <c r="H33" s="372">
        <v>0</v>
      </c>
      <c r="I33" s="515">
        <v>1</v>
      </c>
      <c r="J33" s="421">
        <v>63</v>
      </c>
      <c r="K33" s="74">
        <v>0</v>
      </c>
      <c r="L33" s="75">
        <v>63</v>
      </c>
    </row>
    <row r="34" spans="1:12" ht="15.75">
      <c r="A34" s="676"/>
      <c r="B34" s="337" t="s">
        <v>113</v>
      </c>
      <c r="C34" s="377">
        <v>5.35</v>
      </c>
      <c r="D34" s="378">
        <v>55.00934579439253</v>
      </c>
      <c r="E34" s="515">
        <v>2.6</v>
      </c>
      <c r="F34" s="421">
        <v>58</v>
      </c>
      <c r="G34" s="372">
        <v>58</v>
      </c>
      <c r="H34" s="372">
        <v>58</v>
      </c>
      <c r="I34" s="515">
        <v>2.75</v>
      </c>
      <c r="J34" s="421">
        <v>52.18181818181818</v>
      </c>
      <c r="K34" s="74">
        <v>50</v>
      </c>
      <c r="L34" s="75">
        <v>53</v>
      </c>
    </row>
    <row r="35" spans="1:12" ht="15.75">
      <c r="A35" s="676"/>
      <c r="B35" s="380" t="s">
        <v>90</v>
      </c>
      <c r="C35" s="381">
        <v>19.35</v>
      </c>
      <c r="D35" s="382">
        <v>57.48320413436692</v>
      </c>
      <c r="E35" s="516">
        <v>10.6</v>
      </c>
      <c r="F35" s="382">
        <v>60.264150943396224</v>
      </c>
      <c r="G35" s="383">
        <v>60.5</v>
      </c>
      <c r="H35" s="383">
        <v>60.142857142857146</v>
      </c>
      <c r="I35" s="516">
        <v>8.75</v>
      </c>
      <c r="J35" s="382">
        <v>54.114285714285714</v>
      </c>
      <c r="K35" s="383">
        <v>50.72727272727273</v>
      </c>
      <c r="L35" s="385">
        <v>55.666666666666664</v>
      </c>
    </row>
    <row r="36" spans="1:12" ht="27.75" customHeight="1">
      <c r="A36" s="677" t="s">
        <v>5</v>
      </c>
      <c r="B36" s="337" t="s">
        <v>106</v>
      </c>
      <c r="C36" s="377">
        <v>31.2</v>
      </c>
      <c r="D36" s="400" t="s">
        <v>100</v>
      </c>
      <c r="E36" s="515">
        <v>22.2</v>
      </c>
      <c r="F36" s="422" t="s">
        <v>100</v>
      </c>
      <c r="G36" s="402" t="s">
        <v>100</v>
      </c>
      <c r="H36" s="402" t="s">
        <v>100</v>
      </c>
      <c r="I36" s="515">
        <v>9</v>
      </c>
      <c r="J36" s="422" t="s">
        <v>100</v>
      </c>
      <c r="K36" s="406" t="s">
        <v>100</v>
      </c>
      <c r="L36" s="407" t="s">
        <v>100</v>
      </c>
    </row>
    <row r="37" spans="1:12" ht="20.25" customHeight="1">
      <c r="A37" s="677"/>
      <c r="B37" s="384" t="s">
        <v>490</v>
      </c>
      <c r="C37" s="381">
        <v>31.2</v>
      </c>
      <c r="D37" s="401" t="s">
        <v>100</v>
      </c>
      <c r="E37" s="516">
        <v>22.2</v>
      </c>
      <c r="F37" s="401" t="s">
        <v>100</v>
      </c>
      <c r="G37" s="403" t="s">
        <v>100</v>
      </c>
      <c r="H37" s="403" t="s">
        <v>100</v>
      </c>
      <c r="I37" s="516">
        <v>9</v>
      </c>
      <c r="J37" s="401" t="s">
        <v>100</v>
      </c>
      <c r="K37" s="383">
        <v>0</v>
      </c>
      <c r="L37" s="405" t="s">
        <v>100</v>
      </c>
    </row>
    <row r="38" spans="1:12" ht="15.75">
      <c r="A38" s="677" t="s">
        <v>6</v>
      </c>
      <c r="B38" s="337" t="s">
        <v>112</v>
      </c>
      <c r="C38" s="377">
        <v>17</v>
      </c>
      <c r="D38" s="378">
        <v>55.40588235294118</v>
      </c>
      <c r="E38" s="515">
        <v>13</v>
      </c>
      <c r="F38" s="421">
        <v>57.99230769230769</v>
      </c>
      <c r="G38" s="372">
        <v>61.3</v>
      </c>
      <c r="H38" s="372">
        <v>57</v>
      </c>
      <c r="I38" s="515">
        <v>4</v>
      </c>
      <c r="J38" s="421">
        <v>47</v>
      </c>
      <c r="K38" s="74">
        <v>0</v>
      </c>
      <c r="L38" s="75">
        <v>47</v>
      </c>
    </row>
    <row r="39" spans="1:12" ht="15.75">
      <c r="A39" s="676"/>
      <c r="B39" s="337" t="s">
        <v>99</v>
      </c>
      <c r="C39" s="377">
        <v>12</v>
      </c>
      <c r="D39" s="400">
        <v>65.76</v>
      </c>
      <c r="E39" s="515">
        <v>12</v>
      </c>
      <c r="F39" s="422">
        <v>65.76</v>
      </c>
      <c r="G39" s="404">
        <v>66.33</v>
      </c>
      <c r="H39" s="402">
        <v>65.57</v>
      </c>
      <c r="I39" s="515">
        <v>0</v>
      </c>
      <c r="J39" s="421">
        <v>0</v>
      </c>
      <c r="K39" s="74">
        <v>0</v>
      </c>
      <c r="L39" s="75">
        <v>0</v>
      </c>
    </row>
    <row r="40" spans="1:12" ht="15.75">
      <c r="A40" s="676"/>
      <c r="B40" s="337" t="s">
        <v>115</v>
      </c>
      <c r="C40" s="377">
        <v>4.9</v>
      </c>
      <c r="D40" s="400">
        <v>66.34071428571428</v>
      </c>
      <c r="E40" s="515">
        <v>3.9</v>
      </c>
      <c r="F40" s="422">
        <v>70.78705128205128</v>
      </c>
      <c r="G40" s="402">
        <v>73.2</v>
      </c>
      <c r="H40" s="402">
        <v>66.71</v>
      </c>
      <c r="I40" s="515">
        <v>1</v>
      </c>
      <c r="J40" s="421">
        <v>49</v>
      </c>
      <c r="K40" s="74">
        <v>0</v>
      </c>
      <c r="L40" s="75">
        <v>49</v>
      </c>
    </row>
    <row r="41" spans="1:12" ht="15.75">
      <c r="A41" s="676"/>
      <c r="B41" s="337" t="s">
        <v>95</v>
      </c>
      <c r="C41" s="377">
        <v>26.28</v>
      </c>
      <c r="D41" s="378">
        <v>60.54783105022831</v>
      </c>
      <c r="E41" s="515">
        <v>18.78</v>
      </c>
      <c r="F41" s="421">
        <v>62.01661341853035</v>
      </c>
      <c r="G41" s="402">
        <v>65.9</v>
      </c>
      <c r="H41" s="372">
        <v>59.27</v>
      </c>
      <c r="I41" s="515">
        <v>7.5</v>
      </c>
      <c r="J41" s="421">
        <v>56.87</v>
      </c>
      <c r="K41" s="74">
        <v>0</v>
      </c>
      <c r="L41" s="75">
        <v>56.87</v>
      </c>
    </row>
    <row r="42" spans="1:12" ht="15.75">
      <c r="A42" s="676"/>
      <c r="B42" s="380" t="s">
        <v>90</v>
      </c>
      <c r="C42" s="381">
        <v>60.18</v>
      </c>
      <c r="D42" s="382">
        <v>60.60628946493852</v>
      </c>
      <c r="E42" s="516">
        <v>47.68</v>
      </c>
      <c r="F42" s="382">
        <v>62.57889052013423</v>
      </c>
      <c r="G42" s="403">
        <v>66.23117683302527</v>
      </c>
      <c r="H42" s="383">
        <v>60.694101748807626</v>
      </c>
      <c r="I42" s="516">
        <v>12.5</v>
      </c>
      <c r="J42" s="382">
        <v>53.082</v>
      </c>
      <c r="K42" s="383">
        <v>0</v>
      </c>
      <c r="L42" s="385">
        <v>53.082</v>
      </c>
    </row>
    <row r="43" spans="1:12" ht="15.75">
      <c r="A43" s="677" t="s">
        <v>7</v>
      </c>
      <c r="B43" s="337" t="s">
        <v>116</v>
      </c>
      <c r="C43" s="377">
        <v>11</v>
      </c>
      <c r="D43" s="378">
        <v>55.72727272727273</v>
      </c>
      <c r="E43" s="515">
        <v>9</v>
      </c>
      <c r="F43" s="421">
        <v>56.55555555555556</v>
      </c>
      <c r="G43" s="402">
        <v>69</v>
      </c>
      <c r="H43" s="372">
        <v>55</v>
      </c>
      <c r="I43" s="515">
        <v>2</v>
      </c>
      <c r="J43" s="421">
        <v>52</v>
      </c>
      <c r="K43" s="74">
        <v>0</v>
      </c>
      <c r="L43" s="75">
        <v>52</v>
      </c>
    </row>
    <row r="44" spans="1:12" ht="15.75">
      <c r="A44" s="676"/>
      <c r="B44" s="337" t="s">
        <v>99</v>
      </c>
      <c r="C44" s="377">
        <v>10</v>
      </c>
      <c r="D44" s="378">
        <v>61</v>
      </c>
      <c r="E44" s="515">
        <v>9</v>
      </c>
      <c r="F44" s="421">
        <v>61.111111111111114</v>
      </c>
      <c r="G44" s="402">
        <v>70</v>
      </c>
      <c r="H44" s="372">
        <v>60</v>
      </c>
      <c r="I44" s="515">
        <v>1</v>
      </c>
      <c r="J44" s="421">
        <v>60</v>
      </c>
      <c r="K44" s="74">
        <v>0</v>
      </c>
      <c r="L44" s="75">
        <v>60</v>
      </c>
    </row>
    <row r="45" spans="1:12" ht="15.75">
      <c r="A45" s="676"/>
      <c r="B45" s="337" t="s">
        <v>117</v>
      </c>
      <c r="C45" s="377">
        <v>7</v>
      </c>
      <c r="D45" s="378">
        <v>56</v>
      </c>
      <c r="E45" s="515">
        <v>5</v>
      </c>
      <c r="F45" s="421">
        <v>59</v>
      </c>
      <c r="G45" s="372">
        <v>0</v>
      </c>
      <c r="H45" s="372">
        <v>59</v>
      </c>
      <c r="I45" s="515">
        <v>2</v>
      </c>
      <c r="J45" s="421">
        <v>48.5</v>
      </c>
      <c r="K45" s="74">
        <v>0</v>
      </c>
      <c r="L45" s="75">
        <v>48.5</v>
      </c>
    </row>
    <row r="46" spans="1:12" ht="15.75">
      <c r="A46" s="676"/>
      <c r="B46" s="337" t="s">
        <v>112</v>
      </c>
      <c r="C46" s="377">
        <v>7</v>
      </c>
      <c r="D46" s="378">
        <v>54</v>
      </c>
      <c r="E46" s="515">
        <v>3</v>
      </c>
      <c r="F46" s="421">
        <v>58</v>
      </c>
      <c r="G46" s="372">
        <v>54</v>
      </c>
      <c r="H46" s="372">
        <v>60</v>
      </c>
      <c r="I46" s="515">
        <v>4</v>
      </c>
      <c r="J46" s="421">
        <v>51</v>
      </c>
      <c r="K46" s="74">
        <v>0</v>
      </c>
      <c r="L46" s="75">
        <v>51</v>
      </c>
    </row>
    <row r="47" spans="1:15" ht="15.75">
      <c r="A47" s="676"/>
      <c r="B47" s="337" t="s">
        <v>94</v>
      </c>
      <c r="C47" s="377">
        <v>5</v>
      </c>
      <c r="D47" s="378">
        <v>60</v>
      </c>
      <c r="E47" s="515">
        <v>4</v>
      </c>
      <c r="F47" s="421">
        <v>61.75</v>
      </c>
      <c r="G47" s="372">
        <v>64</v>
      </c>
      <c r="H47" s="372">
        <v>55</v>
      </c>
      <c r="I47" s="515">
        <v>1</v>
      </c>
      <c r="J47" s="421">
        <v>53</v>
      </c>
      <c r="K47" s="78">
        <v>0</v>
      </c>
      <c r="L47" s="75">
        <v>53</v>
      </c>
      <c r="O47" s="79"/>
    </row>
    <row r="48" spans="1:12" ht="15.75">
      <c r="A48" s="676"/>
      <c r="B48" s="337" t="s">
        <v>118</v>
      </c>
      <c r="C48" s="377">
        <v>4</v>
      </c>
      <c r="D48" s="378">
        <v>64.5</v>
      </c>
      <c r="E48" s="515">
        <v>4</v>
      </c>
      <c r="F48" s="421">
        <v>64.5</v>
      </c>
      <c r="G48" s="402">
        <v>74</v>
      </c>
      <c r="H48" s="372">
        <v>55</v>
      </c>
      <c r="I48" s="515">
        <v>0</v>
      </c>
      <c r="J48" s="421">
        <v>0</v>
      </c>
      <c r="K48" s="74">
        <v>0</v>
      </c>
      <c r="L48" s="75">
        <v>0</v>
      </c>
    </row>
    <row r="49" spans="1:12" ht="15.75">
      <c r="A49" s="676"/>
      <c r="B49" s="337" t="s">
        <v>119</v>
      </c>
      <c r="C49" s="377">
        <v>2.5</v>
      </c>
      <c r="D49" s="378">
        <v>50.6</v>
      </c>
      <c r="E49" s="515">
        <v>1.5</v>
      </c>
      <c r="F49" s="421">
        <v>49</v>
      </c>
      <c r="G49" s="372">
        <v>0</v>
      </c>
      <c r="H49" s="372">
        <v>49</v>
      </c>
      <c r="I49" s="515">
        <v>1</v>
      </c>
      <c r="J49" s="421">
        <v>53</v>
      </c>
      <c r="K49" s="74">
        <v>0</v>
      </c>
      <c r="L49" s="75">
        <v>53</v>
      </c>
    </row>
    <row r="50" spans="1:12" ht="15.75">
      <c r="A50" s="676"/>
      <c r="B50" s="337" t="s">
        <v>120</v>
      </c>
      <c r="C50" s="377">
        <v>4</v>
      </c>
      <c r="D50" s="378">
        <v>64.5</v>
      </c>
      <c r="E50" s="515">
        <v>4</v>
      </c>
      <c r="F50" s="421">
        <v>64.5</v>
      </c>
      <c r="G50" s="372">
        <v>51</v>
      </c>
      <c r="H50" s="402">
        <v>69</v>
      </c>
      <c r="I50" s="515">
        <v>0</v>
      </c>
      <c r="J50" s="421">
        <v>0</v>
      </c>
      <c r="K50" s="74">
        <v>0</v>
      </c>
      <c r="L50" s="75">
        <v>0</v>
      </c>
    </row>
    <row r="51" spans="1:12" ht="15.75">
      <c r="A51" s="676"/>
      <c r="B51" s="380" t="s">
        <v>90</v>
      </c>
      <c r="C51" s="381">
        <v>50.5</v>
      </c>
      <c r="D51" s="382">
        <v>58.12871287128713</v>
      </c>
      <c r="E51" s="516">
        <v>39.5</v>
      </c>
      <c r="F51" s="382">
        <v>59.860759493670884</v>
      </c>
      <c r="G51" s="383">
        <v>64.88888888888889</v>
      </c>
      <c r="H51" s="383">
        <v>58.377049180327866</v>
      </c>
      <c r="I51" s="516">
        <v>11</v>
      </c>
      <c r="J51" s="382">
        <v>51.90909090909091</v>
      </c>
      <c r="K51" s="383">
        <v>0</v>
      </c>
      <c r="L51" s="385">
        <v>51.90909090909091</v>
      </c>
    </row>
    <row r="52" spans="1:12" ht="15.75">
      <c r="A52" s="677" t="s">
        <v>8</v>
      </c>
      <c r="B52" s="337" t="s">
        <v>121</v>
      </c>
      <c r="C52" s="377">
        <v>15</v>
      </c>
      <c r="D52" s="400">
        <v>66.73333333333333</v>
      </c>
      <c r="E52" s="515">
        <v>11</v>
      </c>
      <c r="F52" s="422">
        <v>72.0909090909091</v>
      </c>
      <c r="G52" s="402">
        <v>74</v>
      </c>
      <c r="H52" s="402">
        <v>71</v>
      </c>
      <c r="I52" s="515">
        <v>4</v>
      </c>
      <c r="J52" s="421">
        <v>52</v>
      </c>
      <c r="K52" s="74">
        <v>0</v>
      </c>
      <c r="L52" s="75">
        <v>52</v>
      </c>
    </row>
    <row r="53" spans="1:12" ht="15.75">
      <c r="A53" s="676"/>
      <c r="B53" s="337" t="s">
        <v>99</v>
      </c>
      <c r="C53" s="377">
        <v>10</v>
      </c>
      <c r="D53" s="378">
        <v>59.5</v>
      </c>
      <c r="E53" s="515">
        <v>7</v>
      </c>
      <c r="F53" s="422">
        <v>65.28571428571429</v>
      </c>
      <c r="G53" s="402">
        <v>67</v>
      </c>
      <c r="H53" s="402">
        <v>65</v>
      </c>
      <c r="I53" s="515">
        <v>3</v>
      </c>
      <c r="J53" s="421">
        <v>46</v>
      </c>
      <c r="K53" s="74">
        <v>0</v>
      </c>
      <c r="L53" s="75">
        <v>46</v>
      </c>
    </row>
    <row r="54" spans="1:12" ht="15.75">
      <c r="A54" s="676"/>
      <c r="B54" s="337" t="s">
        <v>122</v>
      </c>
      <c r="C54" s="377">
        <v>20</v>
      </c>
      <c r="D54" s="378">
        <v>55.2</v>
      </c>
      <c r="E54" s="515">
        <v>16</v>
      </c>
      <c r="F54" s="421">
        <v>57</v>
      </c>
      <c r="G54" s="372">
        <v>60</v>
      </c>
      <c r="H54" s="372">
        <v>56</v>
      </c>
      <c r="I54" s="515">
        <v>4</v>
      </c>
      <c r="J54" s="421">
        <v>48</v>
      </c>
      <c r="K54" s="74">
        <v>0</v>
      </c>
      <c r="L54" s="75">
        <v>48</v>
      </c>
    </row>
    <row r="55" spans="1:15" ht="15.75">
      <c r="A55" s="676"/>
      <c r="B55" s="337" t="s">
        <v>123</v>
      </c>
      <c r="C55" s="377">
        <v>5</v>
      </c>
      <c r="D55" s="378">
        <v>63.2</v>
      </c>
      <c r="E55" s="515">
        <v>5</v>
      </c>
      <c r="F55" s="421">
        <v>63.2</v>
      </c>
      <c r="G55" s="402">
        <v>76</v>
      </c>
      <c r="H55" s="372">
        <v>60</v>
      </c>
      <c r="I55" s="515">
        <v>0</v>
      </c>
      <c r="J55" s="421">
        <v>0</v>
      </c>
      <c r="K55" s="74">
        <v>0</v>
      </c>
      <c r="L55" s="75">
        <v>0</v>
      </c>
      <c r="O55" s="77"/>
    </row>
    <row r="56" spans="1:12" ht="15.75">
      <c r="A56" s="676"/>
      <c r="B56" s="337" t="s">
        <v>94</v>
      </c>
      <c r="C56" s="377">
        <v>10</v>
      </c>
      <c r="D56" s="378">
        <v>61.1</v>
      </c>
      <c r="E56" s="515">
        <v>10</v>
      </c>
      <c r="F56" s="421">
        <v>61.1</v>
      </c>
      <c r="G56" s="402">
        <v>66</v>
      </c>
      <c r="H56" s="372">
        <v>59</v>
      </c>
      <c r="I56" s="515">
        <v>0</v>
      </c>
      <c r="J56" s="421">
        <v>0</v>
      </c>
      <c r="K56" s="74">
        <v>0</v>
      </c>
      <c r="L56" s="75">
        <v>0</v>
      </c>
    </row>
    <row r="57" spans="1:12" ht="15.75">
      <c r="A57" s="676"/>
      <c r="B57" s="380" t="s">
        <v>90</v>
      </c>
      <c r="C57" s="381">
        <v>60</v>
      </c>
      <c r="D57" s="382">
        <v>60.45</v>
      </c>
      <c r="E57" s="516">
        <v>49</v>
      </c>
      <c r="F57" s="382">
        <v>63.04081632653061</v>
      </c>
      <c r="G57" s="403">
        <v>67.46153846153847</v>
      </c>
      <c r="H57" s="383">
        <v>61.44444444444444</v>
      </c>
      <c r="I57" s="516">
        <v>11</v>
      </c>
      <c r="J57" s="382">
        <v>48.90909090909091</v>
      </c>
      <c r="K57" s="383">
        <v>0</v>
      </c>
      <c r="L57" s="385">
        <v>48.90909090909091</v>
      </c>
    </row>
    <row r="58" spans="1:12" ht="15.75">
      <c r="A58" s="677" t="s">
        <v>9</v>
      </c>
      <c r="B58" s="337" t="s">
        <v>124</v>
      </c>
      <c r="C58" s="377">
        <v>34</v>
      </c>
      <c r="D58" s="378">
        <v>58.529411764705884</v>
      </c>
      <c r="E58" s="515">
        <v>34</v>
      </c>
      <c r="F58" s="421">
        <v>58.529411764705884</v>
      </c>
      <c r="G58" s="372">
        <v>60</v>
      </c>
      <c r="H58" s="372">
        <v>58</v>
      </c>
      <c r="I58" s="515">
        <v>0</v>
      </c>
      <c r="J58" s="421">
        <v>0</v>
      </c>
      <c r="K58" s="74">
        <v>0</v>
      </c>
      <c r="L58" s="75">
        <v>0</v>
      </c>
    </row>
    <row r="59" spans="1:12" ht="15.75">
      <c r="A59" s="676"/>
      <c r="B59" s="337" t="s">
        <v>125</v>
      </c>
      <c r="C59" s="377">
        <v>14</v>
      </c>
      <c r="D59" s="378">
        <v>57.607142857142854</v>
      </c>
      <c r="E59" s="515">
        <v>9</v>
      </c>
      <c r="F59" s="421">
        <v>58.5</v>
      </c>
      <c r="G59" s="372">
        <v>56</v>
      </c>
      <c r="H59" s="372">
        <v>59</v>
      </c>
      <c r="I59" s="515">
        <v>5</v>
      </c>
      <c r="J59" s="421">
        <v>56</v>
      </c>
      <c r="K59" s="74">
        <v>0</v>
      </c>
      <c r="L59" s="75">
        <v>56</v>
      </c>
    </row>
    <row r="60" spans="1:12" ht="15.75">
      <c r="A60" s="676"/>
      <c r="B60" s="337" t="s">
        <v>126</v>
      </c>
      <c r="C60" s="377">
        <v>31.5</v>
      </c>
      <c r="D60" s="378">
        <v>57.57142857142857</v>
      </c>
      <c r="E60" s="515">
        <v>31.5</v>
      </c>
      <c r="F60" s="421">
        <v>57.57142857142857</v>
      </c>
      <c r="G60" s="372">
        <v>57</v>
      </c>
      <c r="H60" s="372">
        <v>58</v>
      </c>
      <c r="I60" s="515">
        <v>0</v>
      </c>
      <c r="J60" s="421">
        <v>0</v>
      </c>
      <c r="K60" s="74">
        <v>0</v>
      </c>
      <c r="L60" s="75">
        <v>0</v>
      </c>
    </row>
    <row r="61" spans="1:12" ht="15.75">
      <c r="A61" s="676"/>
      <c r="B61" s="337" t="s">
        <v>127</v>
      </c>
      <c r="C61" s="377">
        <v>32.5</v>
      </c>
      <c r="D61" s="378">
        <v>58.815384615384616</v>
      </c>
      <c r="E61" s="515">
        <v>32.5</v>
      </c>
      <c r="F61" s="421">
        <v>58.815384615384616</v>
      </c>
      <c r="G61" s="372">
        <v>59</v>
      </c>
      <c r="H61" s="372">
        <v>57</v>
      </c>
      <c r="I61" s="515">
        <v>0</v>
      </c>
      <c r="J61" s="421">
        <v>0</v>
      </c>
      <c r="K61" s="74">
        <v>0</v>
      </c>
      <c r="L61" s="75">
        <v>0</v>
      </c>
    </row>
    <row r="62" spans="1:12" ht="15.75">
      <c r="A62" s="676"/>
      <c r="B62" s="337" t="s">
        <v>128</v>
      </c>
      <c r="C62" s="377">
        <v>16</v>
      </c>
      <c r="D62" s="378">
        <v>54.625</v>
      </c>
      <c r="E62" s="515">
        <v>10</v>
      </c>
      <c r="F62" s="421">
        <v>54.4</v>
      </c>
      <c r="G62" s="372">
        <v>60</v>
      </c>
      <c r="H62" s="372">
        <v>53</v>
      </c>
      <c r="I62" s="515">
        <v>6</v>
      </c>
      <c r="J62" s="421">
        <v>55</v>
      </c>
      <c r="K62" s="74">
        <v>0</v>
      </c>
      <c r="L62" s="75">
        <v>55</v>
      </c>
    </row>
    <row r="63" spans="1:12" ht="15.75">
      <c r="A63" s="676"/>
      <c r="B63" s="337" t="s">
        <v>129</v>
      </c>
      <c r="C63" s="377">
        <v>38.15</v>
      </c>
      <c r="D63" s="378">
        <v>57.76671035386632</v>
      </c>
      <c r="E63" s="515">
        <v>21.15</v>
      </c>
      <c r="F63" s="421">
        <v>63.20567375886525</v>
      </c>
      <c r="G63" s="402">
        <v>67</v>
      </c>
      <c r="H63" s="372">
        <v>62</v>
      </c>
      <c r="I63" s="515">
        <v>17</v>
      </c>
      <c r="J63" s="421">
        <v>51</v>
      </c>
      <c r="K63" s="74">
        <v>0</v>
      </c>
      <c r="L63" s="75">
        <v>51</v>
      </c>
    </row>
    <row r="64" spans="1:12" ht="15.75">
      <c r="A64" s="676"/>
      <c r="B64" s="337" t="s">
        <v>130</v>
      </c>
      <c r="C64" s="377">
        <v>5.16</v>
      </c>
      <c r="D64" s="378">
        <v>58.16279069767442</v>
      </c>
      <c r="E64" s="515">
        <v>5.16</v>
      </c>
      <c r="F64" s="421">
        <v>58.16279069767442</v>
      </c>
      <c r="G64" s="372">
        <v>63</v>
      </c>
      <c r="H64" s="372">
        <v>57</v>
      </c>
      <c r="I64" s="515">
        <v>0</v>
      </c>
      <c r="J64" s="421">
        <v>0</v>
      </c>
      <c r="K64" s="74">
        <v>0</v>
      </c>
      <c r="L64" s="75">
        <v>0</v>
      </c>
    </row>
    <row r="65" spans="1:12" ht="15.75">
      <c r="A65" s="676"/>
      <c r="B65" s="380" t="s">
        <v>90</v>
      </c>
      <c r="C65" s="381">
        <v>171.31</v>
      </c>
      <c r="D65" s="382">
        <v>57.78658572179091</v>
      </c>
      <c r="E65" s="516">
        <v>143.31</v>
      </c>
      <c r="F65" s="382">
        <v>58.77063708045496</v>
      </c>
      <c r="G65" s="383">
        <v>59.39448051948052</v>
      </c>
      <c r="H65" s="383">
        <v>58.30033043691103</v>
      </c>
      <c r="I65" s="516">
        <v>28</v>
      </c>
      <c r="J65" s="382">
        <v>52.75</v>
      </c>
      <c r="K65" s="383">
        <v>0</v>
      </c>
      <c r="L65" s="385">
        <v>52.75</v>
      </c>
    </row>
    <row r="66" spans="1:12" ht="15.75">
      <c r="A66" s="678" t="s">
        <v>131</v>
      </c>
      <c r="B66" s="337" t="s">
        <v>132</v>
      </c>
      <c r="C66" s="377">
        <v>19.55</v>
      </c>
      <c r="D66" s="378">
        <v>53.43734015345269</v>
      </c>
      <c r="E66" s="515">
        <v>13.55</v>
      </c>
      <c r="F66" s="421">
        <v>56.730627306273064</v>
      </c>
      <c r="G66" s="402">
        <v>66</v>
      </c>
      <c r="H66" s="372">
        <v>56</v>
      </c>
      <c r="I66" s="515">
        <v>6</v>
      </c>
      <c r="J66" s="421">
        <v>46</v>
      </c>
      <c r="K66" s="74">
        <v>0</v>
      </c>
      <c r="L66" s="75">
        <v>46</v>
      </c>
    </row>
    <row r="67" spans="1:12" ht="15.75">
      <c r="A67" s="676"/>
      <c r="B67" s="337" t="s">
        <v>133</v>
      </c>
      <c r="C67" s="377">
        <v>12.25</v>
      </c>
      <c r="D67" s="378">
        <v>57.755102040816325</v>
      </c>
      <c r="E67" s="515">
        <v>12.25</v>
      </c>
      <c r="F67" s="421">
        <v>57.755102040816325</v>
      </c>
      <c r="G67" s="372">
        <v>57</v>
      </c>
      <c r="H67" s="372">
        <v>58</v>
      </c>
      <c r="I67" s="515">
        <v>0</v>
      </c>
      <c r="J67" s="421">
        <v>0</v>
      </c>
      <c r="K67" s="74">
        <v>0</v>
      </c>
      <c r="L67" s="75">
        <v>0</v>
      </c>
    </row>
    <row r="68" spans="1:12" ht="15.75">
      <c r="A68" s="676"/>
      <c r="B68" s="337" t="s">
        <v>125</v>
      </c>
      <c r="C68" s="377">
        <v>19.97</v>
      </c>
      <c r="D68" s="378">
        <v>55.963945918878316</v>
      </c>
      <c r="E68" s="515">
        <v>18.97</v>
      </c>
      <c r="F68" s="421">
        <v>56.43647865050079</v>
      </c>
      <c r="G68" s="372">
        <v>59</v>
      </c>
      <c r="H68" s="372">
        <v>56</v>
      </c>
      <c r="I68" s="515">
        <v>1</v>
      </c>
      <c r="J68" s="421">
        <v>47</v>
      </c>
      <c r="K68" s="74">
        <v>0</v>
      </c>
      <c r="L68" s="75">
        <v>47</v>
      </c>
    </row>
    <row r="69" spans="1:12" ht="15.75">
      <c r="A69" s="676"/>
      <c r="B69" s="337" t="s">
        <v>126</v>
      </c>
      <c r="C69" s="377">
        <v>23.76</v>
      </c>
      <c r="D69" s="378">
        <v>54.463804713804706</v>
      </c>
      <c r="E69" s="515">
        <v>18.76</v>
      </c>
      <c r="F69" s="421">
        <v>56.71961620469082</v>
      </c>
      <c r="G69" s="372">
        <v>62</v>
      </c>
      <c r="H69" s="372">
        <v>56</v>
      </c>
      <c r="I69" s="515">
        <v>5</v>
      </c>
      <c r="J69" s="421">
        <v>46</v>
      </c>
      <c r="K69" s="74">
        <v>0</v>
      </c>
      <c r="L69" s="75">
        <v>46</v>
      </c>
    </row>
    <row r="70" spans="1:12" ht="15.75">
      <c r="A70" s="676"/>
      <c r="B70" s="337" t="s">
        <v>124</v>
      </c>
      <c r="C70" s="377">
        <v>5</v>
      </c>
      <c r="D70" s="378">
        <v>53.2</v>
      </c>
      <c r="E70" s="515">
        <v>5</v>
      </c>
      <c r="F70" s="421">
        <v>53.2</v>
      </c>
      <c r="G70" s="372">
        <v>62</v>
      </c>
      <c r="H70" s="372">
        <v>51</v>
      </c>
      <c r="I70" s="515">
        <v>0</v>
      </c>
      <c r="J70" s="421">
        <v>0</v>
      </c>
      <c r="K70" s="74">
        <v>0</v>
      </c>
      <c r="L70" s="75">
        <v>0</v>
      </c>
    </row>
    <row r="71" spans="1:12" ht="15.75">
      <c r="A71" s="676"/>
      <c r="B71" s="337" t="s">
        <v>134</v>
      </c>
      <c r="C71" s="377">
        <v>5</v>
      </c>
      <c r="D71" s="378">
        <v>57</v>
      </c>
      <c r="E71" s="515">
        <v>4</v>
      </c>
      <c r="F71" s="421">
        <v>58.5</v>
      </c>
      <c r="G71" s="372">
        <v>64</v>
      </c>
      <c r="H71" s="372">
        <v>53</v>
      </c>
      <c r="I71" s="515">
        <v>1</v>
      </c>
      <c r="J71" s="421">
        <v>51</v>
      </c>
      <c r="K71" s="74">
        <v>0</v>
      </c>
      <c r="L71" s="75">
        <v>51</v>
      </c>
    </row>
    <row r="72" spans="1:12" ht="15.75">
      <c r="A72" s="676"/>
      <c r="B72" s="337" t="s">
        <v>117</v>
      </c>
      <c r="C72" s="377">
        <v>5.08</v>
      </c>
      <c r="D72" s="378">
        <v>58.9763779527559</v>
      </c>
      <c r="E72" s="515">
        <v>2.53</v>
      </c>
      <c r="F72" s="421">
        <v>65</v>
      </c>
      <c r="G72" s="372">
        <v>0</v>
      </c>
      <c r="H72" s="372">
        <v>65</v>
      </c>
      <c r="I72" s="515">
        <v>2.55</v>
      </c>
      <c r="J72" s="421">
        <v>53</v>
      </c>
      <c r="K72" s="74">
        <v>0</v>
      </c>
      <c r="L72" s="75">
        <v>53</v>
      </c>
    </row>
    <row r="73" spans="1:12" ht="15.75">
      <c r="A73" s="676"/>
      <c r="B73" s="337" t="s">
        <v>135</v>
      </c>
      <c r="C73" s="377">
        <v>4</v>
      </c>
      <c r="D73" s="378">
        <v>57.5</v>
      </c>
      <c r="E73" s="515">
        <v>2</v>
      </c>
      <c r="F73" s="421">
        <v>64</v>
      </c>
      <c r="G73" s="372">
        <v>0</v>
      </c>
      <c r="H73" s="372">
        <v>64</v>
      </c>
      <c r="I73" s="515">
        <v>2</v>
      </c>
      <c r="J73" s="421">
        <v>51</v>
      </c>
      <c r="K73" s="74">
        <v>0</v>
      </c>
      <c r="L73" s="75">
        <v>51</v>
      </c>
    </row>
    <row r="74" spans="1:12" ht="15.75">
      <c r="A74" s="676"/>
      <c r="B74" s="337" t="s">
        <v>106</v>
      </c>
      <c r="C74" s="377">
        <v>0.21</v>
      </c>
      <c r="D74" s="378">
        <v>60</v>
      </c>
      <c r="E74" s="515">
        <v>0</v>
      </c>
      <c r="F74" s="421">
        <v>0</v>
      </c>
      <c r="G74" s="372">
        <v>0</v>
      </c>
      <c r="H74" s="372">
        <v>0</v>
      </c>
      <c r="I74" s="521">
        <v>0.21</v>
      </c>
      <c r="J74" s="421">
        <v>60</v>
      </c>
      <c r="K74" s="74">
        <v>0</v>
      </c>
      <c r="L74" s="75">
        <v>60</v>
      </c>
    </row>
    <row r="75" spans="1:12" ht="15.75">
      <c r="A75" s="676"/>
      <c r="B75" s="380" t="s">
        <v>90</v>
      </c>
      <c r="C75" s="381">
        <v>94.82</v>
      </c>
      <c r="D75" s="382">
        <v>55.44252267454124</v>
      </c>
      <c r="E75" s="516">
        <v>77.06</v>
      </c>
      <c r="F75" s="382">
        <v>57.14131845315338</v>
      </c>
      <c r="G75" s="383">
        <v>60.72333333333333</v>
      </c>
      <c r="H75" s="383">
        <v>56.480633261604666</v>
      </c>
      <c r="I75" s="516">
        <v>17.76</v>
      </c>
      <c r="J75" s="382">
        <v>48.071509009009006</v>
      </c>
      <c r="K75" s="383">
        <v>0</v>
      </c>
      <c r="L75" s="385">
        <v>48.071509009009006</v>
      </c>
    </row>
    <row r="76" spans="1:12" ht="15.75">
      <c r="A76" s="677" t="s">
        <v>11</v>
      </c>
      <c r="B76" s="337" t="s">
        <v>136</v>
      </c>
      <c r="C76" s="377">
        <v>12</v>
      </c>
      <c r="D76" s="378">
        <v>55</v>
      </c>
      <c r="E76" s="515">
        <v>12</v>
      </c>
      <c r="F76" s="421">
        <v>55</v>
      </c>
      <c r="G76" s="372">
        <v>0</v>
      </c>
      <c r="H76" s="372">
        <v>55</v>
      </c>
      <c r="I76" s="515">
        <v>0</v>
      </c>
      <c r="J76" s="421">
        <v>0</v>
      </c>
      <c r="K76" s="74">
        <v>0</v>
      </c>
      <c r="L76" s="75">
        <v>0</v>
      </c>
    </row>
    <row r="77" spans="1:12" ht="15.75">
      <c r="A77" s="676"/>
      <c r="B77" s="337" t="s">
        <v>125</v>
      </c>
      <c r="C77" s="377">
        <v>25</v>
      </c>
      <c r="D77" s="378">
        <v>52.6</v>
      </c>
      <c r="E77" s="515">
        <v>16</v>
      </c>
      <c r="F77" s="421">
        <v>51.8125</v>
      </c>
      <c r="G77" s="372">
        <v>64</v>
      </c>
      <c r="H77" s="372">
        <v>51</v>
      </c>
      <c r="I77" s="515">
        <v>9</v>
      </c>
      <c r="J77" s="421">
        <v>54</v>
      </c>
      <c r="K77" s="74">
        <v>0</v>
      </c>
      <c r="L77" s="75">
        <v>54</v>
      </c>
    </row>
    <row r="78" spans="1:12" ht="15.75">
      <c r="A78" s="676"/>
      <c r="B78" s="337" t="s">
        <v>137</v>
      </c>
      <c r="C78" s="377">
        <v>17</v>
      </c>
      <c r="D78" s="378">
        <v>55.411764705882355</v>
      </c>
      <c r="E78" s="515">
        <v>9</v>
      </c>
      <c r="F78" s="421">
        <v>56.666666666666664</v>
      </c>
      <c r="G78" s="372">
        <v>59</v>
      </c>
      <c r="H78" s="372">
        <v>56</v>
      </c>
      <c r="I78" s="515">
        <v>8</v>
      </c>
      <c r="J78" s="421">
        <v>54</v>
      </c>
      <c r="K78" s="74">
        <v>0</v>
      </c>
      <c r="L78" s="75">
        <v>54</v>
      </c>
    </row>
    <row r="79" spans="1:12" ht="15.75">
      <c r="A79" s="676"/>
      <c r="B79" s="337" t="s">
        <v>124</v>
      </c>
      <c r="C79" s="377">
        <v>10</v>
      </c>
      <c r="D79" s="378">
        <v>54.096000000000004</v>
      </c>
      <c r="E79" s="515">
        <v>10</v>
      </c>
      <c r="F79" s="421">
        <v>54.096000000000004</v>
      </c>
      <c r="G79" s="372">
        <v>51</v>
      </c>
      <c r="H79" s="372">
        <v>54.44</v>
      </c>
      <c r="I79" s="515">
        <v>0</v>
      </c>
      <c r="J79" s="421">
        <v>0</v>
      </c>
      <c r="K79" s="74">
        <v>0</v>
      </c>
      <c r="L79" s="75">
        <v>0</v>
      </c>
    </row>
    <row r="80" spans="1:12" ht="15.75">
      <c r="A80" s="676"/>
      <c r="B80" s="337" t="s">
        <v>138</v>
      </c>
      <c r="C80" s="377">
        <v>10</v>
      </c>
      <c r="D80" s="378">
        <v>56</v>
      </c>
      <c r="E80" s="515">
        <v>6</v>
      </c>
      <c r="F80" s="421">
        <v>58</v>
      </c>
      <c r="G80" s="372">
        <v>0</v>
      </c>
      <c r="H80" s="372">
        <v>58</v>
      </c>
      <c r="I80" s="515">
        <v>4</v>
      </c>
      <c r="J80" s="421">
        <v>53</v>
      </c>
      <c r="K80" s="74">
        <v>0</v>
      </c>
      <c r="L80" s="75">
        <v>53</v>
      </c>
    </row>
    <row r="81" spans="1:12" ht="15.75">
      <c r="A81" s="676"/>
      <c r="B81" s="337" t="s">
        <v>139</v>
      </c>
      <c r="C81" s="377">
        <v>5</v>
      </c>
      <c r="D81" s="378">
        <v>56.8</v>
      </c>
      <c r="E81" s="515">
        <v>5</v>
      </c>
      <c r="F81" s="421">
        <v>56.8</v>
      </c>
      <c r="G81" s="372">
        <v>0</v>
      </c>
      <c r="H81" s="372">
        <v>56.8</v>
      </c>
      <c r="I81" s="515">
        <v>0</v>
      </c>
      <c r="J81" s="421">
        <v>0</v>
      </c>
      <c r="K81" s="74">
        <v>0</v>
      </c>
      <c r="L81" s="75">
        <v>0</v>
      </c>
    </row>
    <row r="82" spans="1:12" ht="15.75">
      <c r="A82" s="676"/>
      <c r="B82" s="337" t="s">
        <v>112</v>
      </c>
      <c r="C82" s="377">
        <v>9.43</v>
      </c>
      <c r="D82" s="378">
        <v>59.227995758218455</v>
      </c>
      <c r="E82" s="515">
        <v>6.43</v>
      </c>
      <c r="F82" s="421">
        <v>60.734059097978225</v>
      </c>
      <c r="G82" s="372">
        <v>57</v>
      </c>
      <c r="H82" s="372">
        <v>64</v>
      </c>
      <c r="I82" s="515">
        <v>3</v>
      </c>
      <c r="J82" s="421">
        <v>56</v>
      </c>
      <c r="K82" s="74">
        <v>0</v>
      </c>
      <c r="L82" s="75">
        <v>56</v>
      </c>
    </row>
    <row r="83" spans="1:12" ht="15.75">
      <c r="A83" s="676"/>
      <c r="B83" s="337" t="s">
        <v>106</v>
      </c>
      <c r="C83" s="377">
        <v>1</v>
      </c>
      <c r="D83" s="378">
        <v>47</v>
      </c>
      <c r="E83" s="515">
        <v>1</v>
      </c>
      <c r="F83" s="421">
        <v>47</v>
      </c>
      <c r="G83" s="372">
        <v>0</v>
      </c>
      <c r="H83" s="372">
        <v>47</v>
      </c>
      <c r="I83" s="515">
        <v>0</v>
      </c>
      <c r="J83" s="421">
        <v>0</v>
      </c>
      <c r="K83" s="74">
        <v>0</v>
      </c>
      <c r="L83" s="75">
        <v>0</v>
      </c>
    </row>
    <row r="84" spans="1:12" ht="15.75">
      <c r="A84" s="676"/>
      <c r="B84" s="380" t="s">
        <v>90</v>
      </c>
      <c r="C84" s="381">
        <v>89.43</v>
      </c>
      <c r="D84" s="382">
        <v>54.8750978418875</v>
      </c>
      <c r="E84" s="516">
        <v>65.43</v>
      </c>
      <c r="F84" s="382">
        <v>55.165520403484635</v>
      </c>
      <c r="G84" s="383">
        <v>57.714285714285715</v>
      </c>
      <c r="H84" s="383">
        <v>54.86017456785898</v>
      </c>
      <c r="I84" s="516">
        <v>24</v>
      </c>
      <c r="J84" s="382">
        <v>54.083333333333336</v>
      </c>
      <c r="K84" s="383">
        <v>0</v>
      </c>
      <c r="L84" s="385">
        <v>54.083333333333336</v>
      </c>
    </row>
    <row r="85" spans="1:12" ht="15.75">
      <c r="A85" s="677" t="s">
        <v>12</v>
      </c>
      <c r="B85" s="337" t="s">
        <v>106</v>
      </c>
      <c r="C85" s="377">
        <v>2.54</v>
      </c>
      <c r="D85" s="400">
        <v>66.2755905511811</v>
      </c>
      <c r="E85" s="515">
        <v>1.54</v>
      </c>
      <c r="F85" s="422">
        <v>71</v>
      </c>
      <c r="G85" s="402">
        <v>71</v>
      </c>
      <c r="H85" s="372">
        <v>0</v>
      </c>
      <c r="I85" s="515">
        <v>1</v>
      </c>
      <c r="J85" s="421">
        <v>59</v>
      </c>
      <c r="K85" s="74">
        <v>0</v>
      </c>
      <c r="L85" s="75">
        <v>59</v>
      </c>
    </row>
    <row r="86" spans="1:12" ht="15.75">
      <c r="A86" s="676"/>
      <c r="B86" s="337" t="s">
        <v>140</v>
      </c>
      <c r="C86" s="377">
        <v>3.38</v>
      </c>
      <c r="D86" s="378">
        <v>54.786982248520715</v>
      </c>
      <c r="E86" s="515">
        <v>2.84</v>
      </c>
      <c r="F86" s="421">
        <v>54.556338028169016</v>
      </c>
      <c r="G86" s="372">
        <v>0</v>
      </c>
      <c r="H86" s="372">
        <v>61</v>
      </c>
      <c r="I86" s="515">
        <v>0.54</v>
      </c>
      <c r="J86" s="421">
        <v>56</v>
      </c>
      <c r="K86" s="74">
        <v>0</v>
      </c>
      <c r="L86" s="75">
        <v>56</v>
      </c>
    </row>
    <row r="87" spans="1:12" ht="15.75">
      <c r="A87" s="676"/>
      <c r="B87" s="337" t="s">
        <v>141</v>
      </c>
      <c r="C87" s="377">
        <v>6.69</v>
      </c>
      <c r="D87" s="378">
        <v>64.30044843049326</v>
      </c>
      <c r="E87" s="515">
        <v>5.15</v>
      </c>
      <c r="F87" s="422">
        <v>66.48349514563107</v>
      </c>
      <c r="G87" s="402">
        <v>67</v>
      </c>
      <c r="H87" s="402">
        <v>65</v>
      </c>
      <c r="I87" s="515">
        <v>1.54</v>
      </c>
      <c r="J87" s="421">
        <v>57</v>
      </c>
      <c r="K87" s="74">
        <v>0</v>
      </c>
      <c r="L87" s="75">
        <v>57</v>
      </c>
    </row>
    <row r="88" spans="1:12" ht="15.75">
      <c r="A88" s="676"/>
      <c r="B88" s="337" t="s">
        <v>142</v>
      </c>
      <c r="C88" s="377">
        <v>8.78</v>
      </c>
      <c r="D88" s="378">
        <v>59.39407744874715</v>
      </c>
      <c r="E88" s="515">
        <v>6.24</v>
      </c>
      <c r="F88" s="421">
        <v>62.403846153846146</v>
      </c>
      <c r="G88" s="372">
        <v>65</v>
      </c>
      <c r="H88" s="372">
        <v>60</v>
      </c>
      <c r="I88" s="515">
        <v>2.54</v>
      </c>
      <c r="J88" s="421">
        <v>52</v>
      </c>
      <c r="K88" s="74">
        <v>52</v>
      </c>
      <c r="L88" s="75">
        <v>52</v>
      </c>
    </row>
    <row r="89" spans="1:12" ht="15.75">
      <c r="A89" s="676"/>
      <c r="B89" s="337" t="s">
        <v>143</v>
      </c>
      <c r="C89" s="377">
        <v>8.4</v>
      </c>
      <c r="D89" s="400">
        <v>65.26428571428572</v>
      </c>
      <c r="E89" s="515">
        <v>6.4</v>
      </c>
      <c r="F89" s="422">
        <v>69.565625</v>
      </c>
      <c r="G89" s="402">
        <v>70</v>
      </c>
      <c r="H89" s="402">
        <v>69</v>
      </c>
      <c r="I89" s="515">
        <v>2</v>
      </c>
      <c r="J89" s="421">
        <v>51.5</v>
      </c>
      <c r="K89" s="74">
        <v>52</v>
      </c>
      <c r="L89" s="75">
        <v>51</v>
      </c>
    </row>
    <row r="90" spans="1:12" ht="15.75">
      <c r="A90" s="676"/>
      <c r="B90" s="380" t="s">
        <v>90</v>
      </c>
      <c r="C90" s="381">
        <v>29.79</v>
      </c>
      <c r="D90" s="382">
        <v>62.215172876804296</v>
      </c>
      <c r="E90" s="516">
        <v>22.17</v>
      </c>
      <c r="F90" s="401">
        <v>65.01082543978349</v>
      </c>
      <c r="G90" s="403">
        <v>66.26058631921823</v>
      </c>
      <c r="H90" s="383">
        <v>63.45904954499493</v>
      </c>
      <c r="I90" s="516">
        <v>7.62</v>
      </c>
      <c r="J90" s="382">
        <v>54.08136482939633</v>
      </c>
      <c r="K90" s="383">
        <v>52</v>
      </c>
      <c r="L90" s="385">
        <v>54.8220640569395</v>
      </c>
    </row>
    <row r="91" spans="1:12" ht="15.75">
      <c r="A91" s="677" t="s">
        <v>13</v>
      </c>
      <c r="B91" s="337" t="s">
        <v>144</v>
      </c>
      <c r="C91" s="377">
        <v>18.36</v>
      </c>
      <c r="D91" s="378">
        <v>60.001089324618746</v>
      </c>
      <c r="E91" s="515">
        <v>10.83</v>
      </c>
      <c r="F91" s="421">
        <v>62.093259464450604</v>
      </c>
      <c r="G91" s="402">
        <v>69</v>
      </c>
      <c r="H91" s="372">
        <v>61</v>
      </c>
      <c r="I91" s="515">
        <v>7.53</v>
      </c>
      <c r="J91" s="421">
        <v>56.99203187250996</v>
      </c>
      <c r="K91" s="406">
        <v>70</v>
      </c>
      <c r="L91" s="75">
        <v>55</v>
      </c>
    </row>
    <row r="92" spans="1:12" ht="15.75">
      <c r="A92" s="676"/>
      <c r="B92" s="337" t="s">
        <v>145</v>
      </c>
      <c r="C92" s="377">
        <v>14</v>
      </c>
      <c r="D92" s="378">
        <v>56.714285714285715</v>
      </c>
      <c r="E92" s="515">
        <v>10</v>
      </c>
      <c r="F92" s="421">
        <v>58.2</v>
      </c>
      <c r="G92" s="402">
        <v>69</v>
      </c>
      <c r="H92" s="372">
        <v>57</v>
      </c>
      <c r="I92" s="515">
        <v>4</v>
      </c>
      <c r="J92" s="421">
        <v>53</v>
      </c>
      <c r="K92" s="74">
        <v>0</v>
      </c>
      <c r="L92" s="75">
        <v>53</v>
      </c>
    </row>
    <row r="93" spans="1:12" ht="15.75">
      <c r="A93" s="676"/>
      <c r="B93" s="337" t="s">
        <v>146</v>
      </c>
      <c r="C93" s="377">
        <v>15</v>
      </c>
      <c r="D93" s="378">
        <v>56.733333333333334</v>
      </c>
      <c r="E93" s="515">
        <v>8</v>
      </c>
      <c r="F93" s="421">
        <v>60</v>
      </c>
      <c r="G93" s="372">
        <v>0</v>
      </c>
      <c r="H93" s="372">
        <v>60</v>
      </c>
      <c r="I93" s="515">
        <v>7</v>
      </c>
      <c r="J93" s="421">
        <v>53</v>
      </c>
      <c r="K93" s="74">
        <v>0</v>
      </c>
      <c r="L93" s="75">
        <v>53</v>
      </c>
    </row>
    <row r="94" spans="1:12" ht="15.75">
      <c r="A94" s="676"/>
      <c r="B94" s="337" t="s">
        <v>147</v>
      </c>
      <c r="C94" s="377">
        <v>10.61</v>
      </c>
      <c r="D94" s="378">
        <v>64.32893496701226</v>
      </c>
      <c r="E94" s="515">
        <v>10.61</v>
      </c>
      <c r="F94" s="421">
        <v>64.32893496701226</v>
      </c>
      <c r="G94" s="402">
        <v>69</v>
      </c>
      <c r="H94" s="372">
        <v>62</v>
      </c>
      <c r="I94" s="515">
        <v>0</v>
      </c>
      <c r="J94" s="421">
        <v>0</v>
      </c>
      <c r="K94" s="74">
        <v>0</v>
      </c>
      <c r="L94" s="75">
        <v>0</v>
      </c>
    </row>
    <row r="95" spans="1:12" ht="15.75">
      <c r="A95" s="676"/>
      <c r="B95" s="337" t="s">
        <v>148</v>
      </c>
      <c r="C95" s="377">
        <v>4</v>
      </c>
      <c r="D95" s="378">
        <v>63</v>
      </c>
      <c r="E95" s="515">
        <v>3</v>
      </c>
      <c r="F95" s="421">
        <v>63</v>
      </c>
      <c r="G95" s="372">
        <v>0</v>
      </c>
      <c r="H95" s="372">
        <v>63</v>
      </c>
      <c r="I95" s="515">
        <v>1</v>
      </c>
      <c r="J95" s="421">
        <v>63</v>
      </c>
      <c r="K95" s="74">
        <v>0</v>
      </c>
      <c r="L95" s="75">
        <v>63</v>
      </c>
    </row>
    <row r="96" spans="1:12" ht="15.75">
      <c r="A96" s="676"/>
      <c r="B96" s="337" t="s">
        <v>149</v>
      </c>
      <c r="C96" s="377">
        <v>5</v>
      </c>
      <c r="D96" s="378">
        <v>56.6</v>
      </c>
      <c r="E96" s="515">
        <v>3</v>
      </c>
      <c r="F96" s="421">
        <v>59</v>
      </c>
      <c r="G96" s="372">
        <v>0</v>
      </c>
      <c r="H96" s="372">
        <v>59</v>
      </c>
      <c r="I96" s="515">
        <v>2</v>
      </c>
      <c r="J96" s="421">
        <v>53</v>
      </c>
      <c r="K96" s="74">
        <v>0</v>
      </c>
      <c r="L96" s="75">
        <v>53</v>
      </c>
    </row>
    <row r="97" spans="1:12" ht="15.75">
      <c r="A97" s="676"/>
      <c r="B97" s="337" t="s">
        <v>106</v>
      </c>
      <c r="C97" s="377">
        <v>0</v>
      </c>
      <c r="D97" s="378">
        <v>0</v>
      </c>
      <c r="E97" s="515">
        <v>0</v>
      </c>
      <c r="F97" s="421">
        <v>0</v>
      </c>
      <c r="G97" s="372">
        <v>0</v>
      </c>
      <c r="H97" s="372">
        <v>0</v>
      </c>
      <c r="I97" s="515">
        <v>0</v>
      </c>
      <c r="J97" s="421">
        <v>0</v>
      </c>
      <c r="K97" s="74">
        <v>0</v>
      </c>
      <c r="L97" s="75">
        <v>0</v>
      </c>
    </row>
    <row r="98" spans="1:12" ht="15.75">
      <c r="A98" s="676"/>
      <c r="B98" s="380" t="s">
        <v>90</v>
      </c>
      <c r="C98" s="381">
        <v>66.97</v>
      </c>
      <c r="D98" s="382">
        <v>59.19292220397193</v>
      </c>
      <c r="E98" s="516">
        <v>45.44</v>
      </c>
      <c r="F98" s="382">
        <v>61.245598591549296</v>
      </c>
      <c r="G98" s="403">
        <v>69</v>
      </c>
      <c r="H98" s="383">
        <v>60.06365711387269</v>
      </c>
      <c r="I98" s="516">
        <v>21.53</v>
      </c>
      <c r="J98" s="382">
        <v>54.86065954482118</v>
      </c>
      <c r="K98" s="403">
        <v>70</v>
      </c>
      <c r="L98" s="385">
        <v>54.12323429128105</v>
      </c>
    </row>
    <row r="99" spans="1:12" ht="15.75">
      <c r="A99" s="678" t="s">
        <v>14</v>
      </c>
      <c r="B99" s="337" t="s">
        <v>150</v>
      </c>
      <c r="C99" s="377">
        <v>18.35</v>
      </c>
      <c r="D99" s="378">
        <v>58.536784741144416</v>
      </c>
      <c r="E99" s="515">
        <v>15.9</v>
      </c>
      <c r="F99" s="421">
        <v>59.4622641509434</v>
      </c>
      <c r="G99" s="372">
        <v>62</v>
      </c>
      <c r="H99" s="372">
        <v>59</v>
      </c>
      <c r="I99" s="515">
        <v>2.45</v>
      </c>
      <c r="J99" s="421">
        <v>52.53061224489795</v>
      </c>
      <c r="K99" s="74">
        <v>62</v>
      </c>
      <c r="L99" s="75">
        <v>46</v>
      </c>
    </row>
    <row r="100" spans="1:12" ht="15.75">
      <c r="A100" s="676"/>
      <c r="B100" s="337" t="s">
        <v>151</v>
      </c>
      <c r="C100" s="377">
        <v>10.85</v>
      </c>
      <c r="D100" s="378">
        <v>61.092165898617516</v>
      </c>
      <c r="E100" s="515">
        <v>9.85</v>
      </c>
      <c r="F100" s="421">
        <v>61.40609137055838</v>
      </c>
      <c r="G100" s="372">
        <v>65</v>
      </c>
      <c r="H100" s="372">
        <v>61</v>
      </c>
      <c r="I100" s="515">
        <v>1</v>
      </c>
      <c r="J100" s="421">
        <v>58</v>
      </c>
      <c r="K100" s="74">
        <v>0</v>
      </c>
      <c r="L100" s="75">
        <v>58</v>
      </c>
    </row>
    <row r="101" spans="1:12" ht="15.75">
      <c r="A101" s="676"/>
      <c r="B101" s="337" t="s">
        <v>152</v>
      </c>
      <c r="C101" s="377">
        <v>7.45</v>
      </c>
      <c r="D101" s="378">
        <v>56.80536912751678</v>
      </c>
      <c r="E101" s="515">
        <v>7.45</v>
      </c>
      <c r="F101" s="421">
        <v>56.80536912751678</v>
      </c>
      <c r="G101" s="372">
        <v>62</v>
      </c>
      <c r="H101" s="372">
        <v>56</v>
      </c>
      <c r="I101" s="515">
        <v>0</v>
      </c>
      <c r="J101" s="421">
        <v>0</v>
      </c>
      <c r="K101" s="74">
        <v>0</v>
      </c>
      <c r="L101" s="75">
        <v>0</v>
      </c>
    </row>
    <row r="102" spans="1:12" ht="15.75">
      <c r="A102" s="676"/>
      <c r="B102" s="337" t="s">
        <v>153</v>
      </c>
      <c r="C102" s="377">
        <v>10.08</v>
      </c>
      <c r="D102" s="378">
        <v>63.29365079365079</v>
      </c>
      <c r="E102" s="515">
        <v>10.08</v>
      </c>
      <c r="F102" s="421">
        <v>63.29365079365079</v>
      </c>
      <c r="G102" s="372">
        <v>61</v>
      </c>
      <c r="H102" s="372">
        <v>65</v>
      </c>
      <c r="I102" s="515">
        <v>0</v>
      </c>
      <c r="J102" s="421">
        <v>0</v>
      </c>
      <c r="K102" s="74">
        <v>0</v>
      </c>
      <c r="L102" s="75">
        <v>0</v>
      </c>
    </row>
    <row r="103" spans="1:12" ht="15.75">
      <c r="A103" s="676"/>
      <c r="B103" s="337" t="s">
        <v>154</v>
      </c>
      <c r="C103" s="377">
        <v>7.45</v>
      </c>
      <c r="D103" s="378">
        <v>59.10738255033557</v>
      </c>
      <c r="E103" s="515">
        <v>6.45</v>
      </c>
      <c r="F103" s="421">
        <v>60.674418604651166</v>
      </c>
      <c r="G103" s="372">
        <v>63</v>
      </c>
      <c r="H103" s="372">
        <v>60</v>
      </c>
      <c r="I103" s="515">
        <v>1</v>
      </c>
      <c r="J103" s="421">
        <v>49</v>
      </c>
      <c r="K103" s="74">
        <v>0</v>
      </c>
      <c r="L103" s="75">
        <v>49</v>
      </c>
    </row>
    <row r="104" spans="1:12" ht="15.75">
      <c r="A104" s="676"/>
      <c r="B104" s="380" t="s">
        <v>90</v>
      </c>
      <c r="C104" s="381">
        <v>54.18</v>
      </c>
      <c r="D104" s="382">
        <v>59.77390180878553</v>
      </c>
      <c r="E104" s="516">
        <v>49.73</v>
      </c>
      <c r="F104" s="382">
        <v>60.38306857027953</v>
      </c>
      <c r="G104" s="383">
        <v>62.01470588235295</v>
      </c>
      <c r="H104" s="383">
        <v>59.96205413609918</v>
      </c>
      <c r="I104" s="516">
        <v>4.45</v>
      </c>
      <c r="J104" s="382">
        <v>52.966292134831455</v>
      </c>
      <c r="K104" s="383">
        <v>62</v>
      </c>
      <c r="L104" s="385">
        <v>50.347826086956516</v>
      </c>
    </row>
    <row r="105" spans="1:12" ht="15.75">
      <c r="A105" s="677" t="s">
        <v>15</v>
      </c>
      <c r="B105" s="337" t="s">
        <v>155</v>
      </c>
      <c r="C105" s="377">
        <v>16</v>
      </c>
      <c r="D105" s="378">
        <v>60.75</v>
      </c>
      <c r="E105" s="515">
        <v>16</v>
      </c>
      <c r="F105" s="421">
        <v>60.75</v>
      </c>
      <c r="G105" s="372">
        <v>63</v>
      </c>
      <c r="H105" s="372">
        <v>60</v>
      </c>
      <c r="I105" s="515">
        <v>0</v>
      </c>
      <c r="J105" s="421">
        <v>0</v>
      </c>
      <c r="K105" s="74">
        <v>0</v>
      </c>
      <c r="L105" s="75">
        <v>0</v>
      </c>
    </row>
    <row r="106" spans="1:12" ht="15.75">
      <c r="A106" s="676"/>
      <c r="B106" s="337" t="s">
        <v>156</v>
      </c>
      <c r="C106" s="377">
        <v>18</v>
      </c>
      <c r="D106" s="378">
        <v>51.55555555555556</v>
      </c>
      <c r="E106" s="515">
        <v>14</v>
      </c>
      <c r="F106" s="421">
        <v>50.857142857142854</v>
      </c>
      <c r="G106" s="372">
        <v>62</v>
      </c>
      <c r="H106" s="372">
        <v>50</v>
      </c>
      <c r="I106" s="515">
        <v>4</v>
      </c>
      <c r="J106" s="421">
        <v>54</v>
      </c>
      <c r="K106" s="74">
        <v>0</v>
      </c>
      <c r="L106" s="75">
        <v>54</v>
      </c>
    </row>
    <row r="107" spans="1:12" ht="15.75">
      <c r="A107" s="676"/>
      <c r="B107" s="337" t="s">
        <v>157</v>
      </c>
      <c r="C107" s="377">
        <v>5</v>
      </c>
      <c r="D107" s="378">
        <v>58.8</v>
      </c>
      <c r="E107" s="515">
        <v>5</v>
      </c>
      <c r="F107" s="421">
        <v>58.8</v>
      </c>
      <c r="G107" s="372">
        <v>58</v>
      </c>
      <c r="H107" s="372">
        <v>59</v>
      </c>
      <c r="I107" s="515">
        <v>0</v>
      </c>
      <c r="J107" s="421">
        <v>0</v>
      </c>
      <c r="K107" s="74">
        <v>0</v>
      </c>
      <c r="L107" s="75">
        <v>0</v>
      </c>
    </row>
    <row r="108" spans="1:12" ht="15.75">
      <c r="A108" s="676"/>
      <c r="B108" s="337" t="s">
        <v>158</v>
      </c>
      <c r="C108" s="377">
        <v>6</v>
      </c>
      <c r="D108" s="378">
        <v>60.5</v>
      </c>
      <c r="E108" s="515">
        <v>6</v>
      </c>
      <c r="F108" s="421">
        <v>60.5</v>
      </c>
      <c r="G108" s="372">
        <v>64</v>
      </c>
      <c r="H108" s="372">
        <v>57</v>
      </c>
      <c r="I108" s="515">
        <v>0</v>
      </c>
      <c r="J108" s="421">
        <v>0</v>
      </c>
      <c r="K108" s="74">
        <v>0</v>
      </c>
      <c r="L108" s="75">
        <v>0</v>
      </c>
    </row>
    <row r="109" spans="1:12" ht="15.75">
      <c r="A109" s="676"/>
      <c r="B109" s="337" t="s">
        <v>106</v>
      </c>
      <c r="C109" s="377">
        <v>0</v>
      </c>
      <c r="D109" s="378">
        <v>0</v>
      </c>
      <c r="E109" s="515">
        <v>0</v>
      </c>
      <c r="F109" s="421">
        <v>0</v>
      </c>
      <c r="G109" s="372">
        <v>0</v>
      </c>
      <c r="H109" s="372">
        <v>0</v>
      </c>
      <c r="I109" s="515">
        <v>0</v>
      </c>
      <c r="J109" s="421">
        <v>0</v>
      </c>
      <c r="K109" s="74">
        <v>0</v>
      </c>
      <c r="L109" s="75">
        <v>0</v>
      </c>
    </row>
    <row r="110" spans="1:12" ht="15.75">
      <c r="A110" s="676"/>
      <c r="B110" s="380" t="s">
        <v>90</v>
      </c>
      <c r="C110" s="381">
        <v>45</v>
      </c>
      <c r="D110" s="382">
        <v>56.82222222222222</v>
      </c>
      <c r="E110" s="516">
        <v>41</v>
      </c>
      <c r="F110" s="382">
        <v>57.09756097560975</v>
      </c>
      <c r="G110" s="383">
        <v>62.666666666666664</v>
      </c>
      <c r="H110" s="383">
        <v>55.53125</v>
      </c>
      <c r="I110" s="516">
        <v>4</v>
      </c>
      <c r="J110" s="382">
        <v>54</v>
      </c>
      <c r="K110" s="383">
        <v>0</v>
      </c>
      <c r="L110" s="385">
        <v>54</v>
      </c>
    </row>
    <row r="111" spans="1:12" ht="15.75">
      <c r="A111" s="677" t="s">
        <v>16</v>
      </c>
      <c r="B111" s="337" t="s">
        <v>159</v>
      </c>
      <c r="C111" s="377">
        <v>6</v>
      </c>
      <c r="D111" s="378">
        <v>62</v>
      </c>
      <c r="E111" s="515">
        <v>6</v>
      </c>
      <c r="F111" s="421">
        <v>62</v>
      </c>
      <c r="G111" s="372">
        <v>0</v>
      </c>
      <c r="H111" s="372">
        <v>62</v>
      </c>
      <c r="I111" s="515">
        <v>0</v>
      </c>
      <c r="J111" s="421">
        <v>0</v>
      </c>
      <c r="K111" s="74">
        <v>0</v>
      </c>
      <c r="L111" s="75">
        <v>0</v>
      </c>
    </row>
    <row r="112" spans="1:12" ht="15.75">
      <c r="A112" s="676"/>
      <c r="B112" s="337" t="s">
        <v>160</v>
      </c>
      <c r="C112" s="377">
        <v>7</v>
      </c>
      <c r="D112" s="378">
        <v>53.857142857142854</v>
      </c>
      <c r="E112" s="515">
        <v>2</v>
      </c>
      <c r="F112" s="421">
        <v>56</v>
      </c>
      <c r="G112" s="372">
        <v>0</v>
      </c>
      <c r="H112" s="372">
        <v>56</v>
      </c>
      <c r="I112" s="515">
        <v>5</v>
      </c>
      <c r="J112" s="421">
        <v>53</v>
      </c>
      <c r="K112" s="74">
        <v>0</v>
      </c>
      <c r="L112" s="75">
        <v>53</v>
      </c>
    </row>
    <row r="113" spans="1:12" ht="15.75">
      <c r="A113" s="676"/>
      <c r="B113" s="337" t="s">
        <v>161</v>
      </c>
      <c r="C113" s="377">
        <v>15</v>
      </c>
      <c r="D113" s="378">
        <v>57.2</v>
      </c>
      <c r="E113" s="515">
        <v>12</v>
      </c>
      <c r="F113" s="421">
        <v>57</v>
      </c>
      <c r="G113" s="372">
        <v>0</v>
      </c>
      <c r="H113" s="372">
        <v>57</v>
      </c>
      <c r="I113" s="515">
        <v>3</v>
      </c>
      <c r="J113" s="421">
        <v>58</v>
      </c>
      <c r="K113" s="74">
        <v>0</v>
      </c>
      <c r="L113" s="75">
        <v>58</v>
      </c>
    </row>
    <row r="114" spans="1:12" ht="15.75">
      <c r="A114" s="676"/>
      <c r="B114" s="337" t="s">
        <v>106</v>
      </c>
      <c r="C114" s="377">
        <v>0</v>
      </c>
      <c r="D114" s="378">
        <v>0</v>
      </c>
      <c r="E114" s="515">
        <v>0</v>
      </c>
      <c r="F114" s="421">
        <v>0</v>
      </c>
      <c r="G114" s="372">
        <v>0</v>
      </c>
      <c r="H114" s="372">
        <v>0</v>
      </c>
      <c r="I114" s="515">
        <v>0</v>
      </c>
      <c r="J114" s="421">
        <v>0</v>
      </c>
      <c r="K114" s="74">
        <v>0</v>
      </c>
      <c r="L114" s="75">
        <v>0</v>
      </c>
    </row>
    <row r="115" spans="1:12" ht="15.75">
      <c r="A115" s="676"/>
      <c r="B115" s="380" t="s">
        <v>90</v>
      </c>
      <c r="C115" s="381">
        <v>28</v>
      </c>
      <c r="D115" s="382">
        <v>57.392857142857146</v>
      </c>
      <c r="E115" s="516">
        <v>20</v>
      </c>
      <c r="F115" s="382">
        <v>58.4</v>
      </c>
      <c r="G115" s="383">
        <v>0</v>
      </c>
      <c r="H115" s="383">
        <v>58.4</v>
      </c>
      <c r="I115" s="516">
        <v>8</v>
      </c>
      <c r="J115" s="382">
        <v>54.875</v>
      </c>
      <c r="K115" s="383">
        <v>0</v>
      </c>
      <c r="L115" s="385">
        <v>54.875</v>
      </c>
    </row>
    <row r="116" spans="1:12" ht="27" customHeight="1">
      <c r="A116" s="677" t="s">
        <v>17</v>
      </c>
      <c r="B116" s="337" t="s">
        <v>106</v>
      </c>
      <c r="C116" s="377">
        <v>16</v>
      </c>
      <c r="D116" s="378">
        <v>56.125</v>
      </c>
      <c r="E116" s="515">
        <v>11</v>
      </c>
      <c r="F116" s="421">
        <v>58</v>
      </c>
      <c r="G116" s="372">
        <v>0</v>
      </c>
      <c r="H116" s="372">
        <v>58</v>
      </c>
      <c r="I116" s="515">
        <v>5</v>
      </c>
      <c r="J116" s="421">
        <v>52</v>
      </c>
      <c r="K116" s="74">
        <v>0</v>
      </c>
      <c r="L116" s="75">
        <v>52</v>
      </c>
    </row>
    <row r="117" spans="1:12" ht="30" customHeight="1">
      <c r="A117" s="676"/>
      <c r="B117" s="384" t="s">
        <v>90</v>
      </c>
      <c r="C117" s="381">
        <v>16</v>
      </c>
      <c r="D117" s="382">
        <v>56.125</v>
      </c>
      <c r="E117" s="516">
        <v>11</v>
      </c>
      <c r="F117" s="382">
        <v>58</v>
      </c>
      <c r="G117" s="383">
        <v>0</v>
      </c>
      <c r="H117" s="383">
        <v>58</v>
      </c>
      <c r="I117" s="516">
        <v>5</v>
      </c>
      <c r="J117" s="382">
        <v>52</v>
      </c>
      <c r="K117" s="383">
        <v>0</v>
      </c>
      <c r="L117" s="385">
        <v>52</v>
      </c>
    </row>
    <row r="118" spans="1:12" ht="15.75">
      <c r="A118" s="678" t="s">
        <v>162</v>
      </c>
      <c r="B118" s="337" t="s">
        <v>163</v>
      </c>
      <c r="C118" s="377">
        <v>11.55</v>
      </c>
      <c r="D118" s="378">
        <v>60.27965367965368</v>
      </c>
      <c r="E118" s="515">
        <v>6.51</v>
      </c>
      <c r="F118" s="422">
        <v>66.68970814132105</v>
      </c>
      <c r="G118" s="402">
        <v>76</v>
      </c>
      <c r="H118" s="402">
        <v>65</v>
      </c>
      <c r="I118" s="515">
        <v>5.04</v>
      </c>
      <c r="J118" s="421">
        <v>52</v>
      </c>
      <c r="K118" s="74">
        <v>0</v>
      </c>
      <c r="L118" s="75">
        <v>52</v>
      </c>
    </row>
    <row r="119" spans="1:12" ht="15.75">
      <c r="A119" s="676"/>
      <c r="B119" s="337" t="s">
        <v>164</v>
      </c>
      <c r="C119" s="377">
        <v>7</v>
      </c>
      <c r="D119" s="378">
        <v>54.42857142857143</v>
      </c>
      <c r="E119" s="515">
        <v>4</v>
      </c>
      <c r="F119" s="421">
        <v>63</v>
      </c>
      <c r="G119" s="372">
        <v>0</v>
      </c>
      <c r="H119" s="372">
        <v>63</v>
      </c>
      <c r="I119" s="515">
        <v>3</v>
      </c>
      <c r="J119" s="421">
        <v>43</v>
      </c>
      <c r="K119" s="74">
        <v>0</v>
      </c>
      <c r="L119" s="75">
        <v>43</v>
      </c>
    </row>
    <row r="120" spans="1:12" ht="15.75">
      <c r="A120" s="676"/>
      <c r="B120" s="337" t="s">
        <v>165</v>
      </c>
      <c r="C120" s="377">
        <v>8.8</v>
      </c>
      <c r="D120" s="378">
        <v>62.79545454545454</v>
      </c>
      <c r="E120" s="515">
        <v>4.9</v>
      </c>
      <c r="F120" s="422">
        <v>65.0204081632653</v>
      </c>
      <c r="G120" s="402">
        <v>69</v>
      </c>
      <c r="H120" s="372">
        <v>64</v>
      </c>
      <c r="I120" s="515">
        <v>3.9</v>
      </c>
      <c r="J120" s="421">
        <v>60</v>
      </c>
      <c r="K120" s="74">
        <v>0</v>
      </c>
      <c r="L120" s="75">
        <v>60</v>
      </c>
    </row>
    <row r="121" spans="1:13" ht="15.75">
      <c r="A121" s="676"/>
      <c r="B121" s="380" t="s">
        <v>90</v>
      </c>
      <c r="C121" s="381">
        <v>27.35</v>
      </c>
      <c r="D121" s="382">
        <v>59.59159049360146</v>
      </c>
      <c r="E121" s="516">
        <v>15.41</v>
      </c>
      <c r="F121" s="401">
        <v>65.20116807268009</v>
      </c>
      <c r="G121" s="403">
        <v>72.5</v>
      </c>
      <c r="H121" s="383">
        <v>64.11260253542133</v>
      </c>
      <c r="I121" s="516">
        <v>11.94</v>
      </c>
      <c r="J121" s="382">
        <v>52.35175879396984</v>
      </c>
      <c r="K121" s="383">
        <v>0</v>
      </c>
      <c r="L121" s="385">
        <v>52.35175879396984</v>
      </c>
      <c r="M121" s="80"/>
    </row>
    <row r="122" spans="1:13" ht="18" customHeight="1">
      <c r="A122" s="677" t="s">
        <v>19</v>
      </c>
      <c r="B122" s="337" t="s">
        <v>95</v>
      </c>
      <c r="C122" s="377">
        <v>13.5</v>
      </c>
      <c r="D122" s="378">
        <v>60.48148148148148</v>
      </c>
      <c r="E122" s="515">
        <v>8</v>
      </c>
      <c r="F122" s="421">
        <v>61.5</v>
      </c>
      <c r="G122" s="402">
        <v>72</v>
      </c>
      <c r="H122" s="372">
        <v>60</v>
      </c>
      <c r="I122" s="515">
        <v>5.5</v>
      </c>
      <c r="J122" s="421">
        <v>59</v>
      </c>
      <c r="K122" s="74">
        <v>0</v>
      </c>
      <c r="L122" s="75">
        <v>59</v>
      </c>
      <c r="M122" s="80"/>
    </row>
    <row r="123" spans="1:13" ht="17.25" customHeight="1">
      <c r="A123" s="676"/>
      <c r="B123" s="337" t="s">
        <v>99</v>
      </c>
      <c r="C123" s="377">
        <v>15.5</v>
      </c>
      <c r="D123" s="378">
        <v>53.45161290322581</v>
      </c>
      <c r="E123" s="515">
        <v>10.5</v>
      </c>
      <c r="F123" s="421">
        <v>57</v>
      </c>
      <c r="G123" s="372">
        <v>0</v>
      </c>
      <c r="H123" s="372">
        <v>57</v>
      </c>
      <c r="I123" s="515">
        <v>5</v>
      </c>
      <c r="J123" s="421">
        <v>46</v>
      </c>
      <c r="K123" s="74">
        <v>0</v>
      </c>
      <c r="L123" s="75">
        <v>46</v>
      </c>
      <c r="M123" s="80"/>
    </row>
    <row r="124" spans="1:13" ht="18" customHeight="1">
      <c r="A124" s="676"/>
      <c r="B124" s="337" t="s">
        <v>491</v>
      </c>
      <c r="C124" s="377">
        <v>0</v>
      </c>
      <c r="D124" s="378">
        <v>0</v>
      </c>
      <c r="E124" s="515">
        <v>0</v>
      </c>
      <c r="F124" s="421">
        <v>0</v>
      </c>
      <c r="G124" s="372">
        <v>0</v>
      </c>
      <c r="H124" s="372">
        <v>0</v>
      </c>
      <c r="I124" s="515">
        <v>0</v>
      </c>
      <c r="J124" s="421">
        <v>0</v>
      </c>
      <c r="K124" s="74">
        <v>0</v>
      </c>
      <c r="L124" s="75">
        <v>0</v>
      </c>
      <c r="M124" s="80"/>
    </row>
    <row r="125" spans="1:13" ht="20.25" customHeight="1" thickBot="1">
      <c r="A125" s="681"/>
      <c r="B125" s="390" t="s">
        <v>90</v>
      </c>
      <c r="C125" s="391">
        <v>29</v>
      </c>
      <c r="D125" s="392">
        <v>56.724137931034484</v>
      </c>
      <c r="E125" s="517">
        <v>18.5</v>
      </c>
      <c r="F125" s="392">
        <v>58.945945945945944</v>
      </c>
      <c r="G125" s="409">
        <v>72</v>
      </c>
      <c r="H125" s="393">
        <v>58.2</v>
      </c>
      <c r="I125" s="517">
        <v>10.5</v>
      </c>
      <c r="J125" s="392">
        <v>52.80952380952381</v>
      </c>
      <c r="K125" s="393">
        <v>0</v>
      </c>
      <c r="L125" s="394">
        <v>52.80952380952381</v>
      </c>
      <c r="M125" s="80"/>
    </row>
    <row r="126" spans="1:13" ht="22.5" thickBot="1">
      <c r="A126" s="364" t="s">
        <v>80</v>
      </c>
      <c r="B126" s="395" t="s">
        <v>489</v>
      </c>
      <c r="C126" s="396">
        <v>1325.01</v>
      </c>
      <c r="D126" s="397">
        <v>57.47908053524125</v>
      </c>
      <c r="E126" s="396">
        <v>975.71</v>
      </c>
      <c r="F126" s="397">
        <v>59.40048938721546</v>
      </c>
      <c r="G126" s="398">
        <v>62.1943396226415</v>
      </c>
      <c r="H126" s="398">
        <v>58.166520634170126</v>
      </c>
      <c r="I126" s="396">
        <v>349.3</v>
      </c>
      <c r="J126" s="397">
        <v>52.11195247638134</v>
      </c>
      <c r="K126" s="398">
        <v>54.00842105263158</v>
      </c>
      <c r="L126" s="399">
        <v>51.97359852557211</v>
      </c>
      <c r="M126" s="80"/>
    </row>
    <row r="127" spans="1:16" ht="15.75">
      <c r="A127" s="81"/>
      <c r="B127" s="76"/>
      <c r="C127" s="80"/>
      <c r="D127" s="80"/>
      <c r="E127" s="518"/>
      <c r="F127" s="82"/>
      <c r="G127" s="374"/>
      <c r="H127" s="374"/>
      <c r="I127" s="518"/>
      <c r="J127" s="82"/>
      <c r="K127" s="82"/>
      <c r="L127" s="82"/>
      <c r="M127" s="80"/>
      <c r="N127" s="80"/>
      <c r="O127" s="80"/>
      <c r="P127" s="80"/>
    </row>
    <row r="128" spans="1:16" ht="15.75" customHeight="1">
      <c r="A128" s="81"/>
      <c r="B128" s="680" t="s">
        <v>492</v>
      </c>
      <c r="C128" s="680"/>
      <c r="D128" s="680"/>
      <c r="E128" s="680"/>
      <c r="F128" s="680"/>
      <c r="G128" s="680"/>
      <c r="H128" s="680"/>
      <c r="I128" s="680"/>
      <c r="J128" s="680"/>
      <c r="K128" s="680"/>
      <c r="L128" s="680"/>
      <c r="M128" s="80"/>
      <c r="N128" s="80"/>
      <c r="O128" s="80"/>
      <c r="P128" s="80"/>
    </row>
    <row r="129" spans="1:16" ht="15.75" customHeight="1">
      <c r="A129" s="81"/>
      <c r="B129" s="679" t="s">
        <v>493</v>
      </c>
      <c r="C129" s="679"/>
      <c r="D129" s="679"/>
      <c r="E129" s="679"/>
      <c r="F129" s="679"/>
      <c r="G129" s="679"/>
      <c r="H129" s="679"/>
      <c r="I129" s="679"/>
      <c r="J129" s="634"/>
      <c r="K129" s="634"/>
      <c r="L129" s="634"/>
      <c r="M129" s="80"/>
      <c r="N129" s="80"/>
      <c r="O129" s="80"/>
      <c r="P129" s="80"/>
    </row>
    <row r="130" spans="1:16" ht="15.75">
      <c r="A130" s="81"/>
      <c r="B130" s="680" t="s">
        <v>494</v>
      </c>
      <c r="C130" s="680"/>
      <c r="D130" s="680"/>
      <c r="E130" s="680"/>
      <c r="F130" s="680"/>
      <c r="G130" s="680"/>
      <c r="H130" s="680"/>
      <c r="I130" s="680"/>
      <c r="J130" s="634"/>
      <c r="K130" s="634"/>
      <c r="L130" s="634"/>
      <c r="M130" s="80"/>
      <c r="N130" s="80"/>
      <c r="O130" s="80"/>
      <c r="P130" s="80"/>
    </row>
    <row r="131" spans="1:16" ht="15.75">
      <c r="A131" s="81"/>
      <c r="B131" s="76"/>
      <c r="C131" s="80"/>
      <c r="D131" s="83"/>
      <c r="E131" s="518"/>
      <c r="F131" s="82"/>
      <c r="G131" s="374"/>
      <c r="H131" s="374"/>
      <c r="I131" s="518"/>
      <c r="J131" s="82"/>
      <c r="K131" s="82"/>
      <c r="L131" s="82"/>
      <c r="M131" s="80"/>
      <c r="N131" s="80"/>
      <c r="O131" s="80"/>
      <c r="P131" s="80"/>
    </row>
    <row r="132" spans="1:16" ht="15.75">
      <c r="A132" s="81"/>
      <c r="B132" s="76"/>
      <c r="C132" s="80"/>
      <c r="D132" s="80"/>
      <c r="E132" s="518"/>
      <c r="F132" s="82"/>
      <c r="G132" s="374"/>
      <c r="H132" s="374"/>
      <c r="I132" s="518"/>
      <c r="J132" s="82"/>
      <c r="K132" s="82"/>
      <c r="L132" s="82"/>
      <c r="M132" s="80"/>
      <c r="N132" s="80"/>
      <c r="O132" s="80"/>
      <c r="P132" s="80"/>
    </row>
    <row r="133" spans="1:16" ht="15.75">
      <c r="A133" s="81"/>
      <c r="B133" s="76"/>
      <c r="C133" s="80"/>
      <c r="D133" s="80"/>
      <c r="E133" s="518"/>
      <c r="F133" s="82"/>
      <c r="G133" s="374"/>
      <c r="H133" s="374"/>
      <c r="I133" s="518"/>
      <c r="J133" s="82"/>
      <c r="K133" s="82"/>
      <c r="L133" s="82"/>
      <c r="M133" s="80"/>
      <c r="N133" s="80"/>
      <c r="O133" s="80"/>
      <c r="P133" s="80"/>
    </row>
    <row r="134" spans="1:16" ht="15.75">
      <c r="A134" s="81"/>
      <c r="B134" s="76"/>
      <c r="C134" s="80"/>
      <c r="D134" s="80"/>
      <c r="E134" s="518"/>
      <c r="F134" s="82"/>
      <c r="G134" s="374"/>
      <c r="H134" s="374"/>
      <c r="I134" s="518"/>
      <c r="J134" s="82"/>
      <c r="K134" s="82"/>
      <c r="L134" s="82"/>
      <c r="M134" s="80"/>
      <c r="N134" s="80"/>
      <c r="O134" s="80"/>
      <c r="P134" s="80"/>
    </row>
    <row r="135" spans="1:16" ht="15.75">
      <c r="A135" s="81"/>
      <c r="B135" s="76"/>
      <c r="C135" s="80"/>
      <c r="D135" s="80"/>
      <c r="E135" s="518"/>
      <c r="F135" s="82"/>
      <c r="G135" s="374"/>
      <c r="H135" s="374"/>
      <c r="I135" s="518"/>
      <c r="J135" s="82"/>
      <c r="K135" s="82"/>
      <c r="L135" s="82"/>
      <c r="M135" s="80"/>
      <c r="N135" s="80"/>
      <c r="O135" s="80"/>
      <c r="P135" s="80"/>
    </row>
    <row r="136" spans="1:16" ht="15.75">
      <c r="A136" s="81"/>
      <c r="B136" s="76"/>
      <c r="C136" s="80"/>
      <c r="D136" s="80"/>
      <c r="E136" s="518"/>
      <c r="F136" s="82"/>
      <c r="G136" s="374"/>
      <c r="H136" s="374"/>
      <c r="I136" s="518"/>
      <c r="J136" s="82"/>
      <c r="K136" s="82"/>
      <c r="L136" s="82"/>
      <c r="M136" s="80"/>
      <c r="N136" s="80"/>
      <c r="O136" s="80"/>
      <c r="P136" s="80"/>
    </row>
    <row r="137" spans="1:16" ht="15.75">
      <c r="A137" s="81"/>
      <c r="B137" s="76"/>
      <c r="C137" s="80"/>
      <c r="D137" s="80"/>
      <c r="E137" s="518"/>
      <c r="F137" s="82"/>
      <c r="G137" s="374"/>
      <c r="H137" s="374"/>
      <c r="I137" s="518"/>
      <c r="J137" s="82"/>
      <c r="K137" s="82"/>
      <c r="L137" s="82"/>
      <c r="M137" s="80"/>
      <c r="N137" s="80"/>
      <c r="O137" s="80"/>
      <c r="P137" s="80"/>
    </row>
    <row r="138" spans="1:16" ht="15.75">
      <c r="A138" s="81"/>
      <c r="B138" s="76"/>
      <c r="C138" s="80"/>
      <c r="D138" s="80"/>
      <c r="E138" s="518"/>
      <c r="F138" s="82"/>
      <c r="G138" s="374"/>
      <c r="H138" s="374"/>
      <c r="I138" s="518"/>
      <c r="J138" s="82"/>
      <c r="K138" s="82"/>
      <c r="L138" s="82"/>
      <c r="M138" s="80"/>
      <c r="N138" s="80"/>
      <c r="O138" s="80"/>
      <c r="P138" s="80"/>
    </row>
    <row r="139" spans="1:16" ht="15.75">
      <c r="A139" s="81"/>
      <c r="B139" s="76"/>
      <c r="C139" s="80"/>
      <c r="D139" s="80"/>
      <c r="E139" s="518"/>
      <c r="F139" s="82"/>
      <c r="G139" s="374"/>
      <c r="H139" s="374"/>
      <c r="I139" s="518"/>
      <c r="J139" s="82"/>
      <c r="K139" s="82"/>
      <c r="L139" s="82"/>
      <c r="M139" s="80"/>
      <c r="N139" s="80"/>
      <c r="O139" s="80"/>
      <c r="P139" s="80"/>
    </row>
    <row r="140" spans="1:16" ht="15.75">
      <c r="A140" s="81"/>
      <c r="B140" s="76"/>
      <c r="C140" s="80"/>
      <c r="D140" s="80"/>
      <c r="E140" s="518"/>
      <c r="F140" s="82"/>
      <c r="G140" s="374"/>
      <c r="H140" s="374"/>
      <c r="I140" s="518"/>
      <c r="J140" s="82"/>
      <c r="K140" s="82"/>
      <c r="L140" s="82"/>
      <c r="M140" s="80"/>
      <c r="N140" s="80"/>
      <c r="O140" s="80"/>
      <c r="P140" s="80"/>
    </row>
    <row r="141" spans="1:16" ht="15.75">
      <c r="A141" s="81"/>
      <c r="B141" s="76"/>
      <c r="C141" s="80"/>
      <c r="D141" s="80"/>
      <c r="E141" s="518"/>
      <c r="F141" s="82"/>
      <c r="G141" s="374"/>
      <c r="H141" s="374"/>
      <c r="I141" s="518"/>
      <c r="J141" s="82"/>
      <c r="K141" s="82"/>
      <c r="L141" s="82"/>
      <c r="M141" s="80"/>
      <c r="N141" s="80"/>
      <c r="O141" s="80"/>
      <c r="P141" s="80"/>
    </row>
    <row r="142" spans="1:16" ht="15.75">
      <c r="A142" s="81"/>
      <c r="B142" s="76"/>
      <c r="C142" s="80"/>
      <c r="D142" s="80"/>
      <c r="E142" s="518"/>
      <c r="F142" s="82"/>
      <c r="G142" s="374"/>
      <c r="H142" s="374"/>
      <c r="I142" s="518"/>
      <c r="J142" s="82"/>
      <c r="K142" s="82"/>
      <c r="L142" s="82"/>
      <c r="M142" s="80"/>
      <c r="N142" s="80"/>
      <c r="O142" s="80"/>
      <c r="P142" s="80"/>
    </row>
    <row r="143" spans="1:16" ht="15.75">
      <c r="A143" s="81"/>
      <c r="B143" s="76"/>
      <c r="C143" s="80"/>
      <c r="D143" s="80"/>
      <c r="E143" s="518"/>
      <c r="F143" s="82"/>
      <c r="G143" s="374"/>
      <c r="H143" s="374"/>
      <c r="I143" s="518"/>
      <c r="J143" s="82"/>
      <c r="K143" s="82"/>
      <c r="L143" s="82"/>
      <c r="M143" s="80"/>
      <c r="N143" s="80"/>
      <c r="O143" s="80"/>
      <c r="P143" s="80"/>
    </row>
    <row r="144" spans="1:16" ht="15.75">
      <c r="A144" s="81"/>
      <c r="B144" s="76"/>
      <c r="C144" s="80"/>
      <c r="D144" s="80"/>
      <c r="E144" s="518"/>
      <c r="F144" s="82"/>
      <c r="G144" s="374"/>
      <c r="H144" s="374"/>
      <c r="I144" s="518"/>
      <c r="J144" s="82"/>
      <c r="K144" s="82"/>
      <c r="L144" s="82"/>
      <c r="M144" s="80"/>
      <c r="N144" s="80"/>
      <c r="O144" s="80"/>
      <c r="P144" s="80"/>
    </row>
    <row r="145" spans="1:16" ht="15.75">
      <c r="A145" s="81"/>
      <c r="B145" s="76"/>
      <c r="C145" s="80"/>
      <c r="D145" s="80"/>
      <c r="E145" s="518"/>
      <c r="F145" s="82"/>
      <c r="G145" s="374"/>
      <c r="H145" s="374"/>
      <c r="I145" s="518"/>
      <c r="J145" s="82"/>
      <c r="K145" s="82"/>
      <c r="L145" s="82"/>
      <c r="M145" s="80"/>
      <c r="N145" s="80"/>
      <c r="O145" s="80"/>
      <c r="P145" s="80"/>
    </row>
    <row r="146" spans="1:16" ht="15.75">
      <c r="A146" s="81"/>
      <c r="B146" s="76"/>
      <c r="C146" s="80"/>
      <c r="D146" s="80"/>
      <c r="E146" s="518"/>
      <c r="F146" s="82"/>
      <c r="G146" s="374"/>
      <c r="H146" s="374"/>
      <c r="I146" s="518"/>
      <c r="J146" s="82"/>
      <c r="K146" s="82"/>
      <c r="L146" s="82"/>
      <c r="M146" s="80"/>
      <c r="N146" s="80"/>
      <c r="O146" s="80"/>
      <c r="P146" s="80"/>
    </row>
    <row r="147" spans="1:16" ht="15.75">
      <c r="A147" s="81"/>
      <c r="B147" s="76"/>
      <c r="C147" s="80"/>
      <c r="D147" s="80"/>
      <c r="E147" s="518"/>
      <c r="F147" s="82"/>
      <c r="G147" s="374"/>
      <c r="H147" s="374"/>
      <c r="I147" s="518"/>
      <c r="J147" s="82"/>
      <c r="K147" s="82"/>
      <c r="L147" s="82"/>
      <c r="M147" s="80"/>
      <c r="N147" s="80"/>
      <c r="O147" s="80"/>
      <c r="P147" s="80"/>
    </row>
    <row r="148" spans="1:16" ht="15.75">
      <c r="A148" s="81"/>
      <c r="B148" s="76"/>
      <c r="C148" s="80"/>
      <c r="D148" s="80"/>
      <c r="E148" s="518"/>
      <c r="F148" s="82"/>
      <c r="G148" s="374"/>
      <c r="H148" s="374"/>
      <c r="I148" s="518"/>
      <c r="J148" s="82"/>
      <c r="K148" s="82"/>
      <c r="L148" s="82"/>
      <c r="M148" s="80"/>
      <c r="N148" s="80"/>
      <c r="O148" s="80"/>
      <c r="P148" s="80"/>
    </row>
    <row r="149" spans="1:16" ht="15.75">
      <c r="A149" s="81"/>
      <c r="B149" s="76"/>
      <c r="C149" s="80"/>
      <c r="D149" s="80"/>
      <c r="E149" s="518"/>
      <c r="F149" s="82"/>
      <c r="G149" s="374"/>
      <c r="H149" s="374"/>
      <c r="I149" s="518"/>
      <c r="J149" s="82"/>
      <c r="K149" s="82"/>
      <c r="L149" s="82"/>
      <c r="M149" s="80"/>
      <c r="N149" s="80"/>
      <c r="O149" s="80"/>
      <c r="P149" s="80"/>
    </row>
    <row r="150" spans="1:16" ht="15.75">
      <c r="A150" s="81"/>
      <c r="B150" s="76"/>
      <c r="C150" s="80"/>
      <c r="D150" s="80"/>
      <c r="E150" s="518"/>
      <c r="F150" s="82"/>
      <c r="G150" s="374"/>
      <c r="H150" s="374"/>
      <c r="I150" s="518"/>
      <c r="J150" s="82"/>
      <c r="K150" s="82"/>
      <c r="L150" s="82"/>
      <c r="M150" s="80"/>
      <c r="N150" s="80"/>
      <c r="O150" s="80"/>
      <c r="P150" s="80"/>
    </row>
    <row r="151" spans="1:16" ht="15.75">
      <c r="A151" s="81"/>
      <c r="B151" s="76"/>
      <c r="C151" s="80"/>
      <c r="D151" s="80"/>
      <c r="E151" s="518"/>
      <c r="F151" s="82"/>
      <c r="G151" s="374"/>
      <c r="H151" s="374"/>
      <c r="I151" s="518"/>
      <c r="J151" s="82"/>
      <c r="K151" s="82"/>
      <c r="L151" s="82"/>
      <c r="M151" s="80"/>
      <c r="N151" s="80"/>
      <c r="O151" s="80"/>
      <c r="P151" s="80"/>
    </row>
    <row r="152" spans="1:16" ht="15.75">
      <c r="A152" s="81"/>
      <c r="B152" s="76"/>
      <c r="C152" s="80"/>
      <c r="D152" s="80"/>
      <c r="E152" s="518"/>
      <c r="F152" s="82"/>
      <c r="G152" s="374"/>
      <c r="H152" s="374"/>
      <c r="I152" s="518"/>
      <c r="J152" s="82"/>
      <c r="K152" s="82"/>
      <c r="L152" s="82"/>
      <c r="M152" s="80"/>
      <c r="N152" s="80"/>
      <c r="O152" s="80"/>
      <c r="P152" s="80"/>
    </row>
    <row r="153" spans="1:16" ht="15.75">
      <c r="A153" s="81"/>
      <c r="B153" s="76"/>
      <c r="C153" s="80"/>
      <c r="D153" s="80"/>
      <c r="E153" s="518"/>
      <c r="F153" s="82"/>
      <c r="G153" s="374"/>
      <c r="H153" s="374"/>
      <c r="I153" s="518"/>
      <c r="J153" s="82"/>
      <c r="K153" s="82"/>
      <c r="L153" s="82"/>
      <c r="M153" s="80"/>
      <c r="N153" s="80"/>
      <c r="O153" s="80"/>
      <c r="P153" s="80"/>
    </row>
    <row r="154" spans="1:16" ht="15.75">
      <c r="A154" s="81"/>
      <c r="B154" s="76"/>
      <c r="C154" s="80"/>
      <c r="D154" s="80"/>
      <c r="E154" s="518"/>
      <c r="F154" s="82"/>
      <c r="G154" s="374"/>
      <c r="H154" s="374"/>
      <c r="I154" s="518"/>
      <c r="J154" s="82"/>
      <c r="K154" s="82"/>
      <c r="L154" s="82"/>
      <c r="M154" s="80"/>
      <c r="N154" s="80"/>
      <c r="O154" s="80"/>
      <c r="P154" s="80"/>
    </row>
    <row r="155" spans="1:16" ht="15.75">
      <c r="A155" s="81"/>
      <c r="B155" s="76"/>
      <c r="C155" s="80"/>
      <c r="D155" s="80"/>
      <c r="E155" s="518"/>
      <c r="F155" s="82"/>
      <c r="G155" s="374"/>
      <c r="H155" s="374"/>
      <c r="I155" s="518"/>
      <c r="J155" s="82"/>
      <c r="K155" s="82"/>
      <c r="L155" s="82"/>
      <c r="M155" s="80"/>
      <c r="N155" s="80"/>
      <c r="O155" s="80"/>
      <c r="P155" s="80"/>
    </row>
    <row r="156" spans="1:16" ht="15.75">
      <c r="A156" s="81"/>
      <c r="B156" s="76"/>
      <c r="C156" s="80"/>
      <c r="D156" s="80"/>
      <c r="E156" s="518"/>
      <c r="F156" s="82"/>
      <c r="G156" s="374"/>
      <c r="H156" s="374"/>
      <c r="I156" s="518"/>
      <c r="J156" s="82"/>
      <c r="K156" s="82"/>
      <c r="L156" s="82"/>
      <c r="M156" s="80"/>
      <c r="N156" s="80"/>
      <c r="O156" s="80"/>
      <c r="P156" s="80"/>
    </row>
    <row r="157" spans="1:16" ht="15.75">
      <c r="A157" s="81"/>
      <c r="B157" s="76"/>
      <c r="C157" s="80"/>
      <c r="D157" s="80"/>
      <c r="E157" s="518"/>
      <c r="F157" s="82"/>
      <c r="G157" s="374"/>
      <c r="H157" s="374"/>
      <c r="I157" s="518"/>
      <c r="J157" s="82"/>
      <c r="K157" s="82"/>
      <c r="L157" s="82"/>
      <c r="M157" s="80"/>
      <c r="N157" s="80"/>
      <c r="O157" s="80"/>
      <c r="P157" s="80"/>
    </row>
    <row r="158" spans="1:16" ht="15.75">
      <c r="A158" s="81"/>
      <c r="B158" s="76"/>
      <c r="C158" s="80"/>
      <c r="D158" s="80"/>
      <c r="E158" s="518"/>
      <c r="F158" s="82"/>
      <c r="G158" s="374"/>
      <c r="H158" s="374"/>
      <c r="I158" s="518"/>
      <c r="J158" s="82"/>
      <c r="K158" s="82"/>
      <c r="L158" s="82"/>
      <c r="M158" s="80"/>
      <c r="N158" s="80"/>
      <c r="O158" s="80"/>
      <c r="P158" s="80"/>
    </row>
    <row r="159" spans="1:16" ht="15.75">
      <c r="A159" s="81"/>
      <c r="B159" s="76"/>
      <c r="C159" s="80"/>
      <c r="D159" s="80"/>
      <c r="E159" s="518"/>
      <c r="F159" s="82"/>
      <c r="G159" s="374"/>
      <c r="H159" s="374"/>
      <c r="I159" s="518"/>
      <c r="J159" s="82"/>
      <c r="K159" s="82"/>
      <c r="L159" s="82"/>
      <c r="M159" s="80"/>
      <c r="N159" s="80"/>
      <c r="O159" s="80"/>
      <c r="P159" s="80"/>
    </row>
    <row r="160" spans="1:16" ht="15.75">
      <c r="A160" s="81"/>
      <c r="B160" s="76"/>
      <c r="C160" s="80"/>
      <c r="D160" s="80"/>
      <c r="E160" s="518"/>
      <c r="F160" s="82"/>
      <c r="G160" s="374"/>
      <c r="H160" s="374"/>
      <c r="I160" s="518"/>
      <c r="J160" s="82"/>
      <c r="K160" s="82"/>
      <c r="L160" s="82"/>
      <c r="M160" s="80"/>
      <c r="N160" s="80"/>
      <c r="O160" s="80"/>
      <c r="P160" s="80"/>
    </row>
    <row r="161" spans="1:16" ht="15.75">
      <c r="A161" s="81"/>
      <c r="B161" s="76"/>
      <c r="C161" s="80"/>
      <c r="D161" s="80"/>
      <c r="E161" s="518"/>
      <c r="F161" s="82"/>
      <c r="G161" s="374"/>
      <c r="H161" s="374"/>
      <c r="I161" s="518"/>
      <c r="J161" s="82"/>
      <c r="K161" s="82"/>
      <c r="L161" s="82"/>
      <c r="M161" s="80"/>
      <c r="N161" s="80"/>
      <c r="O161" s="80"/>
      <c r="P161" s="80"/>
    </row>
    <row r="162" spans="1:16" ht="15.75">
      <c r="A162" s="81"/>
      <c r="B162" s="76"/>
      <c r="C162" s="80"/>
      <c r="D162" s="80"/>
      <c r="E162" s="518"/>
      <c r="F162" s="82"/>
      <c r="G162" s="374"/>
      <c r="H162" s="374"/>
      <c r="I162" s="518"/>
      <c r="J162" s="82"/>
      <c r="K162" s="82"/>
      <c r="L162" s="82"/>
      <c r="M162" s="80"/>
      <c r="N162" s="80"/>
      <c r="O162" s="80"/>
      <c r="P162" s="80"/>
    </row>
    <row r="163" spans="1:16" ht="15.75">
      <c r="A163" s="81"/>
      <c r="B163" s="76"/>
      <c r="C163" s="80"/>
      <c r="D163" s="80"/>
      <c r="E163" s="518"/>
      <c r="F163" s="82"/>
      <c r="G163" s="374"/>
      <c r="H163" s="374"/>
      <c r="I163" s="518"/>
      <c r="J163" s="82"/>
      <c r="K163" s="82"/>
      <c r="L163" s="82"/>
      <c r="M163" s="80"/>
      <c r="N163" s="80"/>
      <c r="O163" s="80"/>
      <c r="P163" s="80"/>
    </row>
    <row r="164" spans="1:16" ht="15.75">
      <c r="A164" s="81"/>
      <c r="B164" s="76"/>
      <c r="C164" s="80"/>
      <c r="D164" s="80"/>
      <c r="E164" s="518"/>
      <c r="F164" s="82"/>
      <c r="G164" s="374"/>
      <c r="H164" s="374"/>
      <c r="I164" s="518"/>
      <c r="J164" s="82"/>
      <c r="K164" s="82"/>
      <c r="L164" s="82"/>
      <c r="M164" s="80"/>
      <c r="N164" s="80"/>
      <c r="O164" s="80"/>
      <c r="P164" s="80"/>
    </row>
    <row r="165" spans="1:16" ht="15.75">
      <c r="A165" s="81"/>
      <c r="B165" s="76"/>
      <c r="C165" s="80"/>
      <c r="D165" s="80"/>
      <c r="E165" s="518"/>
      <c r="F165" s="82"/>
      <c r="G165" s="374"/>
      <c r="H165" s="374"/>
      <c r="I165" s="518"/>
      <c r="J165" s="82"/>
      <c r="K165" s="82"/>
      <c r="L165" s="82"/>
      <c r="M165" s="80"/>
      <c r="N165" s="80"/>
      <c r="O165" s="80"/>
      <c r="P165" s="80"/>
    </row>
    <row r="166" spans="1:16" ht="15.75">
      <c r="A166" s="81"/>
      <c r="B166" s="76"/>
      <c r="C166" s="80"/>
      <c r="D166" s="80"/>
      <c r="E166" s="518"/>
      <c r="F166" s="82"/>
      <c r="G166" s="374"/>
      <c r="H166" s="374"/>
      <c r="I166" s="518"/>
      <c r="J166" s="82"/>
      <c r="K166" s="82"/>
      <c r="L166" s="82"/>
      <c r="M166" s="80"/>
      <c r="N166" s="80"/>
      <c r="O166" s="80"/>
      <c r="P166" s="80"/>
    </row>
    <row r="167" spans="1:16" ht="15.75">
      <c r="A167" s="81"/>
      <c r="B167" s="76"/>
      <c r="C167" s="80"/>
      <c r="D167" s="80"/>
      <c r="E167" s="518"/>
      <c r="F167" s="82"/>
      <c r="G167" s="374"/>
      <c r="H167" s="374"/>
      <c r="I167" s="518"/>
      <c r="J167" s="82"/>
      <c r="K167" s="82"/>
      <c r="L167" s="82"/>
      <c r="M167" s="80"/>
      <c r="N167" s="80"/>
      <c r="O167" s="80"/>
      <c r="P167" s="80"/>
    </row>
    <row r="168" spans="1:16" ht="15.75">
      <c r="A168" s="81"/>
      <c r="B168" s="76"/>
      <c r="C168" s="80"/>
      <c r="D168" s="80"/>
      <c r="E168" s="518"/>
      <c r="F168" s="82"/>
      <c r="G168" s="374"/>
      <c r="H168" s="374"/>
      <c r="I168" s="518"/>
      <c r="J168" s="82"/>
      <c r="K168" s="82"/>
      <c r="L168" s="82"/>
      <c r="M168" s="80"/>
      <c r="N168" s="80"/>
      <c r="O168" s="80"/>
      <c r="P168" s="80"/>
    </row>
    <row r="169" spans="1:16" ht="15.75">
      <c r="A169" s="81"/>
      <c r="B169" s="76"/>
      <c r="C169" s="80"/>
      <c r="D169" s="80"/>
      <c r="E169" s="518"/>
      <c r="F169" s="82"/>
      <c r="G169" s="374"/>
      <c r="H169" s="374"/>
      <c r="I169" s="518"/>
      <c r="J169" s="82"/>
      <c r="K169" s="82"/>
      <c r="L169" s="82"/>
      <c r="M169" s="80"/>
      <c r="N169" s="80"/>
      <c r="O169" s="80"/>
      <c r="P169" s="80"/>
    </row>
    <row r="170" spans="1:16" ht="15.75">
      <c r="A170" s="81"/>
      <c r="B170" s="76"/>
      <c r="C170" s="80"/>
      <c r="D170" s="80"/>
      <c r="E170" s="518"/>
      <c r="F170" s="82"/>
      <c r="G170" s="374"/>
      <c r="H170" s="374"/>
      <c r="I170" s="518"/>
      <c r="J170" s="82"/>
      <c r="K170" s="82"/>
      <c r="L170" s="82"/>
      <c r="M170" s="80"/>
      <c r="N170" s="80"/>
      <c r="O170" s="80"/>
      <c r="P170" s="80"/>
    </row>
    <row r="171" spans="1:16" ht="15.75">
      <c r="A171" s="81"/>
      <c r="B171" s="76"/>
      <c r="C171" s="80"/>
      <c r="D171" s="80"/>
      <c r="E171" s="518"/>
      <c r="F171" s="82"/>
      <c r="G171" s="374"/>
      <c r="H171" s="374"/>
      <c r="I171" s="518"/>
      <c r="J171" s="82"/>
      <c r="K171" s="82"/>
      <c r="L171" s="82"/>
      <c r="M171" s="80"/>
      <c r="N171" s="80"/>
      <c r="O171" s="80"/>
      <c r="P171" s="80"/>
    </row>
    <row r="172" spans="1:16" ht="15.75">
      <c r="A172" s="81"/>
      <c r="B172" s="76"/>
      <c r="C172" s="80"/>
      <c r="D172" s="80"/>
      <c r="E172" s="518"/>
      <c r="F172" s="82"/>
      <c r="G172" s="374"/>
      <c r="H172" s="374"/>
      <c r="I172" s="518"/>
      <c r="J172" s="82"/>
      <c r="K172" s="82"/>
      <c r="L172" s="82"/>
      <c r="M172" s="80"/>
      <c r="N172" s="80"/>
      <c r="O172" s="80"/>
      <c r="P172" s="80"/>
    </row>
    <row r="173" spans="1:16" ht="15.75">
      <c r="A173" s="81"/>
      <c r="B173" s="76"/>
      <c r="C173" s="80"/>
      <c r="D173" s="80"/>
      <c r="E173" s="518"/>
      <c r="F173" s="82"/>
      <c r="G173" s="374"/>
      <c r="H173" s="374"/>
      <c r="I173" s="518"/>
      <c r="J173" s="82"/>
      <c r="K173" s="82"/>
      <c r="L173" s="82"/>
      <c r="M173" s="80"/>
      <c r="N173" s="80"/>
      <c r="O173" s="80"/>
      <c r="P173" s="80"/>
    </row>
    <row r="174" spans="1:16" ht="15.75">
      <c r="A174" s="81"/>
      <c r="B174" s="76"/>
      <c r="C174" s="80"/>
      <c r="D174" s="80"/>
      <c r="E174" s="518"/>
      <c r="F174" s="82"/>
      <c r="G174" s="374"/>
      <c r="H174" s="374"/>
      <c r="I174" s="518"/>
      <c r="J174" s="82"/>
      <c r="K174" s="82"/>
      <c r="L174" s="82"/>
      <c r="M174" s="80"/>
      <c r="N174" s="80"/>
      <c r="O174" s="80"/>
      <c r="P174" s="80"/>
    </row>
    <row r="175" spans="1:16" ht="15.75">
      <c r="A175" s="81"/>
      <c r="B175" s="76"/>
      <c r="C175" s="80"/>
      <c r="D175" s="80"/>
      <c r="E175" s="518"/>
      <c r="F175" s="82"/>
      <c r="G175" s="374"/>
      <c r="H175" s="374"/>
      <c r="I175" s="518"/>
      <c r="J175" s="82"/>
      <c r="K175" s="82"/>
      <c r="L175" s="82"/>
      <c r="M175" s="80"/>
      <c r="N175" s="80"/>
      <c r="O175" s="80"/>
      <c r="P175" s="80"/>
    </row>
    <row r="176" spans="1:16" ht="15.75">
      <c r="A176" s="81"/>
      <c r="B176" s="76"/>
      <c r="C176" s="80"/>
      <c r="D176" s="80"/>
      <c r="E176" s="518"/>
      <c r="F176" s="82"/>
      <c r="G176" s="374"/>
      <c r="H176" s="374"/>
      <c r="I176" s="518"/>
      <c r="J176" s="82"/>
      <c r="K176" s="82"/>
      <c r="L176" s="82"/>
      <c r="M176" s="80"/>
      <c r="N176" s="80"/>
      <c r="O176" s="80"/>
      <c r="P176" s="80"/>
    </row>
    <row r="177" spans="1:16" ht="15.75">
      <c r="A177" s="81"/>
      <c r="B177" s="76"/>
      <c r="C177" s="80"/>
      <c r="D177" s="80"/>
      <c r="E177" s="518"/>
      <c r="F177" s="82"/>
      <c r="G177" s="374"/>
      <c r="H177" s="374"/>
      <c r="I177" s="518"/>
      <c r="J177" s="82"/>
      <c r="K177" s="82"/>
      <c r="L177" s="82"/>
      <c r="M177" s="80"/>
      <c r="N177" s="80"/>
      <c r="O177" s="80"/>
      <c r="P177" s="80"/>
    </row>
    <row r="178" spans="1:16" ht="15.75">
      <c r="A178" s="81"/>
      <c r="B178" s="76"/>
      <c r="C178" s="80"/>
      <c r="D178" s="80"/>
      <c r="E178" s="518"/>
      <c r="F178" s="82"/>
      <c r="G178" s="374"/>
      <c r="H178" s="374"/>
      <c r="I178" s="518"/>
      <c r="J178" s="82"/>
      <c r="K178" s="82"/>
      <c r="L178" s="82"/>
      <c r="M178" s="80"/>
      <c r="N178" s="80"/>
      <c r="O178" s="80"/>
      <c r="P178" s="80"/>
    </row>
    <row r="179" spans="1:16" ht="15.75">
      <c r="A179" s="81"/>
      <c r="B179" s="76"/>
      <c r="C179" s="80"/>
      <c r="D179" s="80"/>
      <c r="E179" s="518"/>
      <c r="F179" s="82"/>
      <c r="G179" s="374"/>
      <c r="H179" s="374"/>
      <c r="I179" s="518"/>
      <c r="J179" s="82"/>
      <c r="K179" s="82"/>
      <c r="L179" s="82"/>
      <c r="M179" s="80"/>
      <c r="N179" s="80"/>
      <c r="O179" s="80"/>
      <c r="P179" s="80"/>
    </row>
    <row r="180" spans="1:16" ht="15.75">
      <c r="A180" s="81"/>
      <c r="B180" s="76"/>
      <c r="C180" s="80"/>
      <c r="D180" s="80"/>
      <c r="E180" s="518"/>
      <c r="F180" s="82"/>
      <c r="G180" s="374"/>
      <c r="H180" s="374"/>
      <c r="I180" s="518"/>
      <c r="J180" s="82"/>
      <c r="K180" s="82"/>
      <c r="L180" s="82"/>
      <c r="M180" s="80"/>
      <c r="N180" s="80"/>
      <c r="O180" s="80"/>
      <c r="P180" s="80"/>
    </row>
    <row r="181" spans="1:16" ht="15.75">
      <c r="A181" s="81"/>
      <c r="B181" s="76"/>
      <c r="C181" s="80"/>
      <c r="D181" s="80"/>
      <c r="E181" s="518"/>
      <c r="F181" s="82"/>
      <c r="G181" s="374"/>
      <c r="H181" s="374"/>
      <c r="I181" s="518"/>
      <c r="J181" s="82"/>
      <c r="K181" s="82"/>
      <c r="L181" s="82"/>
      <c r="M181" s="80"/>
      <c r="N181" s="80"/>
      <c r="O181" s="80"/>
      <c r="P181" s="80"/>
    </row>
    <row r="182" spans="1:16" ht="15.75">
      <c r="A182" s="81"/>
      <c r="B182" s="76"/>
      <c r="C182" s="80"/>
      <c r="D182" s="80"/>
      <c r="E182" s="518"/>
      <c r="F182" s="82"/>
      <c r="G182" s="374"/>
      <c r="H182" s="374"/>
      <c r="I182" s="518"/>
      <c r="J182" s="82"/>
      <c r="K182" s="82"/>
      <c r="L182" s="82"/>
      <c r="M182" s="80"/>
      <c r="N182" s="80"/>
      <c r="O182" s="80"/>
      <c r="P182" s="80"/>
    </row>
    <row r="183" spans="1:16" ht="15.75">
      <c r="A183" s="81"/>
      <c r="B183" s="76"/>
      <c r="C183" s="80"/>
      <c r="D183" s="80"/>
      <c r="E183" s="518"/>
      <c r="F183" s="82"/>
      <c r="G183" s="374"/>
      <c r="H183" s="374"/>
      <c r="I183" s="518"/>
      <c r="J183" s="82"/>
      <c r="K183" s="82"/>
      <c r="L183" s="82"/>
      <c r="M183" s="80"/>
      <c r="N183" s="80"/>
      <c r="O183" s="80"/>
      <c r="P183" s="80"/>
    </row>
    <row r="184" spans="1:16" ht="15.75">
      <c r="A184" s="81"/>
      <c r="B184" s="76"/>
      <c r="C184" s="80"/>
      <c r="D184" s="80"/>
      <c r="E184" s="518"/>
      <c r="F184" s="82"/>
      <c r="G184" s="374"/>
      <c r="H184" s="374"/>
      <c r="I184" s="518"/>
      <c r="J184" s="82"/>
      <c r="K184" s="82"/>
      <c r="L184" s="82"/>
      <c r="M184" s="80"/>
      <c r="N184" s="80"/>
      <c r="O184" s="80"/>
      <c r="P184" s="80"/>
    </row>
    <row r="185" spans="1:16" ht="15.75">
      <c r="A185" s="81"/>
      <c r="B185" s="76"/>
      <c r="C185" s="80"/>
      <c r="D185" s="80"/>
      <c r="E185" s="518"/>
      <c r="F185" s="82"/>
      <c r="G185" s="374"/>
      <c r="H185" s="374"/>
      <c r="I185" s="518"/>
      <c r="J185" s="82"/>
      <c r="K185" s="82"/>
      <c r="L185" s="82"/>
      <c r="M185" s="80"/>
      <c r="N185" s="80"/>
      <c r="O185" s="80"/>
      <c r="P185" s="80"/>
    </row>
    <row r="186" spans="1:16" ht="15.75">
      <c r="A186" s="81"/>
      <c r="B186" s="76"/>
      <c r="C186" s="80"/>
      <c r="D186" s="80"/>
      <c r="E186" s="518"/>
      <c r="F186" s="82"/>
      <c r="G186" s="374"/>
      <c r="H186" s="374"/>
      <c r="I186" s="518"/>
      <c r="J186" s="82"/>
      <c r="K186" s="82"/>
      <c r="L186" s="82"/>
      <c r="M186" s="80"/>
      <c r="N186" s="80"/>
      <c r="O186" s="80"/>
      <c r="P186" s="80"/>
    </row>
    <row r="187" spans="1:16" ht="15.75">
      <c r="A187" s="81"/>
      <c r="B187" s="76"/>
      <c r="C187" s="80"/>
      <c r="D187" s="80"/>
      <c r="E187" s="518"/>
      <c r="F187" s="82"/>
      <c r="G187" s="374"/>
      <c r="H187" s="374"/>
      <c r="I187" s="518"/>
      <c r="J187" s="82"/>
      <c r="K187" s="82"/>
      <c r="L187" s="82"/>
      <c r="M187" s="80"/>
      <c r="N187" s="80"/>
      <c r="O187" s="80"/>
      <c r="P187" s="80"/>
    </row>
    <row r="188" spans="1:16" ht="15.75">
      <c r="A188" s="81"/>
      <c r="B188" s="76"/>
      <c r="C188" s="80"/>
      <c r="D188" s="80"/>
      <c r="E188" s="518"/>
      <c r="F188" s="82"/>
      <c r="G188" s="374"/>
      <c r="H188" s="374"/>
      <c r="I188" s="518"/>
      <c r="J188" s="82"/>
      <c r="K188" s="82"/>
      <c r="L188" s="82"/>
      <c r="M188" s="80"/>
      <c r="N188" s="80"/>
      <c r="O188" s="80"/>
      <c r="P188" s="80"/>
    </row>
    <row r="189" spans="1:16" ht="15.75">
      <c r="A189" s="81"/>
      <c r="B189" s="76"/>
      <c r="C189" s="80"/>
      <c r="D189" s="80"/>
      <c r="E189" s="518"/>
      <c r="F189" s="82"/>
      <c r="G189" s="374"/>
      <c r="H189" s="374"/>
      <c r="I189" s="518"/>
      <c r="J189" s="82"/>
      <c r="K189" s="82"/>
      <c r="L189" s="82"/>
      <c r="M189" s="80"/>
      <c r="N189" s="80"/>
      <c r="O189" s="80"/>
      <c r="P189" s="80"/>
    </row>
    <row r="190" spans="1:16" ht="15.75">
      <c r="A190" s="81"/>
      <c r="B190" s="76"/>
      <c r="C190" s="80"/>
      <c r="D190" s="80"/>
      <c r="E190" s="518"/>
      <c r="F190" s="82"/>
      <c r="G190" s="374"/>
      <c r="H190" s="374"/>
      <c r="I190" s="518"/>
      <c r="J190" s="82"/>
      <c r="K190" s="82"/>
      <c r="L190" s="82"/>
      <c r="M190" s="80"/>
      <c r="N190" s="80"/>
      <c r="O190" s="80"/>
      <c r="P190" s="80"/>
    </row>
    <row r="191" spans="1:16" ht="15.75">
      <c r="A191" s="81"/>
      <c r="B191" s="76"/>
      <c r="C191" s="80"/>
      <c r="D191" s="80"/>
      <c r="E191" s="518"/>
      <c r="F191" s="82"/>
      <c r="G191" s="374"/>
      <c r="H191" s="374"/>
      <c r="I191" s="518"/>
      <c r="J191" s="82"/>
      <c r="K191" s="82"/>
      <c r="L191" s="82"/>
      <c r="M191" s="80"/>
      <c r="N191" s="80"/>
      <c r="O191" s="80"/>
      <c r="P191" s="80"/>
    </row>
    <row r="192" spans="1:16" ht="15.75">
      <c r="A192" s="81"/>
      <c r="B192" s="76"/>
      <c r="C192" s="80"/>
      <c r="D192" s="80"/>
      <c r="E192" s="518"/>
      <c r="F192" s="82"/>
      <c r="G192" s="374"/>
      <c r="H192" s="374"/>
      <c r="I192" s="518"/>
      <c r="J192" s="82"/>
      <c r="K192" s="82"/>
      <c r="L192" s="82"/>
      <c r="M192" s="80"/>
      <c r="N192" s="80"/>
      <c r="O192" s="80"/>
      <c r="P192" s="80"/>
    </row>
    <row r="193" spans="1:16" ht="15.75">
      <c r="A193" s="81"/>
      <c r="B193" s="76"/>
      <c r="C193" s="80"/>
      <c r="D193" s="80"/>
      <c r="E193" s="518"/>
      <c r="F193" s="82"/>
      <c r="G193" s="374"/>
      <c r="H193" s="374"/>
      <c r="I193" s="518"/>
      <c r="J193" s="82"/>
      <c r="K193" s="82"/>
      <c r="L193" s="82"/>
      <c r="M193" s="80"/>
      <c r="N193" s="80"/>
      <c r="O193" s="80"/>
      <c r="P193" s="80"/>
    </row>
    <row r="194" spans="1:16" ht="15.75">
      <c r="A194" s="81"/>
      <c r="B194" s="76"/>
      <c r="C194" s="80"/>
      <c r="D194" s="80"/>
      <c r="E194" s="518"/>
      <c r="F194" s="82"/>
      <c r="G194" s="374"/>
      <c r="H194" s="374"/>
      <c r="I194" s="518"/>
      <c r="J194" s="82"/>
      <c r="K194" s="82"/>
      <c r="L194" s="82"/>
      <c r="M194" s="80"/>
      <c r="N194" s="80"/>
      <c r="O194" s="80"/>
      <c r="P194" s="80"/>
    </row>
    <row r="195" spans="1:16" ht="15.75">
      <c r="A195" s="81"/>
      <c r="B195" s="76"/>
      <c r="C195" s="80"/>
      <c r="D195" s="80"/>
      <c r="E195" s="518"/>
      <c r="F195" s="82"/>
      <c r="G195" s="374"/>
      <c r="H195" s="374"/>
      <c r="I195" s="518"/>
      <c r="J195" s="82"/>
      <c r="K195" s="82"/>
      <c r="L195" s="82"/>
      <c r="M195" s="80"/>
      <c r="N195" s="80"/>
      <c r="O195" s="80"/>
      <c r="P195" s="80"/>
    </row>
    <row r="196" spans="1:16" ht="15.75">
      <c r="A196" s="81"/>
      <c r="B196" s="76"/>
      <c r="C196" s="80"/>
      <c r="D196" s="80"/>
      <c r="E196" s="518"/>
      <c r="F196" s="82"/>
      <c r="G196" s="374"/>
      <c r="H196" s="374"/>
      <c r="I196" s="518"/>
      <c r="J196" s="82"/>
      <c r="K196" s="82"/>
      <c r="L196" s="82"/>
      <c r="M196" s="80"/>
      <c r="N196" s="80"/>
      <c r="O196" s="80"/>
      <c r="P196" s="80"/>
    </row>
    <row r="197" spans="1:16" ht="15.75">
      <c r="A197" s="81"/>
      <c r="B197" s="76"/>
      <c r="C197" s="80"/>
      <c r="D197" s="80"/>
      <c r="E197" s="518"/>
      <c r="F197" s="82"/>
      <c r="G197" s="374"/>
      <c r="H197" s="374"/>
      <c r="I197" s="518"/>
      <c r="J197" s="82"/>
      <c r="K197" s="82"/>
      <c r="L197" s="82"/>
      <c r="M197" s="80"/>
      <c r="N197" s="80"/>
      <c r="O197" s="80"/>
      <c r="P197" s="80"/>
    </row>
    <row r="198" spans="1:16" ht="15.75">
      <c r="A198" s="81"/>
      <c r="B198" s="76"/>
      <c r="C198" s="80"/>
      <c r="D198" s="80"/>
      <c r="E198" s="518"/>
      <c r="F198" s="82"/>
      <c r="G198" s="374"/>
      <c r="H198" s="374"/>
      <c r="I198" s="518"/>
      <c r="J198" s="82"/>
      <c r="K198" s="82"/>
      <c r="L198" s="82"/>
      <c r="M198" s="80"/>
      <c r="N198" s="80"/>
      <c r="O198" s="80"/>
      <c r="P198" s="80"/>
    </row>
    <row r="199" spans="1:16" ht="15.75">
      <c r="A199" s="81"/>
      <c r="B199" s="76"/>
      <c r="C199" s="80"/>
      <c r="D199" s="80"/>
      <c r="E199" s="518"/>
      <c r="F199" s="82"/>
      <c r="G199" s="374"/>
      <c r="H199" s="374"/>
      <c r="I199" s="518"/>
      <c r="J199" s="82"/>
      <c r="K199" s="82"/>
      <c r="L199" s="82"/>
      <c r="M199" s="80"/>
      <c r="N199" s="80"/>
      <c r="O199" s="80"/>
      <c r="P199" s="80"/>
    </row>
    <row r="200" spans="1:16" ht="15.75">
      <c r="A200" s="81"/>
      <c r="B200" s="76"/>
      <c r="C200" s="80"/>
      <c r="D200" s="80"/>
      <c r="E200" s="518"/>
      <c r="F200" s="82"/>
      <c r="G200" s="374"/>
      <c r="H200" s="374"/>
      <c r="I200" s="518"/>
      <c r="J200" s="82"/>
      <c r="K200" s="82"/>
      <c r="L200" s="82"/>
      <c r="M200" s="80"/>
      <c r="N200" s="80"/>
      <c r="O200" s="80"/>
      <c r="P200" s="80"/>
    </row>
    <row r="201" spans="1:16" ht="15.75">
      <c r="A201" s="81"/>
      <c r="B201" s="76"/>
      <c r="C201" s="80"/>
      <c r="D201" s="80"/>
      <c r="E201" s="518"/>
      <c r="F201" s="82"/>
      <c r="G201" s="374"/>
      <c r="H201" s="374"/>
      <c r="I201" s="518"/>
      <c r="J201" s="82"/>
      <c r="K201" s="82"/>
      <c r="L201" s="82"/>
      <c r="M201" s="80"/>
      <c r="N201" s="80"/>
      <c r="O201" s="80"/>
      <c r="P201" s="80"/>
    </row>
    <row r="202" spans="1:16" ht="15.75">
      <c r="A202" s="81"/>
      <c r="B202" s="76"/>
      <c r="C202" s="80"/>
      <c r="D202" s="80"/>
      <c r="E202" s="518"/>
      <c r="F202" s="82"/>
      <c r="G202" s="374"/>
      <c r="H202" s="374"/>
      <c r="I202" s="518"/>
      <c r="J202" s="82"/>
      <c r="K202" s="82"/>
      <c r="L202" s="82"/>
      <c r="M202" s="80"/>
      <c r="N202" s="80"/>
      <c r="O202" s="80"/>
      <c r="P202" s="80"/>
    </row>
    <row r="203" spans="1:16" ht="15.75">
      <c r="A203" s="81"/>
      <c r="B203" s="76"/>
      <c r="C203" s="80"/>
      <c r="D203" s="80"/>
      <c r="E203" s="518"/>
      <c r="F203" s="82"/>
      <c r="G203" s="374"/>
      <c r="H203" s="374"/>
      <c r="I203" s="518"/>
      <c r="J203" s="82"/>
      <c r="K203" s="82"/>
      <c r="L203" s="82"/>
      <c r="M203" s="80"/>
      <c r="N203" s="80"/>
      <c r="O203" s="80"/>
      <c r="P203" s="80"/>
    </row>
    <row r="204" spans="1:16" ht="15.75">
      <c r="A204" s="81"/>
      <c r="B204" s="76"/>
      <c r="C204" s="80"/>
      <c r="D204" s="80"/>
      <c r="E204" s="518"/>
      <c r="F204" s="82"/>
      <c r="G204" s="374"/>
      <c r="H204" s="374"/>
      <c r="I204" s="518"/>
      <c r="J204" s="82"/>
      <c r="K204" s="82"/>
      <c r="L204" s="82"/>
      <c r="M204" s="80"/>
      <c r="N204" s="80"/>
      <c r="O204" s="80"/>
      <c r="P204" s="80"/>
    </row>
    <row r="205" spans="1:16" ht="15.75">
      <c r="A205" s="81"/>
      <c r="B205" s="76"/>
      <c r="C205" s="80"/>
      <c r="D205" s="80"/>
      <c r="E205" s="518"/>
      <c r="F205" s="82"/>
      <c r="G205" s="374"/>
      <c r="H205" s="374"/>
      <c r="I205" s="518"/>
      <c r="J205" s="82"/>
      <c r="K205" s="82"/>
      <c r="L205" s="82"/>
      <c r="M205" s="80"/>
      <c r="N205" s="80"/>
      <c r="O205" s="80"/>
      <c r="P205" s="80"/>
    </row>
    <row r="206" spans="1:16" ht="15.75">
      <c r="A206" s="81"/>
      <c r="B206" s="76"/>
      <c r="C206" s="80"/>
      <c r="D206" s="80"/>
      <c r="E206" s="518"/>
      <c r="F206" s="82"/>
      <c r="G206" s="374"/>
      <c r="H206" s="374"/>
      <c r="I206" s="518"/>
      <c r="J206" s="82"/>
      <c r="K206" s="82"/>
      <c r="L206" s="82"/>
      <c r="M206" s="80"/>
      <c r="N206" s="80"/>
      <c r="O206" s="80"/>
      <c r="P206" s="80"/>
    </row>
    <row r="207" spans="1:16" ht="15.75">
      <c r="A207" s="81"/>
      <c r="B207" s="76"/>
      <c r="C207" s="80"/>
      <c r="D207" s="80"/>
      <c r="E207" s="518"/>
      <c r="F207" s="82"/>
      <c r="G207" s="374"/>
      <c r="H207" s="374"/>
      <c r="I207" s="518"/>
      <c r="J207" s="82"/>
      <c r="K207" s="82"/>
      <c r="L207" s="82"/>
      <c r="M207" s="80"/>
      <c r="N207" s="80"/>
      <c r="O207" s="80"/>
      <c r="P207" s="80"/>
    </row>
    <row r="208" spans="1:16" ht="15.75">
      <c r="A208" s="81"/>
      <c r="B208" s="76"/>
      <c r="C208" s="80"/>
      <c r="D208" s="80"/>
      <c r="E208" s="518"/>
      <c r="F208" s="82"/>
      <c r="G208" s="374"/>
      <c r="H208" s="374"/>
      <c r="I208" s="518"/>
      <c r="J208" s="82"/>
      <c r="K208" s="82"/>
      <c r="L208" s="82"/>
      <c r="M208" s="80"/>
      <c r="N208" s="80"/>
      <c r="O208" s="80"/>
      <c r="P208" s="80"/>
    </row>
    <row r="209" spans="1:16" ht="15.75">
      <c r="A209" s="81"/>
      <c r="B209" s="76"/>
      <c r="C209" s="80"/>
      <c r="D209" s="80"/>
      <c r="E209" s="518"/>
      <c r="F209" s="82"/>
      <c r="G209" s="374"/>
      <c r="H209" s="374"/>
      <c r="I209" s="518"/>
      <c r="J209" s="82"/>
      <c r="K209" s="82"/>
      <c r="L209" s="82"/>
      <c r="M209" s="80"/>
      <c r="N209" s="80"/>
      <c r="O209" s="80"/>
      <c r="P209" s="80"/>
    </row>
    <row r="210" spans="1:16" ht="15.75">
      <c r="A210" s="81"/>
      <c r="B210" s="76"/>
      <c r="C210" s="80"/>
      <c r="D210" s="80"/>
      <c r="E210" s="518"/>
      <c r="F210" s="82"/>
      <c r="G210" s="374"/>
      <c r="H210" s="374"/>
      <c r="I210" s="518"/>
      <c r="J210" s="82"/>
      <c r="K210" s="82"/>
      <c r="L210" s="82"/>
      <c r="M210" s="80"/>
      <c r="N210" s="80"/>
      <c r="O210" s="80"/>
      <c r="P210" s="80"/>
    </row>
    <row r="211" spans="1:16" ht="15.75">
      <c r="A211" s="81"/>
      <c r="B211" s="76"/>
      <c r="C211" s="80"/>
      <c r="D211" s="80"/>
      <c r="E211" s="518"/>
      <c r="F211" s="82"/>
      <c r="G211" s="374"/>
      <c r="H211" s="374"/>
      <c r="I211" s="518"/>
      <c r="J211" s="82"/>
      <c r="K211" s="82"/>
      <c r="L211" s="82"/>
      <c r="M211" s="80"/>
      <c r="N211" s="80"/>
      <c r="O211" s="80"/>
      <c r="P211" s="80"/>
    </row>
    <row r="212" spans="1:16" ht="15.75">
      <c r="A212" s="81"/>
      <c r="B212" s="76"/>
      <c r="C212" s="80"/>
      <c r="D212" s="80"/>
      <c r="E212" s="518"/>
      <c r="F212" s="82"/>
      <c r="G212" s="374"/>
      <c r="H212" s="374"/>
      <c r="I212" s="518"/>
      <c r="J212" s="82"/>
      <c r="K212" s="82"/>
      <c r="L212" s="82"/>
      <c r="M212" s="80"/>
      <c r="N212" s="80"/>
      <c r="O212" s="80"/>
      <c r="P212" s="80"/>
    </row>
    <row r="213" spans="1:16" ht="15.75">
      <c r="A213" s="81"/>
      <c r="B213" s="76"/>
      <c r="C213" s="80"/>
      <c r="D213" s="80"/>
      <c r="E213" s="518"/>
      <c r="F213" s="82"/>
      <c r="G213" s="374"/>
      <c r="H213" s="374"/>
      <c r="I213" s="518"/>
      <c r="J213" s="82"/>
      <c r="K213" s="82"/>
      <c r="L213" s="82"/>
      <c r="M213" s="80"/>
      <c r="N213" s="80"/>
      <c r="O213" s="80"/>
      <c r="P213" s="80"/>
    </row>
    <row r="214" spans="1:16" ht="15.75">
      <c r="A214" s="81"/>
      <c r="B214" s="76"/>
      <c r="C214" s="80"/>
      <c r="D214" s="80"/>
      <c r="E214" s="518"/>
      <c r="F214" s="82"/>
      <c r="G214" s="374"/>
      <c r="H214" s="374"/>
      <c r="I214" s="518"/>
      <c r="J214" s="82"/>
      <c r="K214" s="82"/>
      <c r="L214" s="82"/>
      <c r="M214" s="80"/>
      <c r="N214" s="80"/>
      <c r="O214" s="80"/>
      <c r="P214" s="80"/>
    </row>
    <row r="215" spans="1:16" ht="15.75">
      <c r="A215" s="81"/>
      <c r="B215" s="76"/>
      <c r="C215" s="80"/>
      <c r="D215" s="80"/>
      <c r="E215" s="518"/>
      <c r="F215" s="82"/>
      <c r="G215" s="374"/>
      <c r="H215" s="374"/>
      <c r="I215" s="518"/>
      <c r="J215" s="82"/>
      <c r="K215" s="82"/>
      <c r="L215" s="82"/>
      <c r="M215" s="80"/>
      <c r="N215" s="80"/>
      <c r="O215" s="80"/>
      <c r="P215" s="80"/>
    </row>
    <row r="216" spans="1:16" ht="15.75">
      <c r="A216" s="81"/>
      <c r="B216" s="76"/>
      <c r="C216" s="80"/>
      <c r="D216" s="80"/>
      <c r="E216" s="518"/>
      <c r="F216" s="82"/>
      <c r="G216" s="374"/>
      <c r="H216" s="374"/>
      <c r="I216" s="518"/>
      <c r="J216" s="82"/>
      <c r="K216" s="82"/>
      <c r="L216" s="82"/>
      <c r="M216" s="80"/>
      <c r="N216" s="80"/>
      <c r="O216" s="80"/>
      <c r="P216" s="80"/>
    </row>
    <row r="217" spans="1:16" ht="15.75">
      <c r="A217" s="81"/>
      <c r="B217" s="76"/>
      <c r="C217" s="80"/>
      <c r="D217" s="80"/>
      <c r="E217" s="518"/>
      <c r="F217" s="82"/>
      <c r="G217" s="374"/>
      <c r="H217" s="374"/>
      <c r="I217" s="518"/>
      <c r="J217" s="82"/>
      <c r="K217" s="82"/>
      <c r="L217" s="82"/>
      <c r="M217" s="80"/>
      <c r="N217" s="80"/>
      <c r="O217" s="80"/>
      <c r="P217" s="80"/>
    </row>
    <row r="218" spans="1:16" ht="15.75">
      <c r="A218" s="81"/>
      <c r="B218" s="76"/>
      <c r="C218" s="80"/>
      <c r="D218" s="80"/>
      <c r="E218" s="518"/>
      <c r="F218" s="82"/>
      <c r="G218" s="374"/>
      <c r="H218" s="374"/>
      <c r="I218" s="518"/>
      <c r="J218" s="82"/>
      <c r="K218" s="82"/>
      <c r="L218" s="82"/>
      <c r="M218" s="80"/>
      <c r="N218" s="80"/>
      <c r="O218" s="80"/>
      <c r="P218" s="80"/>
    </row>
    <row r="219" spans="1:16" ht="15.75">
      <c r="A219" s="81"/>
      <c r="B219" s="76"/>
      <c r="C219" s="80"/>
      <c r="D219" s="80"/>
      <c r="E219" s="518"/>
      <c r="F219" s="82"/>
      <c r="G219" s="374"/>
      <c r="H219" s="374"/>
      <c r="I219" s="518"/>
      <c r="J219" s="82"/>
      <c r="K219" s="82"/>
      <c r="L219" s="82"/>
      <c r="M219" s="80"/>
      <c r="N219" s="80"/>
      <c r="O219" s="80"/>
      <c r="P219" s="80"/>
    </row>
    <row r="220" spans="1:16" ht="15.75">
      <c r="A220" s="81"/>
      <c r="B220" s="76"/>
      <c r="C220" s="80"/>
      <c r="D220" s="80"/>
      <c r="E220" s="518"/>
      <c r="F220" s="82"/>
      <c r="G220" s="374"/>
      <c r="H220" s="374"/>
      <c r="I220" s="518"/>
      <c r="J220" s="82"/>
      <c r="K220" s="82"/>
      <c r="L220" s="82"/>
      <c r="M220" s="80"/>
      <c r="N220" s="80"/>
      <c r="O220" s="80"/>
      <c r="P220" s="80"/>
    </row>
    <row r="221" spans="1:16" ht="15.75">
      <c r="A221" s="81"/>
      <c r="B221" s="76"/>
      <c r="C221" s="80"/>
      <c r="D221" s="80"/>
      <c r="E221" s="518"/>
      <c r="F221" s="82"/>
      <c r="G221" s="374"/>
      <c r="H221" s="374"/>
      <c r="I221" s="518"/>
      <c r="J221" s="82"/>
      <c r="K221" s="82"/>
      <c r="L221" s="82"/>
      <c r="M221" s="80"/>
      <c r="N221" s="80"/>
      <c r="O221" s="80"/>
      <c r="P221" s="80"/>
    </row>
    <row r="222" spans="1:16" ht="15.75">
      <c r="A222" s="81"/>
      <c r="B222" s="76"/>
      <c r="C222" s="80"/>
      <c r="D222" s="80"/>
      <c r="E222" s="518"/>
      <c r="F222" s="82"/>
      <c r="G222" s="374"/>
      <c r="H222" s="374"/>
      <c r="I222" s="518"/>
      <c r="J222" s="82"/>
      <c r="K222" s="82"/>
      <c r="L222" s="82"/>
      <c r="M222" s="80"/>
      <c r="N222" s="80"/>
      <c r="O222" s="80"/>
      <c r="P222" s="80"/>
    </row>
    <row r="223" spans="1:16" ht="15.75">
      <c r="A223" s="81"/>
      <c r="B223" s="76"/>
      <c r="C223" s="80"/>
      <c r="D223" s="80"/>
      <c r="E223" s="518"/>
      <c r="F223" s="82"/>
      <c r="G223" s="374"/>
      <c r="H223" s="374"/>
      <c r="I223" s="518"/>
      <c r="J223" s="82"/>
      <c r="K223" s="82"/>
      <c r="L223" s="82"/>
      <c r="M223" s="80"/>
      <c r="N223" s="80"/>
      <c r="O223" s="80"/>
      <c r="P223" s="80"/>
    </row>
    <row r="224" spans="1:16" ht="15.75">
      <c r="A224" s="81"/>
      <c r="B224" s="76"/>
      <c r="C224" s="80"/>
      <c r="D224" s="80"/>
      <c r="E224" s="518"/>
      <c r="F224" s="82"/>
      <c r="G224" s="374"/>
      <c r="H224" s="374"/>
      <c r="I224" s="518"/>
      <c r="J224" s="82"/>
      <c r="K224" s="82"/>
      <c r="L224" s="82"/>
      <c r="M224" s="80"/>
      <c r="N224" s="80"/>
      <c r="O224" s="80"/>
      <c r="P224" s="80"/>
    </row>
    <row r="225" spans="1:16" ht="15.75">
      <c r="A225" s="81"/>
      <c r="B225" s="76"/>
      <c r="C225" s="80"/>
      <c r="D225" s="80"/>
      <c r="E225" s="518"/>
      <c r="F225" s="82"/>
      <c r="G225" s="374"/>
      <c r="H225" s="374"/>
      <c r="I225" s="518"/>
      <c r="J225" s="82"/>
      <c r="K225" s="82"/>
      <c r="L225" s="82"/>
      <c r="M225" s="80"/>
      <c r="N225" s="80"/>
      <c r="O225" s="80"/>
      <c r="P225" s="80"/>
    </row>
    <row r="226" spans="1:16" ht="15.75">
      <c r="A226" s="81"/>
      <c r="B226" s="76"/>
      <c r="C226" s="80"/>
      <c r="D226" s="80"/>
      <c r="E226" s="518"/>
      <c r="F226" s="82"/>
      <c r="G226" s="374"/>
      <c r="H226" s="374"/>
      <c r="I226" s="518"/>
      <c r="J226" s="82"/>
      <c r="K226" s="82"/>
      <c r="L226" s="82"/>
      <c r="M226" s="80"/>
      <c r="N226" s="80"/>
      <c r="O226" s="80"/>
      <c r="P226" s="80"/>
    </row>
    <row r="227" spans="1:16" ht="15.75">
      <c r="A227" s="81"/>
      <c r="B227" s="76"/>
      <c r="C227" s="80"/>
      <c r="D227" s="80"/>
      <c r="E227" s="518"/>
      <c r="F227" s="82"/>
      <c r="G227" s="374"/>
      <c r="H227" s="374"/>
      <c r="I227" s="518"/>
      <c r="J227" s="82"/>
      <c r="K227" s="82"/>
      <c r="L227" s="82"/>
      <c r="M227" s="80"/>
      <c r="N227" s="80"/>
      <c r="O227" s="80"/>
      <c r="P227" s="80"/>
    </row>
    <row r="228" spans="1:16" ht="15.75">
      <c r="A228" s="81"/>
      <c r="B228" s="76"/>
      <c r="C228" s="80"/>
      <c r="D228" s="80"/>
      <c r="E228" s="518"/>
      <c r="F228" s="82"/>
      <c r="G228" s="374"/>
      <c r="H228" s="374"/>
      <c r="I228" s="518"/>
      <c r="J228" s="82"/>
      <c r="K228" s="82"/>
      <c r="L228" s="82"/>
      <c r="M228" s="80"/>
      <c r="N228" s="80"/>
      <c r="O228" s="80"/>
      <c r="P228" s="80"/>
    </row>
    <row r="229" spans="1:16" ht="15.75">
      <c r="A229" s="81"/>
      <c r="B229" s="76"/>
      <c r="C229" s="80"/>
      <c r="D229" s="80"/>
      <c r="E229" s="518"/>
      <c r="F229" s="82"/>
      <c r="G229" s="374"/>
      <c r="H229" s="374"/>
      <c r="I229" s="518"/>
      <c r="J229" s="82"/>
      <c r="K229" s="82"/>
      <c r="L229" s="82"/>
      <c r="M229" s="80"/>
      <c r="N229" s="80"/>
      <c r="O229" s="80"/>
      <c r="P229" s="80"/>
    </row>
    <row r="230" spans="1:16" ht="15.75">
      <c r="A230" s="81"/>
      <c r="B230" s="76"/>
      <c r="C230" s="80"/>
      <c r="D230" s="80"/>
      <c r="E230" s="518"/>
      <c r="F230" s="82"/>
      <c r="G230" s="374"/>
      <c r="H230" s="374"/>
      <c r="I230" s="518"/>
      <c r="J230" s="82"/>
      <c r="K230" s="82"/>
      <c r="L230" s="82"/>
      <c r="M230" s="80"/>
      <c r="N230" s="80"/>
      <c r="O230" s="80"/>
      <c r="P230" s="80"/>
    </row>
    <row r="231" spans="1:16" ht="15.75">
      <c r="A231" s="81"/>
      <c r="B231" s="76"/>
      <c r="C231" s="80"/>
      <c r="D231" s="80"/>
      <c r="E231" s="518"/>
      <c r="F231" s="82"/>
      <c r="G231" s="374"/>
      <c r="H231" s="374"/>
      <c r="I231" s="518"/>
      <c r="J231" s="82"/>
      <c r="K231" s="82"/>
      <c r="L231" s="82"/>
      <c r="M231" s="80"/>
      <c r="N231" s="80"/>
      <c r="O231" s="80"/>
      <c r="P231" s="80"/>
    </row>
    <row r="232" spans="1:16" ht="15.75">
      <c r="A232" s="81"/>
      <c r="B232" s="76"/>
      <c r="C232" s="80"/>
      <c r="D232" s="80"/>
      <c r="E232" s="518"/>
      <c r="F232" s="82"/>
      <c r="G232" s="374"/>
      <c r="H232" s="374"/>
      <c r="I232" s="518"/>
      <c r="J232" s="82"/>
      <c r="K232" s="82"/>
      <c r="L232" s="82"/>
      <c r="M232" s="80"/>
      <c r="N232" s="80"/>
      <c r="O232" s="80"/>
      <c r="P232" s="80"/>
    </row>
    <row r="233" spans="1:16" ht="15.75">
      <c r="A233" s="81"/>
      <c r="B233" s="76"/>
      <c r="C233" s="80"/>
      <c r="D233" s="80"/>
      <c r="E233" s="519"/>
      <c r="F233" s="80"/>
      <c r="G233" s="375"/>
      <c r="H233" s="375"/>
      <c r="I233" s="519"/>
      <c r="J233" s="80"/>
      <c r="K233" s="80"/>
      <c r="L233" s="80"/>
      <c r="M233" s="80"/>
      <c r="N233" s="80"/>
      <c r="O233" s="80"/>
      <c r="P233" s="80"/>
    </row>
    <row r="234" spans="1:16" ht="15.75">
      <c r="A234" s="81"/>
      <c r="B234" s="76"/>
      <c r="C234" s="80"/>
      <c r="D234" s="80"/>
      <c r="E234" s="519"/>
      <c r="F234" s="80"/>
      <c r="G234" s="375"/>
      <c r="H234" s="375"/>
      <c r="I234" s="519"/>
      <c r="J234" s="80"/>
      <c r="K234" s="80"/>
      <c r="L234" s="80"/>
      <c r="M234" s="80"/>
      <c r="N234" s="80"/>
      <c r="O234" s="80"/>
      <c r="P234" s="80"/>
    </row>
    <row r="235" spans="1:16" ht="15.75">
      <c r="A235" s="81"/>
      <c r="B235" s="76"/>
      <c r="C235" s="80"/>
      <c r="D235" s="80"/>
      <c r="E235" s="519"/>
      <c r="F235" s="80"/>
      <c r="G235" s="375"/>
      <c r="H235" s="375"/>
      <c r="I235" s="519"/>
      <c r="J235" s="80"/>
      <c r="K235" s="80"/>
      <c r="L235" s="80"/>
      <c r="M235" s="80"/>
      <c r="N235" s="80"/>
      <c r="O235" s="80"/>
      <c r="P235" s="80"/>
    </row>
    <row r="236" spans="1:16" ht="15.75">
      <c r="A236" s="81"/>
      <c r="B236" s="76"/>
      <c r="C236" s="80"/>
      <c r="D236" s="80"/>
      <c r="E236" s="519"/>
      <c r="F236" s="80"/>
      <c r="G236" s="375"/>
      <c r="H236" s="375"/>
      <c r="I236" s="519"/>
      <c r="J236" s="80"/>
      <c r="K236" s="80"/>
      <c r="L236" s="80"/>
      <c r="M236" s="80"/>
      <c r="N236" s="80"/>
      <c r="O236" s="80"/>
      <c r="P236" s="80"/>
    </row>
    <row r="237" spans="1:16" ht="15.75">
      <c r="A237" s="81"/>
      <c r="B237" s="76"/>
      <c r="C237" s="80"/>
      <c r="D237" s="80"/>
      <c r="E237" s="519"/>
      <c r="F237" s="80"/>
      <c r="G237" s="375"/>
      <c r="H237" s="375"/>
      <c r="I237" s="519"/>
      <c r="J237" s="80"/>
      <c r="K237" s="80"/>
      <c r="L237" s="80"/>
      <c r="M237" s="80"/>
      <c r="N237" s="80"/>
      <c r="O237" s="80"/>
      <c r="P237" s="80"/>
    </row>
    <row r="238" spans="1:16" ht="15.75">
      <c r="A238" s="81"/>
      <c r="B238" s="76"/>
      <c r="C238" s="80"/>
      <c r="D238" s="80"/>
      <c r="E238" s="519"/>
      <c r="F238" s="80"/>
      <c r="G238" s="375"/>
      <c r="H238" s="375"/>
      <c r="I238" s="519"/>
      <c r="J238" s="80"/>
      <c r="K238" s="80"/>
      <c r="L238" s="80"/>
      <c r="M238" s="80"/>
      <c r="N238" s="80"/>
      <c r="O238" s="80"/>
      <c r="P238" s="80"/>
    </row>
    <row r="239" spans="1:16" ht="15.75">
      <c r="A239" s="81"/>
      <c r="B239" s="76"/>
      <c r="C239" s="80"/>
      <c r="D239" s="80"/>
      <c r="E239" s="519"/>
      <c r="F239" s="80"/>
      <c r="G239" s="375"/>
      <c r="H239" s="375"/>
      <c r="I239" s="519"/>
      <c r="J239" s="80"/>
      <c r="K239" s="80"/>
      <c r="L239" s="80"/>
      <c r="M239" s="80"/>
      <c r="N239" s="80"/>
      <c r="O239" s="80"/>
      <c r="P239" s="80"/>
    </row>
    <row r="240" spans="1:16" ht="15.75">
      <c r="A240" s="81"/>
      <c r="B240" s="76"/>
      <c r="C240" s="80"/>
      <c r="D240" s="80"/>
      <c r="E240" s="519"/>
      <c r="F240" s="80"/>
      <c r="G240" s="375"/>
      <c r="H240" s="375"/>
      <c r="I240" s="519"/>
      <c r="J240" s="80"/>
      <c r="K240" s="80"/>
      <c r="L240" s="80"/>
      <c r="M240" s="80"/>
      <c r="N240" s="80"/>
      <c r="O240" s="80"/>
      <c r="P240" s="80"/>
    </row>
    <row r="241" spans="1:16" ht="15.75">
      <c r="A241" s="81"/>
      <c r="B241" s="76"/>
      <c r="C241" s="80"/>
      <c r="D241" s="80"/>
      <c r="E241" s="519"/>
      <c r="F241" s="80"/>
      <c r="G241" s="375"/>
      <c r="H241" s="375"/>
      <c r="I241" s="519"/>
      <c r="J241" s="80"/>
      <c r="K241" s="80"/>
      <c r="L241" s="80"/>
      <c r="M241" s="80"/>
      <c r="N241" s="80"/>
      <c r="O241" s="80"/>
      <c r="P241" s="80"/>
    </row>
    <row r="242" spans="1:16" ht="15.75">
      <c r="A242" s="81"/>
      <c r="B242" s="76"/>
      <c r="C242" s="80"/>
      <c r="D242" s="80"/>
      <c r="E242" s="519"/>
      <c r="F242" s="80"/>
      <c r="G242" s="375"/>
      <c r="H242" s="375"/>
      <c r="I242" s="519"/>
      <c r="J242" s="80"/>
      <c r="K242" s="80"/>
      <c r="L242" s="80"/>
      <c r="M242" s="80"/>
      <c r="N242" s="80"/>
      <c r="O242" s="80"/>
      <c r="P242" s="80"/>
    </row>
    <row r="243" spans="1:16" ht="15.75">
      <c r="A243" s="81"/>
      <c r="B243" s="76"/>
      <c r="C243" s="80"/>
      <c r="D243" s="80"/>
      <c r="E243" s="519"/>
      <c r="F243" s="80"/>
      <c r="G243" s="375"/>
      <c r="H243" s="375"/>
      <c r="I243" s="519"/>
      <c r="J243" s="80"/>
      <c r="K243" s="80"/>
      <c r="L243" s="80"/>
      <c r="M243" s="80"/>
      <c r="N243" s="80"/>
      <c r="O243" s="80"/>
      <c r="P243" s="80"/>
    </row>
    <row r="244" spans="1:16" ht="15.75">
      <c r="A244" s="81"/>
      <c r="B244" s="76"/>
      <c r="C244" s="80"/>
      <c r="D244" s="80"/>
      <c r="E244" s="519"/>
      <c r="F244" s="80"/>
      <c r="G244" s="375"/>
      <c r="H244" s="375"/>
      <c r="I244" s="519"/>
      <c r="J244" s="80"/>
      <c r="K244" s="80"/>
      <c r="L244" s="80"/>
      <c r="M244" s="80"/>
      <c r="N244" s="80"/>
      <c r="O244" s="80"/>
      <c r="P244" s="80"/>
    </row>
    <row r="245" spans="1:16" ht="15.75">
      <c r="A245" s="81"/>
      <c r="B245" s="76"/>
      <c r="C245" s="80"/>
      <c r="D245" s="80"/>
      <c r="E245" s="519"/>
      <c r="F245" s="80"/>
      <c r="G245" s="375"/>
      <c r="H245" s="375"/>
      <c r="I245" s="519"/>
      <c r="J245" s="80"/>
      <c r="K245" s="80"/>
      <c r="L245" s="80"/>
      <c r="M245" s="80"/>
      <c r="N245" s="80"/>
      <c r="O245" s="80"/>
      <c r="P245" s="80"/>
    </row>
    <row r="246" spans="1:16" ht="15.75">
      <c r="A246" s="81"/>
      <c r="B246" s="76"/>
      <c r="C246" s="80"/>
      <c r="D246" s="80"/>
      <c r="E246" s="519"/>
      <c r="F246" s="80"/>
      <c r="G246" s="375"/>
      <c r="H246" s="375"/>
      <c r="I246" s="519"/>
      <c r="J246" s="80"/>
      <c r="K246" s="80"/>
      <c r="L246" s="80"/>
      <c r="M246" s="80"/>
      <c r="N246" s="80"/>
      <c r="O246" s="80"/>
      <c r="P246" s="80"/>
    </row>
    <row r="247" spans="1:16" ht="15.75">
      <c r="A247" s="81"/>
      <c r="B247" s="76"/>
      <c r="C247" s="80"/>
      <c r="D247" s="80"/>
      <c r="E247" s="519"/>
      <c r="F247" s="80"/>
      <c r="G247" s="375"/>
      <c r="H247" s="375"/>
      <c r="I247" s="519"/>
      <c r="J247" s="80"/>
      <c r="K247" s="80"/>
      <c r="L247" s="80"/>
      <c r="M247" s="80"/>
      <c r="N247" s="80"/>
      <c r="O247" s="80"/>
      <c r="P247" s="80"/>
    </row>
    <row r="248" spans="1:16" ht="15.75">
      <c r="A248" s="81"/>
      <c r="B248" s="76"/>
      <c r="C248" s="80"/>
      <c r="D248" s="80"/>
      <c r="E248" s="519"/>
      <c r="F248" s="80"/>
      <c r="G248" s="375"/>
      <c r="H248" s="375"/>
      <c r="I248" s="519"/>
      <c r="J248" s="80"/>
      <c r="K248" s="80"/>
      <c r="L248" s="80"/>
      <c r="M248" s="80"/>
      <c r="N248" s="80"/>
      <c r="O248" s="80"/>
      <c r="P248" s="80"/>
    </row>
    <row r="249" spans="1:16" ht="15.75">
      <c r="A249" s="81"/>
      <c r="B249" s="76"/>
      <c r="C249" s="80"/>
      <c r="D249" s="80"/>
      <c r="E249" s="519"/>
      <c r="F249" s="80"/>
      <c r="G249" s="375"/>
      <c r="H249" s="375"/>
      <c r="I249" s="519"/>
      <c r="J249" s="80"/>
      <c r="K249" s="80"/>
      <c r="L249" s="80"/>
      <c r="M249" s="80"/>
      <c r="N249" s="80"/>
      <c r="O249" s="80"/>
      <c r="P249" s="80"/>
    </row>
    <row r="250" spans="1:16" ht="15.75">
      <c r="A250" s="81"/>
      <c r="B250" s="76"/>
      <c r="C250" s="80"/>
      <c r="D250" s="80"/>
      <c r="E250" s="519"/>
      <c r="F250" s="80"/>
      <c r="G250" s="375"/>
      <c r="H250" s="375"/>
      <c r="I250" s="519"/>
      <c r="J250" s="80"/>
      <c r="K250" s="80"/>
      <c r="L250" s="80"/>
      <c r="M250" s="80"/>
      <c r="N250" s="80"/>
      <c r="O250" s="80"/>
      <c r="P250" s="80"/>
    </row>
    <row r="251" spans="1:16" ht="15.75">
      <c r="A251" s="81"/>
      <c r="B251" s="76"/>
      <c r="C251" s="80"/>
      <c r="D251" s="80"/>
      <c r="E251" s="519"/>
      <c r="F251" s="80"/>
      <c r="G251" s="375"/>
      <c r="H251" s="375"/>
      <c r="I251" s="519"/>
      <c r="J251" s="80"/>
      <c r="K251" s="80"/>
      <c r="L251" s="80"/>
      <c r="M251" s="80"/>
      <c r="N251" s="80"/>
      <c r="O251" s="80"/>
      <c r="P251" s="80"/>
    </row>
    <row r="252" spans="1:16" ht="15.75">
      <c r="A252" s="81"/>
      <c r="B252" s="76"/>
      <c r="C252" s="80"/>
      <c r="D252" s="80"/>
      <c r="E252" s="519"/>
      <c r="F252" s="80"/>
      <c r="G252" s="375"/>
      <c r="H252" s="375"/>
      <c r="I252" s="519"/>
      <c r="J252" s="80"/>
      <c r="K252" s="80"/>
      <c r="L252" s="80"/>
      <c r="M252" s="80"/>
      <c r="N252" s="80"/>
      <c r="O252" s="80"/>
      <c r="P252" s="80"/>
    </row>
    <row r="253" spans="1:16" ht="15.75">
      <c r="A253" s="81"/>
      <c r="B253" s="76"/>
      <c r="C253" s="80"/>
      <c r="D253" s="80"/>
      <c r="E253" s="519"/>
      <c r="F253" s="80"/>
      <c r="G253" s="375"/>
      <c r="H253" s="375"/>
      <c r="I253" s="519"/>
      <c r="J253" s="80"/>
      <c r="K253" s="80"/>
      <c r="L253" s="80"/>
      <c r="M253" s="80"/>
      <c r="N253" s="80"/>
      <c r="O253" s="80"/>
      <c r="P253" s="80"/>
    </row>
    <row r="254" spans="1:16" ht="15.75">
      <c r="A254" s="81"/>
      <c r="B254" s="76"/>
      <c r="C254" s="80"/>
      <c r="D254" s="80"/>
      <c r="E254" s="519"/>
      <c r="F254" s="80"/>
      <c r="G254" s="375"/>
      <c r="H254" s="375"/>
      <c r="I254" s="519"/>
      <c r="J254" s="80"/>
      <c r="K254" s="80"/>
      <c r="L254" s="80"/>
      <c r="M254" s="80"/>
      <c r="N254" s="80"/>
      <c r="O254" s="80"/>
      <c r="P254" s="80"/>
    </row>
    <row r="255" spans="1:16" ht="15.75">
      <c r="A255" s="81"/>
      <c r="B255" s="76"/>
      <c r="C255" s="80"/>
      <c r="D255" s="80"/>
      <c r="E255" s="519"/>
      <c r="F255" s="80"/>
      <c r="G255" s="375"/>
      <c r="H255" s="375"/>
      <c r="I255" s="519"/>
      <c r="J255" s="80"/>
      <c r="K255" s="80"/>
      <c r="L255" s="80"/>
      <c r="M255" s="80"/>
      <c r="N255" s="80"/>
      <c r="O255" s="80"/>
      <c r="P255" s="80"/>
    </row>
    <row r="256" spans="1:16" ht="15.75">
      <c r="A256" s="81"/>
      <c r="B256" s="76"/>
      <c r="C256" s="80"/>
      <c r="D256" s="80"/>
      <c r="E256" s="519"/>
      <c r="F256" s="80"/>
      <c r="G256" s="375"/>
      <c r="H256" s="375"/>
      <c r="I256" s="519"/>
      <c r="J256" s="80"/>
      <c r="K256" s="80"/>
      <c r="L256" s="80"/>
      <c r="M256" s="80"/>
      <c r="N256" s="80"/>
      <c r="O256" s="80"/>
      <c r="P256" s="80"/>
    </row>
    <row r="257" spans="1:16" ht="15.75">
      <c r="A257" s="81"/>
      <c r="B257" s="76"/>
      <c r="C257" s="80"/>
      <c r="D257" s="80"/>
      <c r="E257" s="519"/>
      <c r="F257" s="80"/>
      <c r="G257" s="375"/>
      <c r="H257" s="375"/>
      <c r="I257" s="519"/>
      <c r="J257" s="80"/>
      <c r="K257" s="80"/>
      <c r="L257" s="80"/>
      <c r="M257" s="80"/>
      <c r="N257" s="80"/>
      <c r="O257" s="80"/>
      <c r="P257" s="80"/>
    </row>
    <row r="258" spans="1:16" ht="15.75">
      <c r="A258" s="81"/>
      <c r="B258" s="76"/>
      <c r="C258" s="80"/>
      <c r="D258" s="80"/>
      <c r="E258" s="519"/>
      <c r="F258" s="80"/>
      <c r="G258" s="375"/>
      <c r="H258" s="375"/>
      <c r="I258" s="519"/>
      <c r="J258" s="80"/>
      <c r="K258" s="80"/>
      <c r="L258" s="80"/>
      <c r="M258" s="80"/>
      <c r="N258" s="80"/>
      <c r="O258" s="80"/>
      <c r="P258" s="80"/>
    </row>
    <row r="259" spans="1:16" ht="15.75">
      <c r="A259" s="81"/>
      <c r="B259" s="76"/>
      <c r="C259" s="80"/>
      <c r="D259" s="80"/>
      <c r="E259" s="519"/>
      <c r="F259" s="80"/>
      <c r="G259" s="375"/>
      <c r="H259" s="375"/>
      <c r="I259" s="519"/>
      <c r="J259" s="80"/>
      <c r="K259" s="80"/>
      <c r="L259" s="80"/>
      <c r="M259" s="80"/>
      <c r="N259" s="80"/>
      <c r="O259" s="80"/>
      <c r="P259" s="80"/>
    </row>
    <row r="260" spans="1:16" ht="15.75">
      <c r="A260" s="81"/>
      <c r="B260" s="76"/>
      <c r="C260" s="80"/>
      <c r="D260" s="80"/>
      <c r="E260" s="519"/>
      <c r="F260" s="80"/>
      <c r="G260" s="375"/>
      <c r="H260" s="375"/>
      <c r="I260" s="519"/>
      <c r="J260" s="80"/>
      <c r="K260" s="80"/>
      <c r="L260" s="80"/>
      <c r="M260" s="80"/>
      <c r="N260" s="80"/>
      <c r="O260" s="80"/>
      <c r="P260" s="80"/>
    </row>
    <row r="261" spans="1:16" ht="15.75">
      <c r="A261" s="81"/>
      <c r="B261" s="76"/>
      <c r="C261" s="80"/>
      <c r="D261" s="80"/>
      <c r="E261" s="519"/>
      <c r="F261" s="80"/>
      <c r="G261" s="375"/>
      <c r="H261" s="375"/>
      <c r="I261" s="519"/>
      <c r="J261" s="80"/>
      <c r="K261" s="80"/>
      <c r="L261" s="80"/>
      <c r="M261" s="80"/>
      <c r="N261" s="80"/>
      <c r="O261" s="80"/>
      <c r="P261" s="80"/>
    </row>
    <row r="262" spans="1:16" ht="15.75">
      <c r="A262" s="81"/>
      <c r="B262" s="76"/>
      <c r="C262" s="80"/>
      <c r="D262" s="80"/>
      <c r="E262" s="519"/>
      <c r="F262" s="80"/>
      <c r="G262" s="375"/>
      <c r="H262" s="375"/>
      <c r="I262" s="519"/>
      <c r="J262" s="80"/>
      <c r="K262" s="80"/>
      <c r="L262" s="80"/>
      <c r="M262" s="80"/>
      <c r="N262" s="80"/>
      <c r="O262" s="80"/>
      <c r="P262" s="80"/>
    </row>
    <row r="263" spans="1:16" ht="15.75">
      <c r="A263" s="81"/>
      <c r="B263" s="76"/>
      <c r="C263" s="80"/>
      <c r="D263" s="80"/>
      <c r="E263" s="519"/>
      <c r="F263" s="80"/>
      <c r="G263" s="375"/>
      <c r="H263" s="375"/>
      <c r="I263" s="519"/>
      <c r="J263" s="80"/>
      <c r="K263" s="80"/>
      <c r="L263" s="80"/>
      <c r="M263" s="80"/>
      <c r="N263" s="80"/>
      <c r="O263" s="80"/>
      <c r="P263" s="80"/>
    </row>
    <row r="264" spans="1:16" ht="15.75">
      <c r="A264" s="81"/>
      <c r="B264" s="76"/>
      <c r="C264" s="80"/>
      <c r="D264" s="80"/>
      <c r="E264" s="519"/>
      <c r="F264" s="80"/>
      <c r="G264" s="375"/>
      <c r="H264" s="375"/>
      <c r="I264" s="519"/>
      <c r="J264" s="80"/>
      <c r="K264" s="80"/>
      <c r="L264" s="80"/>
      <c r="M264" s="80"/>
      <c r="N264" s="80"/>
      <c r="O264" s="80"/>
      <c r="P264" s="80"/>
    </row>
    <row r="265" spans="1:16" ht="15.75">
      <c r="A265" s="81"/>
      <c r="B265" s="76"/>
      <c r="C265" s="80"/>
      <c r="D265" s="80"/>
      <c r="E265" s="519"/>
      <c r="F265" s="80"/>
      <c r="G265" s="375"/>
      <c r="H265" s="375"/>
      <c r="I265" s="519"/>
      <c r="J265" s="80"/>
      <c r="K265" s="80"/>
      <c r="L265" s="80"/>
      <c r="M265" s="80"/>
      <c r="N265" s="80"/>
      <c r="O265" s="80"/>
      <c r="P265" s="80"/>
    </row>
    <row r="266" spans="1:16" ht="15.75">
      <c r="A266" s="81"/>
      <c r="B266" s="76"/>
      <c r="C266" s="80"/>
      <c r="D266" s="80"/>
      <c r="E266" s="519"/>
      <c r="F266" s="80"/>
      <c r="G266" s="375"/>
      <c r="H266" s="375"/>
      <c r="I266" s="519"/>
      <c r="J266" s="80"/>
      <c r="K266" s="80"/>
      <c r="L266" s="80"/>
      <c r="M266" s="80"/>
      <c r="N266" s="80"/>
      <c r="O266" s="80"/>
      <c r="P266" s="80"/>
    </row>
    <row r="267" spans="7:8" ht="15.75">
      <c r="G267" s="376"/>
      <c r="H267" s="376"/>
    </row>
    <row r="268" spans="7:8" ht="15.75">
      <c r="G268" s="376"/>
      <c r="H268" s="376"/>
    </row>
    <row r="269" spans="7:8" ht="15.75">
      <c r="G269" s="376"/>
      <c r="H269" s="376"/>
    </row>
    <row r="270" spans="7:8" ht="15.75">
      <c r="G270" s="376"/>
      <c r="H270" s="376"/>
    </row>
    <row r="271" spans="7:8" ht="15.75">
      <c r="G271" s="376"/>
      <c r="H271" s="376"/>
    </row>
    <row r="272" spans="7:8" ht="15.75">
      <c r="G272" s="376"/>
      <c r="H272" s="376"/>
    </row>
    <row r="273" spans="7:8" ht="15.75">
      <c r="G273" s="376"/>
      <c r="H273" s="376"/>
    </row>
    <row r="274" spans="7:8" ht="15.75">
      <c r="G274" s="376"/>
      <c r="H274" s="376"/>
    </row>
    <row r="275" spans="7:8" ht="15.75">
      <c r="G275" s="376"/>
      <c r="H275" s="376"/>
    </row>
    <row r="276" spans="7:8" ht="15.75">
      <c r="G276" s="376"/>
      <c r="H276" s="376"/>
    </row>
    <row r="277" spans="7:8" ht="15.75">
      <c r="G277" s="376"/>
      <c r="H277" s="376"/>
    </row>
    <row r="278" spans="7:8" ht="15.75">
      <c r="G278" s="376"/>
      <c r="H278" s="376"/>
    </row>
    <row r="279" spans="7:8" ht="15.75">
      <c r="G279" s="376"/>
      <c r="H279" s="376"/>
    </row>
    <row r="280" spans="7:8" ht="15.75">
      <c r="G280" s="376"/>
      <c r="H280" s="376"/>
    </row>
    <row r="281" spans="7:8" ht="15.75">
      <c r="G281" s="376"/>
      <c r="H281" s="376"/>
    </row>
    <row r="282" spans="7:8" ht="15.75">
      <c r="G282" s="376"/>
      <c r="H282" s="376"/>
    </row>
    <row r="283" spans="7:8" ht="15.75">
      <c r="G283" s="376"/>
      <c r="H283" s="376"/>
    </row>
    <row r="284" spans="7:8" ht="15.75">
      <c r="G284" s="376"/>
      <c r="H284" s="376"/>
    </row>
    <row r="285" spans="7:8" ht="15.75">
      <c r="G285" s="376"/>
      <c r="H285" s="376"/>
    </row>
    <row r="286" spans="7:8" ht="15.75">
      <c r="G286" s="376"/>
      <c r="H286" s="376"/>
    </row>
    <row r="287" spans="7:8" ht="15.75">
      <c r="G287" s="376"/>
      <c r="H287" s="376"/>
    </row>
    <row r="288" spans="7:8" ht="15.75">
      <c r="G288" s="376"/>
      <c r="H288" s="376"/>
    </row>
    <row r="289" spans="7:8" ht="15.75">
      <c r="G289" s="376"/>
      <c r="H289" s="376"/>
    </row>
    <row r="290" spans="7:8" ht="15.75">
      <c r="G290" s="376"/>
      <c r="H290" s="376"/>
    </row>
    <row r="291" spans="7:8" ht="15.75">
      <c r="G291" s="376"/>
      <c r="H291" s="376"/>
    </row>
    <row r="292" spans="7:8" ht="15.75">
      <c r="G292" s="376"/>
      <c r="H292" s="376"/>
    </row>
    <row r="293" spans="7:8" ht="15.75">
      <c r="G293" s="376"/>
      <c r="H293" s="376"/>
    </row>
    <row r="294" spans="7:8" ht="15.75">
      <c r="G294" s="376"/>
      <c r="H294" s="376"/>
    </row>
    <row r="295" spans="7:8" ht="15.75">
      <c r="G295" s="376"/>
      <c r="H295" s="376"/>
    </row>
    <row r="296" spans="7:8" ht="15.75">
      <c r="G296" s="376"/>
      <c r="H296" s="376"/>
    </row>
    <row r="297" spans="7:8" ht="15.75">
      <c r="G297" s="376"/>
      <c r="H297" s="376"/>
    </row>
    <row r="298" spans="7:8" ht="15.75">
      <c r="G298" s="376"/>
      <c r="H298" s="376"/>
    </row>
    <row r="299" spans="7:8" ht="15.75">
      <c r="G299" s="376"/>
      <c r="H299" s="376"/>
    </row>
    <row r="300" spans="7:8" ht="15.75">
      <c r="G300" s="376"/>
      <c r="H300" s="376"/>
    </row>
    <row r="301" spans="7:8" ht="15.75">
      <c r="G301" s="376"/>
      <c r="H301" s="376"/>
    </row>
    <row r="302" spans="7:8" ht="15.75">
      <c r="G302" s="376"/>
      <c r="H302" s="376"/>
    </row>
    <row r="303" spans="7:8" ht="15.75">
      <c r="G303" s="376"/>
      <c r="H303" s="376"/>
    </row>
    <row r="304" spans="7:8" ht="15.75">
      <c r="G304" s="376"/>
      <c r="H304" s="376"/>
    </row>
    <row r="305" spans="7:8" ht="15.75">
      <c r="G305" s="376"/>
      <c r="H305" s="376"/>
    </row>
    <row r="306" spans="7:8" ht="15.75">
      <c r="G306" s="376"/>
      <c r="H306" s="376"/>
    </row>
    <row r="307" spans="7:8" ht="15.75">
      <c r="G307" s="376"/>
      <c r="H307" s="376"/>
    </row>
    <row r="308" spans="7:8" ht="15.75">
      <c r="G308" s="376"/>
      <c r="H308" s="376"/>
    </row>
    <row r="309" spans="7:8" ht="15.75">
      <c r="G309" s="376"/>
      <c r="H309" s="376"/>
    </row>
    <row r="310" spans="7:8" ht="15.75">
      <c r="G310" s="376"/>
      <c r="H310" s="376"/>
    </row>
    <row r="311" spans="7:8" ht="15.75">
      <c r="G311" s="376"/>
      <c r="H311" s="376"/>
    </row>
    <row r="312" spans="7:8" ht="15.75">
      <c r="G312" s="376"/>
      <c r="H312" s="376"/>
    </row>
    <row r="313" spans="7:8" ht="15.75">
      <c r="G313" s="376"/>
      <c r="H313" s="376"/>
    </row>
    <row r="314" spans="7:8" ht="15.75">
      <c r="G314" s="376"/>
      <c r="H314" s="376"/>
    </row>
    <row r="315" spans="7:8" ht="15.75">
      <c r="G315" s="376"/>
      <c r="H315" s="376"/>
    </row>
    <row r="316" spans="7:8" ht="15.75">
      <c r="G316" s="376"/>
      <c r="H316" s="376"/>
    </row>
    <row r="317" spans="7:8" ht="15.75">
      <c r="G317" s="376"/>
      <c r="H317" s="376"/>
    </row>
    <row r="318" spans="7:8" ht="15.75">
      <c r="G318" s="376"/>
      <c r="H318" s="376"/>
    </row>
    <row r="319" spans="7:8" ht="15.75">
      <c r="G319" s="376"/>
      <c r="H319" s="376"/>
    </row>
    <row r="320" spans="7:8" ht="15.75">
      <c r="G320" s="376"/>
      <c r="H320" s="376"/>
    </row>
    <row r="321" spans="7:8" ht="15.75">
      <c r="G321" s="376"/>
      <c r="H321" s="376"/>
    </row>
    <row r="322" spans="7:8" ht="15.75">
      <c r="G322" s="376"/>
      <c r="H322" s="376"/>
    </row>
    <row r="323" spans="7:8" ht="15.75">
      <c r="G323" s="376"/>
      <c r="H323" s="376"/>
    </row>
    <row r="324" spans="7:8" ht="15.75">
      <c r="G324" s="376"/>
      <c r="H324" s="376"/>
    </row>
    <row r="325" spans="7:8" ht="15.75">
      <c r="G325" s="376"/>
      <c r="H325" s="376"/>
    </row>
    <row r="326" spans="7:8" ht="15.75">
      <c r="G326" s="376"/>
      <c r="H326" s="376"/>
    </row>
    <row r="327" spans="7:8" ht="15.75">
      <c r="G327" s="376"/>
      <c r="H327" s="376"/>
    </row>
    <row r="328" spans="7:8" ht="15.75">
      <c r="G328" s="376"/>
      <c r="H328" s="376"/>
    </row>
    <row r="329" spans="7:8" ht="15.75">
      <c r="G329" s="376"/>
      <c r="H329" s="376"/>
    </row>
    <row r="330" spans="7:8" ht="15.75">
      <c r="G330" s="376"/>
      <c r="H330" s="376"/>
    </row>
    <row r="331" spans="7:8" ht="15.75">
      <c r="G331" s="376"/>
      <c r="H331" s="376"/>
    </row>
    <row r="332" spans="7:8" ht="15.75">
      <c r="G332" s="376"/>
      <c r="H332" s="376"/>
    </row>
    <row r="333" spans="7:8" ht="15.75">
      <c r="G333" s="376"/>
      <c r="H333" s="376"/>
    </row>
    <row r="334" spans="7:8" ht="15.75">
      <c r="G334" s="376"/>
      <c r="H334" s="376"/>
    </row>
    <row r="335" spans="7:8" ht="15.75">
      <c r="G335" s="376"/>
      <c r="H335" s="376"/>
    </row>
    <row r="336" spans="7:8" ht="15.75">
      <c r="G336" s="376"/>
      <c r="H336" s="376"/>
    </row>
    <row r="337" spans="7:8" ht="15.75">
      <c r="G337" s="376"/>
      <c r="H337" s="376"/>
    </row>
    <row r="338" spans="7:8" ht="15.75">
      <c r="G338" s="376"/>
      <c r="H338" s="376"/>
    </row>
    <row r="339" spans="7:8" ht="15.75">
      <c r="G339" s="376"/>
      <c r="H339" s="376"/>
    </row>
    <row r="340" spans="7:8" ht="15.75">
      <c r="G340" s="376"/>
      <c r="H340" s="376"/>
    </row>
    <row r="341" spans="7:8" ht="15.75">
      <c r="G341" s="376"/>
      <c r="H341" s="376"/>
    </row>
    <row r="342" spans="7:8" ht="15.75">
      <c r="G342" s="376"/>
      <c r="H342" s="376"/>
    </row>
    <row r="343" spans="7:8" ht="15.75">
      <c r="G343" s="376"/>
      <c r="H343" s="376"/>
    </row>
    <row r="344" spans="7:8" ht="15.75">
      <c r="G344" s="376"/>
      <c r="H344" s="376"/>
    </row>
    <row r="345" spans="7:8" ht="15.75">
      <c r="G345" s="376"/>
      <c r="H345" s="376"/>
    </row>
    <row r="346" spans="7:8" ht="15.75">
      <c r="G346" s="376"/>
      <c r="H346" s="376"/>
    </row>
    <row r="347" spans="7:8" ht="15.75">
      <c r="G347" s="376"/>
      <c r="H347" s="376"/>
    </row>
    <row r="348" spans="7:8" ht="15.75">
      <c r="G348" s="376"/>
      <c r="H348" s="376"/>
    </row>
    <row r="349" spans="7:8" ht="15.75">
      <c r="G349" s="376"/>
      <c r="H349" s="376"/>
    </row>
    <row r="350" spans="7:8" ht="15.75">
      <c r="G350" s="376"/>
      <c r="H350" s="376"/>
    </row>
    <row r="351" spans="7:8" ht="15.75">
      <c r="G351" s="376"/>
      <c r="H351" s="376"/>
    </row>
    <row r="352" spans="7:8" ht="15.75">
      <c r="G352" s="376"/>
      <c r="H352" s="376"/>
    </row>
    <row r="353" spans="7:8" ht="15.75">
      <c r="G353" s="376"/>
      <c r="H353" s="376"/>
    </row>
    <row r="354" spans="7:8" ht="15.75">
      <c r="G354" s="376"/>
      <c r="H354" s="376"/>
    </row>
    <row r="355" spans="7:8" ht="15.75">
      <c r="G355" s="376"/>
      <c r="H355" s="376"/>
    </row>
    <row r="356" spans="7:8" ht="15.75">
      <c r="G356" s="376"/>
      <c r="H356" s="376"/>
    </row>
    <row r="357" spans="7:8" ht="15.75">
      <c r="G357" s="376"/>
      <c r="H357" s="376"/>
    </row>
    <row r="358" spans="7:8" ht="15.75">
      <c r="G358" s="376"/>
      <c r="H358" s="376"/>
    </row>
    <row r="359" spans="7:8" ht="15.75">
      <c r="G359" s="376"/>
      <c r="H359" s="376"/>
    </row>
    <row r="360" spans="7:8" ht="15.75">
      <c r="G360" s="376"/>
      <c r="H360" s="376"/>
    </row>
    <row r="361" spans="7:8" ht="15.75">
      <c r="G361" s="376"/>
      <c r="H361" s="376"/>
    </row>
    <row r="362" spans="7:8" ht="15.75">
      <c r="G362" s="376"/>
      <c r="H362" s="376"/>
    </row>
    <row r="363" spans="7:8" ht="15.75">
      <c r="G363" s="376"/>
      <c r="H363" s="376"/>
    </row>
    <row r="364" spans="7:8" ht="15.75">
      <c r="G364" s="376"/>
      <c r="H364" s="376"/>
    </row>
    <row r="365" spans="7:8" ht="15.75">
      <c r="G365" s="376"/>
      <c r="H365" s="376"/>
    </row>
    <row r="366" spans="7:8" ht="15.75">
      <c r="G366" s="376"/>
      <c r="H366" s="376"/>
    </row>
    <row r="367" spans="7:8" ht="15.75">
      <c r="G367" s="376"/>
      <c r="H367" s="376"/>
    </row>
    <row r="368" spans="7:8" ht="15.75">
      <c r="G368" s="376"/>
      <c r="H368" s="376"/>
    </row>
    <row r="369" spans="7:8" ht="15.75">
      <c r="G369" s="376"/>
      <c r="H369" s="376"/>
    </row>
    <row r="370" spans="7:8" ht="15.75">
      <c r="G370" s="376"/>
      <c r="H370" s="376"/>
    </row>
    <row r="371" spans="7:8" ht="15.75">
      <c r="G371" s="376"/>
      <c r="H371" s="376"/>
    </row>
    <row r="372" spans="7:8" ht="15.75">
      <c r="G372" s="376"/>
      <c r="H372" s="376"/>
    </row>
    <row r="373" spans="7:8" ht="15.75">
      <c r="G373" s="376"/>
      <c r="H373" s="376"/>
    </row>
    <row r="374" spans="7:8" ht="15.75">
      <c r="G374" s="376"/>
      <c r="H374" s="376"/>
    </row>
    <row r="375" spans="7:8" ht="15.75">
      <c r="G375" s="376"/>
      <c r="H375" s="376"/>
    </row>
    <row r="376" spans="7:8" ht="15.75">
      <c r="G376" s="376"/>
      <c r="H376" s="376"/>
    </row>
    <row r="377" spans="7:8" ht="15.75">
      <c r="G377" s="376"/>
      <c r="H377" s="376"/>
    </row>
    <row r="378" spans="7:8" ht="15.75">
      <c r="G378" s="376"/>
      <c r="H378" s="376"/>
    </row>
    <row r="379" spans="7:8" ht="15.75">
      <c r="G379" s="376"/>
      <c r="H379" s="376"/>
    </row>
    <row r="380" spans="7:8" ht="15.75">
      <c r="G380" s="376"/>
      <c r="H380" s="376"/>
    </row>
    <row r="381" spans="7:8" ht="15.75">
      <c r="G381" s="376"/>
      <c r="H381" s="376"/>
    </row>
    <row r="382" spans="7:8" ht="15.75">
      <c r="G382" s="376"/>
      <c r="H382" s="376"/>
    </row>
    <row r="383" spans="7:8" ht="15.75">
      <c r="G383" s="376"/>
      <c r="H383" s="376"/>
    </row>
    <row r="384" spans="7:8" ht="15.75">
      <c r="G384" s="376"/>
      <c r="H384" s="376"/>
    </row>
    <row r="385" spans="7:8" ht="15.75">
      <c r="G385" s="376"/>
      <c r="H385" s="376"/>
    </row>
    <row r="386" spans="7:8" ht="15.75">
      <c r="G386" s="376"/>
      <c r="H386" s="376"/>
    </row>
    <row r="387" spans="7:8" ht="15.75">
      <c r="G387" s="376"/>
      <c r="H387" s="376"/>
    </row>
    <row r="388" spans="7:8" ht="15.75">
      <c r="G388" s="376"/>
      <c r="H388" s="376"/>
    </row>
    <row r="389" spans="7:8" ht="15.75">
      <c r="G389" s="376"/>
      <c r="H389" s="376"/>
    </row>
    <row r="390" spans="7:8" ht="15.75">
      <c r="G390" s="376"/>
      <c r="H390" s="376"/>
    </row>
    <row r="391" spans="7:8" ht="15.75">
      <c r="G391" s="376"/>
      <c r="H391" s="376"/>
    </row>
    <row r="392" spans="7:8" ht="15.75">
      <c r="G392" s="376"/>
      <c r="H392" s="376"/>
    </row>
    <row r="393" spans="7:8" ht="15.75">
      <c r="G393" s="376"/>
      <c r="H393" s="376"/>
    </row>
    <row r="394" spans="7:8" ht="15.75">
      <c r="G394" s="376"/>
      <c r="H394" s="376"/>
    </row>
    <row r="395" spans="7:8" ht="15.75">
      <c r="G395" s="376"/>
      <c r="H395" s="376"/>
    </row>
    <row r="396" spans="7:8" ht="15.75">
      <c r="G396" s="376"/>
      <c r="H396" s="376"/>
    </row>
    <row r="397" spans="7:8" ht="15.75">
      <c r="G397" s="376"/>
      <c r="H397" s="376"/>
    </row>
    <row r="398" spans="7:8" ht="15.75">
      <c r="G398" s="376"/>
      <c r="H398" s="376"/>
    </row>
    <row r="399" spans="7:8" ht="15.75">
      <c r="G399" s="376"/>
      <c r="H399" s="376"/>
    </row>
    <row r="400" spans="7:8" ht="15.75">
      <c r="G400" s="376"/>
      <c r="H400" s="376"/>
    </row>
    <row r="401" spans="7:8" ht="15.75">
      <c r="G401" s="376"/>
      <c r="H401" s="376"/>
    </row>
    <row r="402" spans="7:8" ht="15.75">
      <c r="G402" s="376"/>
      <c r="H402" s="376"/>
    </row>
    <row r="403" spans="7:8" ht="15.75">
      <c r="G403" s="376"/>
      <c r="H403" s="376"/>
    </row>
    <row r="404" spans="7:8" ht="15.75">
      <c r="G404" s="376"/>
      <c r="H404" s="376"/>
    </row>
    <row r="405" spans="7:8" ht="15.75">
      <c r="G405" s="376"/>
      <c r="H405" s="376"/>
    </row>
    <row r="406" spans="7:8" ht="15.75">
      <c r="G406" s="376"/>
      <c r="H406" s="376"/>
    </row>
    <row r="407" spans="7:8" ht="15.75">
      <c r="G407" s="376"/>
      <c r="H407" s="376"/>
    </row>
    <row r="408" spans="7:8" ht="15.75">
      <c r="G408" s="376"/>
      <c r="H408" s="376"/>
    </row>
    <row r="409" spans="7:8" ht="15.75">
      <c r="G409" s="376"/>
      <c r="H409" s="376"/>
    </row>
    <row r="410" spans="7:8" ht="15.75">
      <c r="G410" s="376"/>
      <c r="H410" s="376"/>
    </row>
    <row r="411" spans="7:8" ht="15.75">
      <c r="G411" s="376"/>
      <c r="H411" s="376"/>
    </row>
    <row r="412" spans="7:8" ht="15.75">
      <c r="G412" s="376"/>
      <c r="H412" s="376"/>
    </row>
    <row r="413" spans="7:8" ht="15.75">
      <c r="G413" s="376"/>
      <c r="H413" s="376"/>
    </row>
    <row r="414" spans="7:8" ht="15.75">
      <c r="G414" s="376"/>
      <c r="H414" s="376"/>
    </row>
    <row r="415" spans="7:8" ht="15.75">
      <c r="G415" s="376"/>
      <c r="H415" s="376"/>
    </row>
    <row r="416" spans="7:8" ht="15.75">
      <c r="G416" s="376"/>
      <c r="H416" s="376"/>
    </row>
    <row r="417" spans="7:8" ht="15.75">
      <c r="G417" s="376"/>
      <c r="H417" s="376"/>
    </row>
    <row r="418" spans="7:8" ht="15.75">
      <c r="G418" s="376"/>
      <c r="H418" s="376"/>
    </row>
    <row r="419" spans="7:8" ht="15.75">
      <c r="G419" s="376"/>
      <c r="H419" s="376"/>
    </row>
    <row r="420" spans="7:8" ht="15.75">
      <c r="G420" s="376"/>
      <c r="H420" s="376"/>
    </row>
    <row r="421" spans="7:8" ht="15.75">
      <c r="G421" s="376"/>
      <c r="H421" s="376"/>
    </row>
    <row r="422" spans="7:8" ht="15.75">
      <c r="G422" s="376"/>
      <c r="H422" s="376"/>
    </row>
    <row r="423" spans="7:8" ht="15.75">
      <c r="G423" s="376"/>
      <c r="H423" s="376"/>
    </row>
    <row r="424" spans="7:8" ht="15.75">
      <c r="G424" s="376"/>
      <c r="H424" s="376"/>
    </row>
    <row r="425" spans="7:8" ht="15.75">
      <c r="G425" s="376"/>
      <c r="H425" s="376"/>
    </row>
    <row r="426" spans="7:8" ht="15.75">
      <c r="G426" s="376"/>
      <c r="H426" s="376"/>
    </row>
    <row r="427" spans="7:8" ht="15.75">
      <c r="G427" s="376"/>
      <c r="H427" s="376"/>
    </row>
    <row r="428" spans="7:8" ht="15.75">
      <c r="G428" s="376"/>
      <c r="H428" s="376"/>
    </row>
    <row r="429" spans="7:8" ht="15.75">
      <c r="G429" s="376"/>
      <c r="H429" s="376"/>
    </row>
    <row r="430" spans="7:8" ht="15.75">
      <c r="G430" s="376"/>
      <c r="H430" s="376"/>
    </row>
    <row r="431" spans="7:8" ht="15.75">
      <c r="G431" s="376"/>
      <c r="H431" s="376"/>
    </row>
    <row r="432" spans="7:8" ht="15.75">
      <c r="G432" s="376"/>
      <c r="H432" s="376"/>
    </row>
    <row r="433" spans="7:8" ht="15.75">
      <c r="G433" s="376"/>
      <c r="H433" s="376"/>
    </row>
    <row r="434" spans="7:8" ht="15.75">
      <c r="G434" s="376"/>
      <c r="H434" s="376"/>
    </row>
    <row r="435" spans="7:8" ht="15.75">
      <c r="G435" s="376"/>
      <c r="H435" s="376"/>
    </row>
    <row r="436" spans="7:8" ht="15.75">
      <c r="G436" s="376"/>
      <c r="H436" s="376"/>
    </row>
    <row r="437" spans="7:8" ht="15.75">
      <c r="G437" s="376"/>
      <c r="H437" s="376"/>
    </row>
    <row r="438" spans="7:8" ht="15.75">
      <c r="G438" s="376"/>
      <c r="H438" s="376"/>
    </row>
    <row r="439" spans="7:8" ht="15.75">
      <c r="G439" s="376"/>
      <c r="H439" s="376"/>
    </row>
    <row r="440" spans="7:8" ht="15.75">
      <c r="G440" s="376"/>
      <c r="H440" s="376"/>
    </row>
    <row r="441" spans="7:8" ht="15.75">
      <c r="G441" s="376"/>
      <c r="H441" s="376"/>
    </row>
    <row r="442" spans="7:8" ht="15.75">
      <c r="G442" s="376"/>
      <c r="H442" s="376"/>
    </row>
    <row r="443" spans="7:8" ht="15.75">
      <c r="G443" s="376"/>
      <c r="H443" s="376"/>
    </row>
    <row r="444" spans="7:8" ht="15.75">
      <c r="G444" s="376"/>
      <c r="H444" s="376"/>
    </row>
    <row r="445" spans="7:8" ht="15.75">
      <c r="G445" s="376"/>
      <c r="H445" s="376"/>
    </row>
    <row r="446" spans="7:8" ht="15.75">
      <c r="G446" s="376"/>
      <c r="H446" s="376"/>
    </row>
    <row r="447" spans="7:8" ht="15.75">
      <c r="G447" s="376"/>
      <c r="H447" s="376"/>
    </row>
    <row r="448" spans="7:8" ht="15.75">
      <c r="G448" s="376"/>
      <c r="H448" s="376"/>
    </row>
    <row r="449" spans="7:8" ht="15.75">
      <c r="G449" s="376"/>
      <c r="H449" s="376"/>
    </row>
    <row r="450" spans="7:8" ht="15.75">
      <c r="G450" s="376"/>
      <c r="H450" s="376"/>
    </row>
    <row r="451" spans="7:8" ht="15.75">
      <c r="G451" s="376"/>
      <c r="H451" s="376"/>
    </row>
    <row r="452" spans="7:8" ht="15.75">
      <c r="G452" s="376"/>
      <c r="H452" s="376"/>
    </row>
    <row r="453" spans="7:8" ht="15.75">
      <c r="G453" s="376"/>
      <c r="H453" s="376"/>
    </row>
    <row r="454" spans="7:8" ht="15.75">
      <c r="G454" s="376"/>
      <c r="H454" s="376"/>
    </row>
    <row r="455" spans="7:8" ht="15.75">
      <c r="G455" s="376"/>
      <c r="H455" s="376"/>
    </row>
    <row r="456" spans="7:8" ht="15.75">
      <c r="G456" s="376"/>
      <c r="H456" s="376"/>
    </row>
    <row r="457" spans="7:8" ht="15.75">
      <c r="G457" s="376"/>
      <c r="H457" s="376"/>
    </row>
    <row r="458" spans="7:8" ht="15.75">
      <c r="G458" s="376"/>
      <c r="H458" s="376"/>
    </row>
    <row r="459" spans="7:8" ht="15.75">
      <c r="G459" s="376"/>
      <c r="H459" s="376"/>
    </row>
    <row r="460" spans="7:8" ht="15.75">
      <c r="G460" s="376"/>
      <c r="H460" s="376"/>
    </row>
    <row r="461" spans="7:8" ht="15.75">
      <c r="G461" s="376"/>
      <c r="H461" s="376"/>
    </row>
    <row r="462" spans="7:8" ht="15.75">
      <c r="G462" s="376"/>
      <c r="H462" s="376"/>
    </row>
    <row r="463" spans="7:8" ht="15.75">
      <c r="G463" s="376"/>
      <c r="H463" s="376"/>
    </row>
    <row r="464" spans="7:8" ht="15.75">
      <c r="G464" s="376"/>
      <c r="H464" s="376"/>
    </row>
    <row r="465" spans="7:8" ht="15.75">
      <c r="G465" s="376"/>
      <c r="H465" s="376"/>
    </row>
    <row r="466" spans="7:8" ht="15.75">
      <c r="G466" s="376"/>
      <c r="H466" s="376"/>
    </row>
    <row r="467" spans="7:8" ht="15.75">
      <c r="G467" s="376"/>
      <c r="H467" s="376"/>
    </row>
    <row r="468" spans="7:8" ht="15.75">
      <c r="G468" s="376"/>
      <c r="H468" s="376"/>
    </row>
    <row r="469" spans="7:8" ht="15.75">
      <c r="G469" s="376"/>
      <c r="H469" s="376"/>
    </row>
    <row r="470" spans="7:8" ht="15.75">
      <c r="G470" s="376"/>
      <c r="H470" s="376"/>
    </row>
    <row r="471" spans="7:8" ht="15.75">
      <c r="G471" s="376"/>
      <c r="H471" s="376"/>
    </row>
    <row r="472" spans="7:8" ht="15.75">
      <c r="G472" s="376"/>
      <c r="H472" s="376"/>
    </row>
    <row r="473" spans="7:8" ht="15.75">
      <c r="G473" s="376"/>
      <c r="H473" s="376"/>
    </row>
    <row r="474" spans="7:8" ht="15.75">
      <c r="G474" s="376"/>
      <c r="H474" s="376"/>
    </row>
    <row r="475" spans="7:8" ht="15.75">
      <c r="G475" s="376"/>
      <c r="H475" s="376"/>
    </row>
    <row r="476" spans="7:8" ht="15.75">
      <c r="G476" s="376"/>
      <c r="H476" s="376"/>
    </row>
    <row r="477" spans="7:8" ht="15.75">
      <c r="G477" s="376"/>
      <c r="H477" s="376"/>
    </row>
    <row r="478" spans="7:8" ht="15.75">
      <c r="G478" s="376"/>
      <c r="H478" s="376"/>
    </row>
    <row r="479" spans="7:8" ht="15.75">
      <c r="G479" s="376"/>
      <c r="H479" s="376"/>
    </row>
    <row r="480" spans="7:8" ht="15.75">
      <c r="G480" s="376"/>
      <c r="H480" s="376"/>
    </row>
    <row r="481" spans="7:8" ht="15.75">
      <c r="G481" s="376"/>
      <c r="H481" s="376"/>
    </row>
    <row r="482" spans="7:8" ht="15.75">
      <c r="G482" s="376"/>
      <c r="H482" s="376"/>
    </row>
    <row r="483" spans="7:8" ht="15.75">
      <c r="G483" s="376"/>
      <c r="H483" s="376"/>
    </row>
    <row r="484" spans="7:8" ht="15.75">
      <c r="G484" s="376"/>
      <c r="H484" s="376"/>
    </row>
    <row r="485" spans="7:8" ht="15.75">
      <c r="G485" s="376"/>
      <c r="H485" s="376"/>
    </row>
    <row r="486" spans="7:8" ht="15.75">
      <c r="G486" s="376"/>
      <c r="H486" s="376"/>
    </row>
    <row r="487" spans="7:8" ht="15.75">
      <c r="G487" s="376"/>
      <c r="H487" s="376"/>
    </row>
    <row r="488" spans="7:8" ht="15.75">
      <c r="G488" s="376"/>
      <c r="H488" s="376"/>
    </row>
    <row r="489" spans="7:8" ht="15.75">
      <c r="G489" s="376"/>
      <c r="H489" s="376"/>
    </row>
    <row r="490" spans="7:8" ht="15.75">
      <c r="G490" s="376"/>
      <c r="H490" s="376"/>
    </row>
    <row r="491" spans="7:8" ht="15.75">
      <c r="G491" s="376"/>
      <c r="H491" s="376"/>
    </row>
    <row r="492" spans="7:8" ht="15.75">
      <c r="G492" s="376"/>
      <c r="H492" s="376"/>
    </row>
    <row r="493" spans="7:8" ht="15.75">
      <c r="G493" s="376"/>
      <c r="H493" s="376"/>
    </row>
    <row r="494" spans="7:8" ht="15.75">
      <c r="G494" s="376"/>
      <c r="H494" s="376"/>
    </row>
    <row r="495" spans="7:8" ht="15.75">
      <c r="G495" s="376"/>
      <c r="H495" s="376"/>
    </row>
    <row r="496" spans="7:8" ht="15.75">
      <c r="G496" s="376"/>
      <c r="H496" s="376"/>
    </row>
    <row r="497" spans="7:8" ht="15.75">
      <c r="G497" s="376"/>
      <c r="H497" s="376"/>
    </row>
    <row r="498" spans="7:8" ht="15.75">
      <c r="G498" s="376"/>
      <c r="H498" s="376"/>
    </row>
    <row r="499" spans="7:8" ht="15.75">
      <c r="G499" s="376"/>
      <c r="H499" s="376"/>
    </row>
    <row r="500" spans="7:8" ht="15.75">
      <c r="G500" s="376"/>
      <c r="H500" s="376"/>
    </row>
    <row r="501" spans="7:8" ht="15.75">
      <c r="G501" s="376"/>
      <c r="H501" s="376"/>
    </row>
    <row r="502" spans="7:8" ht="15.75">
      <c r="G502" s="376"/>
      <c r="H502" s="376"/>
    </row>
    <row r="503" spans="7:8" ht="15.75">
      <c r="G503" s="376"/>
      <c r="H503" s="376"/>
    </row>
    <row r="504" spans="7:8" ht="15.75">
      <c r="G504" s="376"/>
      <c r="H504" s="376"/>
    </row>
    <row r="505" spans="7:8" ht="15.75">
      <c r="G505" s="376"/>
      <c r="H505" s="376"/>
    </row>
    <row r="506" spans="7:8" ht="15.75">
      <c r="G506" s="376"/>
      <c r="H506" s="376"/>
    </row>
    <row r="507" spans="7:8" ht="15.75">
      <c r="G507" s="376"/>
      <c r="H507" s="376"/>
    </row>
    <row r="508" spans="7:8" ht="15.75">
      <c r="G508" s="376"/>
      <c r="H508" s="376"/>
    </row>
    <row r="509" spans="7:8" ht="15.75">
      <c r="G509" s="376"/>
      <c r="H509" s="376"/>
    </row>
    <row r="510" spans="7:8" ht="15.75">
      <c r="G510" s="376"/>
      <c r="H510" s="376"/>
    </row>
    <row r="511" spans="7:8" ht="15.75">
      <c r="G511" s="376"/>
      <c r="H511" s="376"/>
    </row>
    <row r="512" spans="7:8" ht="15.75">
      <c r="G512" s="376"/>
      <c r="H512" s="376"/>
    </row>
    <row r="513" spans="7:8" ht="15.75">
      <c r="G513" s="376"/>
      <c r="H513" s="376"/>
    </row>
    <row r="514" spans="7:8" ht="15.75">
      <c r="G514" s="376"/>
      <c r="H514" s="376"/>
    </row>
    <row r="515" spans="7:8" ht="15.75">
      <c r="G515" s="376"/>
      <c r="H515" s="376"/>
    </row>
    <row r="516" spans="7:8" ht="15.75">
      <c r="G516" s="376"/>
      <c r="H516" s="376"/>
    </row>
    <row r="517" spans="7:8" ht="15.75">
      <c r="G517" s="376"/>
      <c r="H517" s="376"/>
    </row>
    <row r="518" spans="7:8" ht="15.75">
      <c r="G518" s="376"/>
      <c r="H518" s="376"/>
    </row>
    <row r="519" spans="7:8" ht="15.75">
      <c r="G519" s="376"/>
      <c r="H519" s="376"/>
    </row>
    <row r="520" spans="7:8" ht="15.75">
      <c r="G520" s="376"/>
      <c r="H520" s="376"/>
    </row>
  </sheetData>
  <mergeCells count="31">
    <mergeCell ref="B129:I129"/>
    <mergeCell ref="B130:I130"/>
    <mergeCell ref="A116:A117"/>
    <mergeCell ref="A118:A121"/>
    <mergeCell ref="A122:A125"/>
    <mergeCell ref="B128:L128"/>
    <mergeCell ref="A91:A98"/>
    <mergeCell ref="A99:A104"/>
    <mergeCell ref="A105:A110"/>
    <mergeCell ref="A111:A115"/>
    <mergeCell ref="A58:A65"/>
    <mergeCell ref="A66:A75"/>
    <mergeCell ref="A76:A84"/>
    <mergeCell ref="A85:A90"/>
    <mergeCell ref="A36:A37"/>
    <mergeCell ref="A38:A42"/>
    <mergeCell ref="A43:A51"/>
    <mergeCell ref="A52:A57"/>
    <mergeCell ref="A4:A17"/>
    <mergeCell ref="A18:A23"/>
    <mergeCell ref="A24:A31"/>
    <mergeCell ref="A32:A35"/>
    <mergeCell ref="A1:L1"/>
    <mergeCell ref="A2:A3"/>
    <mergeCell ref="B2:B3"/>
    <mergeCell ref="C2:C3"/>
    <mergeCell ref="D2:D3"/>
    <mergeCell ref="E2:E3"/>
    <mergeCell ref="F2:H2"/>
    <mergeCell ref="I2:I3"/>
    <mergeCell ref="J2:L2"/>
  </mergeCells>
  <conditionalFormatting sqref="C127 C1 C131:C65536">
    <cfRule type="cellIs" priority="1" dxfId="0" operator="greaterThan" stopIfTrue="1">
      <formula>65</formula>
    </cfRule>
  </conditionalFormatting>
  <conditionalFormatting sqref="D131:D65536 G521:H65536 J129:L65536 D127 J1:L1 F1:H1 D1 F127 J127:L127 F131:F65536">
    <cfRule type="cellIs" priority="2" dxfId="0" operator="greaterThanOrEqual" stopIfTrue="1">
      <formula>65</formula>
    </cfRule>
  </conditionalFormatting>
  <printOptions/>
  <pageMargins left="0.75" right="0.75" top="1" bottom="1" header="0.4921259845" footer="0.4921259845"/>
  <pageSetup fitToHeight="6" horizontalDpi="600" verticalDpi="600" orientation="landscape" paperSize="9" scale="74" r:id="rId1"/>
  <headerFooter alignWithMargins="0">
    <oddFooter>&amp;C&amp;"Times New Roman,Tučné"&amp;12&amp;P</oddFooter>
  </headerFooter>
  <rowBreaks count="4" manualBreakCount="4">
    <brk id="31" max="255" man="1"/>
    <brk id="57" max="255" man="1"/>
    <brk id="84" max="255" man="1"/>
    <brk id="11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7.625" style="84" customWidth="1"/>
    <col min="2" max="2" width="48.125" style="67" customWidth="1"/>
    <col min="3" max="3" width="13.125" style="73" customWidth="1"/>
    <col min="4" max="4" width="14.125" style="73" bestFit="1" customWidth="1"/>
    <col min="5" max="5" width="13.125" style="73" customWidth="1"/>
    <col min="6" max="6" width="10.125" style="73" customWidth="1"/>
    <col min="7" max="7" width="10.875" style="73" customWidth="1"/>
    <col min="8" max="8" width="10.625" style="73" customWidth="1"/>
    <col min="9" max="9" width="12.00390625" style="73" customWidth="1"/>
    <col min="10" max="10" width="11.625" style="73" customWidth="1"/>
    <col min="11" max="11" width="11.00390625" style="73" bestFit="1" customWidth="1"/>
    <col min="12" max="12" width="10.875" style="73" bestFit="1" customWidth="1"/>
    <col min="13" max="16384" width="9.125" style="73" customWidth="1"/>
  </cols>
  <sheetData>
    <row r="1" spans="1:12" s="68" customFormat="1" ht="45" customHeight="1" thickBot="1">
      <c r="A1" s="682" t="s">
        <v>524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s="68" customFormat="1" ht="42.75" customHeight="1">
      <c r="A2" s="683" t="s">
        <v>69</v>
      </c>
      <c r="B2" s="637" t="s">
        <v>70</v>
      </c>
      <c r="C2" s="686" t="s">
        <v>81</v>
      </c>
      <c r="D2" s="637" t="s">
        <v>82</v>
      </c>
      <c r="E2" s="671" t="s">
        <v>167</v>
      </c>
      <c r="F2" s="673" t="s">
        <v>168</v>
      </c>
      <c r="G2" s="673"/>
      <c r="H2" s="673"/>
      <c r="I2" s="671" t="s">
        <v>169</v>
      </c>
      <c r="J2" s="673" t="s">
        <v>170</v>
      </c>
      <c r="K2" s="673"/>
      <c r="L2" s="674"/>
    </row>
    <row r="3" spans="1:12" s="70" customFormat="1" ht="57" customHeight="1" thickBot="1">
      <c r="A3" s="684"/>
      <c r="B3" s="685"/>
      <c r="C3" s="687"/>
      <c r="D3" s="685"/>
      <c r="E3" s="672"/>
      <c r="F3" s="419" t="s">
        <v>87</v>
      </c>
      <c r="G3" s="352" t="s">
        <v>88</v>
      </c>
      <c r="H3" s="352" t="s">
        <v>482</v>
      </c>
      <c r="I3" s="672"/>
      <c r="J3" s="419" t="s">
        <v>87</v>
      </c>
      <c r="K3" s="352" t="s">
        <v>89</v>
      </c>
      <c r="L3" s="433" t="s">
        <v>483</v>
      </c>
    </row>
    <row r="4" spans="1:12" ht="15.75">
      <c r="A4" s="688" t="s">
        <v>1</v>
      </c>
      <c r="B4" s="430" t="s">
        <v>91</v>
      </c>
      <c r="C4" s="389">
        <v>79</v>
      </c>
      <c r="D4" s="431">
        <v>57.177215189873415</v>
      </c>
      <c r="E4" s="417">
        <v>0</v>
      </c>
      <c r="F4" s="432">
        <v>0</v>
      </c>
      <c r="G4" s="370">
        <v>0</v>
      </c>
      <c r="H4" s="370">
        <v>0</v>
      </c>
      <c r="I4" s="417">
        <v>79</v>
      </c>
      <c r="J4" s="420">
        <v>57.177215189873415</v>
      </c>
      <c r="K4" s="370">
        <v>71</v>
      </c>
      <c r="L4" s="371">
        <v>57</v>
      </c>
    </row>
    <row r="5" spans="1:12" ht="15.75">
      <c r="A5" s="659"/>
      <c r="B5" s="356" t="s">
        <v>92</v>
      </c>
      <c r="C5" s="379">
        <v>24.31</v>
      </c>
      <c r="D5" s="415">
        <v>50</v>
      </c>
      <c r="E5" s="418">
        <v>0</v>
      </c>
      <c r="F5" s="410">
        <v>0</v>
      </c>
      <c r="G5" s="372">
        <v>0</v>
      </c>
      <c r="H5" s="372">
        <v>0</v>
      </c>
      <c r="I5" s="418">
        <v>24.31</v>
      </c>
      <c r="J5" s="421">
        <v>50</v>
      </c>
      <c r="K5" s="372">
        <v>0</v>
      </c>
      <c r="L5" s="373">
        <v>50</v>
      </c>
    </row>
    <row r="6" spans="1:12" ht="15.75">
      <c r="A6" s="659"/>
      <c r="B6" s="356" t="s">
        <v>93</v>
      </c>
      <c r="C6" s="379">
        <v>30</v>
      </c>
      <c r="D6" s="415">
        <v>58</v>
      </c>
      <c r="E6" s="418">
        <v>0</v>
      </c>
      <c r="F6" s="410">
        <v>0</v>
      </c>
      <c r="G6" s="372">
        <v>0</v>
      </c>
      <c r="H6" s="372">
        <v>0</v>
      </c>
      <c r="I6" s="418">
        <v>30</v>
      </c>
      <c r="J6" s="421">
        <v>58</v>
      </c>
      <c r="K6" s="372">
        <v>0</v>
      </c>
      <c r="L6" s="373">
        <v>58</v>
      </c>
    </row>
    <row r="7" spans="1:12" ht="15.75">
      <c r="A7" s="659"/>
      <c r="B7" s="356" t="s">
        <v>94</v>
      </c>
      <c r="C7" s="379">
        <v>24.07</v>
      </c>
      <c r="D7" s="415">
        <v>52</v>
      </c>
      <c r="E7" s="418">
        <v>0</v>
      </c>
      <c r="F7" s="410">
        <v>0</v>
      </c>
      <c r="G7" s="372">
        <v>0</v>
      </c>
      <c r="H7" s="372">
        <v>0</v>
      </c>
      <c r="I7" s="418">
        <v>24.07</v>
      </c>
      <c r="J7" s="421">
        <v>52</v>
      </c>
      <c r="K7" s="372">
        <v>0</v>
      </c>
      <c r="L7" s="373">
        <v>52</v>
      </c>
    </row>
    <row r="8" spans="1:12" ht="15.75">
      <c r="A8" s="659"/>
      <c r="B8" s="356" t="s">
        <v>95</v>
      </c>
      <c r="C8" s="379">
        <v>71</v>
      </c>
      <c r="D8" s="415">
        <v>52</v>
      </c>
      <c r="E8" s="418">
        <v>0</v>
      </c>
      <c r="F8" s="410">
        <v>0</v>
      </c>
      <c r="G8" s="372">
        <v>0</v>
      </c>
      <c r="H8" s="372">
        <v>0</v>
      </c>
      <c r="I8" s="418">
        <v>71</v>
      </c>
      <c r="J8" s="421">
        <v>52</v>
      </c>
      <c r="K8" s="372">
        <v>0</v>
      </c>
      <c r="L8" s="373">
        <v>52</v>
      </c>
    </row>
    <row r="9" spans="1:12" ht="15.75">
      <c r="A9" s="659"/>
      <c r="B9" s="356" t="s">
        <v>96</v>
      </c>
      <c r="C9" s="379">
        <v>68</v>
      </c>
      <c r="D9" s="415">
        <v>53.12352941176471</v>
      </c>
      <c r="E9" s="418">
        <v>0</v>
      </c>
      <c r="F9" s="410">
        <v>0</v>
      </c>
      <c r="G9" s="372">
        <v>0</v>
      </c>
      <c r="H9" s="372">
        <v>0</v>
      </c>
      <c r="I9" s="418">
        <v>68</v>
      </c>
      <c r="J9" s="421">
        <v>53.12352941176471</v>
      </c>
      <c r="K9" s="372">
        <v>53.5</v>
      </c>
      <c r="L9" s="373">
        <v>53.1</v>
      </c>
    </row>
    <row r="10" spans="1:12" ht="15.75">
      <c r="A10" s="659"/>
      <c r="B10" s="356" t="s">
        <v>97</v>
      </c>
      <c r="C10" s="379">
        <v>81</v>
      </c>
      <c r="D10" s="415">
        <v>53.31</v>
      </c>
      <c r="E10" s="418">
        <v>0</v>
      </c>
      <c r="F10" s="410">
        <v>0</v>
      </c>
      <c r="G10" s="372">
        <v>0</v>
      </c>
      <c r="H10" s="372">
        <v>0</v>
      </c>
      <c r="I10" s="418">
        <v>81</v>
      </c>
      <c r="J10" s="421">
        <v>53.31</v>
      </c>
      <c r="K10" s="372">
        <v>0</v>
      </c>
      <c r="L10" s="373">
        <v>53.31</v>
      </c>
    </row>
    <row r="11" spans="1:12" ht="15.75">
      <c r="A11" s="659"/>
      <c r="B11" s="356" t="s">
        <v>98</v>
      </c>
      <c r="C11" s="379">
        <v>12</v>
      </c>
      <c r="D11" s="415">
        <v>56</v>
      </c>
      <c r="E11" s="418">
        <v>0</v>
      </c>
      <c r="F11" s="410">
        <v>0</v>
      </c>
      <c r="G11" s="372">
        <v>0</v>
      </c>
      <c r="H11" s="372">
        <v>0</v>
      </c>
      <c r="I11" s="418">
        <v>12</v>
      </c>
      <c r="J11" s="421">
        <v>56</v>
      </c>
      <c r="K11" s="372">
        <v>0</v>
      </c>
      <c r="L11" s="373">
        <v>56</v>
      </c>
    </row>
    <row r="12" spans="1:12" ht="15.75">
      <c r="A12" s="659"/>
      <c r="B12" s="356" t="s">
        <v>99</v>
      </c>
      <c r="C12" s="379">
        <v>27</v>
      </c>
      <c r="D12" s="415">
        <v>55</v>
      </c>
      <c r="E12" s="418">
        <v>0</v>
      </c>
      <c r="F12" s="410">
        <v>0</v>
      </c>
      <c r="G12" s="372">
        <v>0</v>
      </c>
      <c r="H12" s="372">
        <v>0</v>
      </c>
      <c r="I12" s="418">
        <v>27</v>
      </c>
      <c r="J12" s="421">
        <v>55</v>
      </c>
      <c r="K12" s="372">
        <v>0</v>
      </c>
      <c r="L12" s="373">
        <v>55</v>
      </c>
    </row>
    <row r="13" spans="1:12" ht="15.75">
      <c r="A13" s="659"/>
      <c r="B13" s="356" t="s">
        <v>101</v>
      </c>
      <c r="C13" s="379">
        <v>8</v>
      </c>
      <c r="D13" s="415">
        <v>58</v>
      </c>
      <c r="E13" s="418">
        <v>0</v>
      </c>
      <c r="F13" s="410">
        <v>0</v>
      </c>
      <c r="G13" s="372">
        <v>0</v>
      </c>
      <c r="H13" s="372">
        <v>0</v>
      </c>
      <c r="I13" s="418">
        <v>8</v>
      </c>
      <c r="J13" s="421">
        <v>58</v>
      </c>
      <c r="K13" s="372">
        <v>0</v>
      </c>
      <c r="L13" s="373">
        <v>58</v>
      </c>
    </row>
    <row r="14" spans="1:12" ht="15.75">
      <c r="A14" s="659"/>
      <c r="B14" s="356" t="s">
        <v>102</v>
      </c>
      <c r="C14" s="379">
        <v>3</v>
      </c>
      <c r="D14" s="415">
        <v>52</v>
      </c>
      <c r="E14" s="418">
        <v>0</v>
      </c>
      <c r="F14" s="410">
        <v>0</v>
      </c>
      <c r="G14" s="372">
        <v>0</v>
      </c>
      <c r="H14" s="372">
        <v>0</v>
      </c>
      <c r="I14" s="418">
        <v>3</v>
      </c>
      <c r="J14" s="421">
        <v>52</v>
      </c>
      <c r="K14" s="372">
        <v>0</v>
      </c>
      <c r="L14" s="373">
        <v>52</v>
      </c>
    </row>
    <row r="15" spans="1:12" ht="15.75">
      <c r="A15" s="659"/>
      <c r="B15" s="356" t="s">
        <v>103</v>
      </c>
      <c r="C15" s="379">
        <v>0</v>
      </c>
      <c r="D15" s="415">
        <v>0</v>
      </c>
      <c r="E15" s="418">
        <v>0</v>
      </c>
      <c r="F15" s="411">
        <v>0</v>
      </c>
      <c r="G15" s="372">
        <v>0</v>
      </c>
      <c r="H15" s="372">
        <v>0</v>
      </c>
      <c r="I15" s="418">
        <v>0</v>
      </c>
      <c r="J15" s="421">
        <v>0</v>
      </c>
      <c r="K15" s="372">
        <v>0</v>
      </c>
      <c r="L15" s="373">
        <v>0</v>
      </c>
    </row>
    <row r="16" spans="1:12" ht="31.5">
      <c r="A16" s="659"/>
      <c r="B16" s="356" t="s">
        <v>104</v>
      </c>
      <c r="C16" s="379">
        <v>10</v>
      </c>
      <c r="D16" s="415">
        <v>55</v>
      </c>
      <c r="E16" s="418">
        <v>0</v>
      </c>
      <c r="F16" s="410">
        <v>0</v>
      </c>
      <c r="G16" s="372">
        <v>0</v>
      </c>
      <c r="H16" s="372">
        <v>0</v>
      </c>
      <c r="I16" s="418">
        <v>10</v>
      </c>
      <c r="J16" s="421">
        <v>55</v>
      </c>
      <c r="K16" s="372">
        <v>0</v>
      </c>
      <c r="L16" s="373">
        <v>55</v>
      </c>
    </row>
    <row r="17" spans="1:12" ht="15.75">
      <c r="A17" s="659"/>
      <c r="B17" s="357" t="s">
        <v>90</v>
      </c>
      <c r="C17" s="381">
        <v>437.38</v>
      </c>
      <c r="D17" s="382">
        <v>54.126046001188904</v>
      </c>
      <c r="E17" s="381">
        <v>0</v>
      </c>
      <c r="F17" s="412">
        <v>0</v>
      </c>
      <c r="G17" s="383">
        <v>0</v>
      </c>
      <c r="H17" s="383">
        <v>0</v>
      </c>
      <c r="I17" s="381">
        <v>437.38</v>
      </c>
      <c r="J17" s="382">
        <v>54.126046001188904</v>
      </c>
      <c r="K17" s="383">
        <v>57</v>
      </c>
      <c r="L17" s="385">
        <v>54.092811878440266</v>
      </c>
    </row>
    <row r="18" spans="1:15" ht="15.75">
      <c r="A18" s="660" t="s">
        <v>2</v>
      </c>
      <c r="B18" s="356" t="s">
        <v>96</v>
      </c>
      <c r="C18" s="379">
        <v>38</v>
      </c>
      <c r="D18" s="415">
        <v>51.473684210526315</v>
      </c>
      <c r="E18" s="418">
        <v>1</v>
      </c>
      <c r="F18" s="410">
        <v>68</v>
      </c>
      <c r="G18" s="372">
        <v>68</v>
      </c>
      <c r="H18" s="372">
        <v>0</v>
      </c>
      <c r="I18" s="418">
        <v>37</v>
      </c>
      <c r="J18" s="421">
        <v>51.027027027027025</v>
      </c>
      <c r="K18" s="372">
        <v>52</v>
      </c>
      <c r="L18" s="373">
        <v>51</v>
      </c>
      <c r="O18" s="86"/>
    </row>
    <row r="19" spans="1:12" ht="15.75">
      <c r="A19" s="659"/>
      <c r="B19" s="356" t="s">
        <v>94</v>
      </c>
      <c r="C19" s="379">
        <v>7.75</v>
      </c>
      <c r="D19" s="415">
        <v>52</v>
      </c>
      <c r="E19" s="418">
        <v>0</v>
      </c>
      <c r="F19" s="410">
        <v>0</v>
      </c>
      <c r="G19" s="372">
        <v>0</v>
      </c>
      <c r="H19" s="372">
        <v>0</v>
      </c>
      <c r="I19" s="418">
        <v>7.75</v>
      </c>
      <c r="J19" s="421">
        <v>52</v>
      </c>
      <c r="K19" s="372">
        <v>0</v>
      </c>
      <c r="L19" s="373">
        <v>52</v>
      </c>
    </row>
    <row r="20" spans="1:12" ht="15.75">
      <c r="A20" s="659"/>
      <c r="B20" s="356" t="s">
        <v>91</v>
      </c>
      <c r="C20" s="379">
        <v>31</v>
      </c>
      <c r="D20" s="415">
        <v>53.06161290322581</v>
      </c>
      <c r="E20" s="418">
        <v>1</v>
      </c>
      <c r="F20" s="410">
        <v>48</v>
      </c>
      <c r="G20" s="372">
        <v>0</v>
      </c>
      <c r="H20" s="372">
        <v>48</v>
      </c>
      <c r="I20" s="418">
        <v>30</v>
      </c>
      <c r="J20" s="421">
        <v>53.230333333333334</v>
      </c>
      <c r="K20" s="372">
        <v>66</v>
      </c>
      <c r="L20" s="373">
        <v>52.79</v>
      </c>
    </row>
    <row r="21" spans="1:12" ht="15.75">
      <c r="A21" s="659"/>
      <c r="B21" s="356" t="s">
        <v>105</v>
      </c>
      <c r="C21" s="379">
        <v>4</v>
      </c>
      <c r="D21" s="415">
        <v>54</v>
      </c>
      <c r="E21" s="418">
        <v>0</v>
      </c>
      <c r="F21" s="410">
        <v>0</v>
      </c>
      <c r="G21" s="372">
        <v>0</v>
      </c>
      <c r="H21" s="372">
        <v>0</v>
      </c>
      <c r="I21" s="418">
        <v>4</v>
      </c>
      <c r="J21" s="421">
        <v>54</v>
      </c>
      <c r="K21" s="372">
        <v>0</v>
      </c>
      <c r="L21" s="373">
        <v>54</v>
      </c>
    </row>
    <row r="22" spans="1:12" ht="15.75">
      <c r="A22" s="659"/>
      <c r="B22" s="356" t="s">
        <v>106</v>
      </c>
      <c r="C22" s="379">
        <v>0</v>
      </c>
      <c r="D22" s="415">
        <v>0</v>
      </c>
      <c r="E22" s="418">
        <v>0</v>
      </c>
      <c r="F22" s="410">
        <v>0</v>
      </c>
      <c r="G22" s="372">
        <v>0</v>
      </c>
      <c r="H22" s="372">
        <v>0</v>
      </c>
      <c r="I22" s="418">
        <v>0</v>
      </c>
      <c r="J22" s="421">
        <v>0</v>
      </c>
      <c r="K22" s="372">
        <v>0</v>
      </c>
      <c r="L22" s="373">
        <v>0</v>
      </c>
    </row>
    <row r="23" spans="1:12" ht="15.75">
      <c r="A23" s="659"/>
      <c r="B23" s="413" t="s">
        <v>90</v>
      </c>
      <c r="C23" s="381">
        <v>80.75</v>
      </c>
      <c r="D23" s="382">
        <v>57.61349845201239</v>
      </c>
      <c r="E23" s="381">
        <v>2</v>
      </c>
      <c r="F23" s="412">
        <v>58</v>
      </c>
      <c r="G23" s="383">
        <v>68</v>
      </c>
      <c r="H23" s="383">
        <v>48</v>
      </c>
      <c r="I23" s="381">
        <v>78.75</v>
      </c>
      <c r="J23" s="382">
        <v>57.60368253968254</v>
      </c>
      <c r="K23" s="383">
        <v>59</v>
      </c>
      <c r="L23" s="385">
        <v>57.56729641693811</v>
      </c>
    </row>
    <row r="24" spans="1:12" ht="15.75">
      <c r="A24" s="660" t="s">
        <v>3</v>
      </c>
      <c r="B24" s="356" t="s">
        <v>107</v>
      </c>
      <c r="C24" s="379">
        <v>21</v>
      </c>
      <c r="D24" s="415">
        <v>51</v>
      </c>
      <c r="E24" s="418">
        <v>0</v>
      </c>
      <c r="F24" s="410">
        <v>0</v>
      </c>
      <c r="G24" s="372">
        <v>0</v>
      </c>
      <c r="H24" s="372">
        <v>0</v>
      </c>
      <c r="I24" s="418">
        <v>21</v>
      </c>
      <c r="J24" s="421">
        <v>51</v>
      </c>
      <c r="K24" s="372">
        <v>0</v>
      </c>
      <c r="L24" s="373">
        <v>51</v>
      </c>
    </row>
    <row r="25" spans="1:12" ht="15.75">
      <c r="A25" s="659"/>
      <c r="B25" s="356" t="s">
        <v>108</v>
      </c>
      <c r="C25" s="379">
        <v>32</v>
      </c>
      <c r="D25" s="415">
        <v>54.1875</v>
      </c>
      <c r="E25" s="418">
        <v>6</v>
      </c>
      <c r="F25" s="410">
        <v>68</v>
      </c>
      <c r="G25" s="372">
        <v>68</v>
      </c>
      <c r="H25" s="372">
        <v>68</v>
      </c>
      <c r="I25" s="418">
        <v>26</v>
      </c>
      <c r="J25" s="421">
        <v>51</v>
      </c>
      <c r="K25" s="372">
        <v>0</v>
      </c>
      <c r="L25" s="373">
        <v>51</v>
      </c>
    </row>
    <row r="26" spans="1:12" ht="15.75">
      <c r="A26" s="659"/>
      <c r="B26" s="356" t="s">
        <v>99</v>
      </c>
      <c r="C26" s="379">
        <v>6</v>
      </c>
      <c r="D26" s="415">
        <v>48</v>
      </c>
      <c r="E26" s="418">
        <v>0</v>
      </c>
      <c r="F26" s="410">
        <v>0</v>
      </c>
      <c r="G26" s="372">
        <v>0</v>
      </c>
      <c r="H26" s="372">
        <v>0</v>
      </c>
      <c r="I26" s="418">
        <v>6</v>
      </c>
      <c r="J26" s="421">
        <v>48</v>
      </c>
      <c r="K26" s="372">
        <v>0</v>
      </c>
      <c r="L26" s="373">
        <v>48</v>
      </c>
    </row>
    <row r="27" spans="1:12" ht="15.75">
      <c r="A27" s="659"/>
      <c r="B27" s="356" t="s">
        <v>109</v>
      </c>
      <c r="C27" s="379">
        <v>2</v>
      </c>
      <c r="D27" s="415">
        <v>46</v>
      </c>
      <c r="E27" s="418">
        <v>0</v>
      </c>
      <c r="F27" s="410">
        <v>0</v>
      </c>
      <c r="G27" s="372">
        <v>0</v>
      </c>
      <c r="H27" s="372">
        <v>0</v>
      </c>
      <c r="I27" s="418">
        <v>2</v>
      </c>
      <c r="J27" s="421">
        <v>46</v>
      </c>
      <c r="K27" s="372">
        <v>0</v>
      </c>
      <c r="L27" s="373">
        <v>46</v>
      </c>
    </row>
    <row r="28" spans="1:12" ht="15.75">
      <c r="A28" s="659"/>
      <c r="B28" s="356" t="s">
        <v>110</v>
      </c>
      <c r="C28" s="379">
        <v>0</v>
      </c>
      <c r="D28" s="415">
        <v>0</v>
      </c>
      <c r="E28" s="418">
        <v>0</v>
      </c>
      <c r="F28" s="410">
        <v>0</v>
      </c>
      <c r="G28" s="372">
        <v>0</v>
      </c>
      <c r="H28" s="372">
        <v>0</v>
      </c>
      <c r="I28" s="418">
        <v>0</v>
      </c>
      <c r="J28" s="421">
        <v>0</v>
      </c>
      <c r="K28" s="372">
        <v>0</v>
      </c>
      <c r="L28" s="373">
        <v>0</v>
      </c>
    </row>
    <row r="29" spans="1:14" ht="15.75">
      <c r="A29" s="659"/>
      <c r="B29" s="356" t="s">
        <v>111</v>
      </c>
      <c r="C29" s="379">
        <v>4</v>
      </c>
      <c r="D29" s="415">
        <v>52</v>
      </c>
      <c r="E29" s="418">
        <v>0</v>
      </c>
      <c r="F29" s="410">
        <v>0</v>
      </c>
      <c r="G29" s="372">
        <v>0</v>
      </c>
      <c r="H29" s="372">
        <v>0</v>
      </c>
      <c r="I29" s="418">
        <v>4</v>
      </c>
      <c r="J29" s="421">
        <v>52</v>
      </c>
      <c r="K29" s="372">
        <v>0</v>
      </c>
      <c r="L29" s="373">
        <v>52</v>
      </c>
      <c r="N29" s="77"/>
    </row>
    <row r="30" spans="1:12" ht="15.75">
      <c r="A30" s="659"/>
      <c r="B30" s="356" t="s">
        <v>106</v>
      </c>
      <c r="C30" s="379">
        <v>0</v>
      </c>
      <c r="D30" s="415">
        <v>0</v>
      </c>
      <c r="E30" s="418">
        <v>0</v>
      </c>
      <c r="F30" s="410">
        <v>0</v>
      </c>
      <c r="G30" s="372">
        <v>0</v>
      </c>
      <c r="H30" s="372">
        <v>0</v>
      </c>
      <c r="I30" s="418">
        <v>0</v>
      </c>
      <c r="J30" s="421">
        <v>0</v>
      </c>
      <c r="K30" s="372">
        <v>0</v>
      </c>
      <c r="L30" s="373">
        <v>0</v>
      </c>
    </row>
    <row r="31" spans="1:12" ht="15.75">
      <c r="A31" s="659"/>
      <c r="B31" s="357" t="s">
        <v>90</v>
      </c>
      <c r="C31" s="381">
        <v>65</v>
      </c>
      <c r="D31" s="382">
        <v>52.2</v>
      </c>
      <c r="E31" s="381">
        <v>6</v>
      </c>
      <c r="F31" s="412">
        <v>68</v>
      </c>
      <c r="G31" s="383">
        <v>68</v>
      </c>
      <c r="H31" s="383">
        <v>68</v>
      </c>
      <c r="I31" s="381">
        <v>59</v>
      </c>
      <c r="J31" s="382">
        <v>50.59322033898305</v>
      </c>
      <c r="K31" s="383">
        <v>0</v>
      </c>
      <c r="L31" s="385">
        <v>50.59322033898305</v>
      </c>
    </row>
    <row r="32" spans="1:12" ht="15.75">
      <c r="A32" s="660" t="s">
        <v>4</v>
      </c>
      <c r="B32" s="356" t="s">
        <v>95</v>
      </c>
      <c r="C32" s="379">
        <v>18</v>
      </c>
      <c r="D32" s="415">
        <v>62.111111111111114</v>
      </c>
      <c r="E32" s="418">
        <v>5</v>
      </c>
      <c r="F32" s="410">
        <v>70.2</v>
      </c>
      <c r="G32" s="372">
        <v>75</v>
      </c>
      <c r="H32" s="372">
        <v>67</v>
      </c>
      <c r="I32" s="418">
        <v>13</v>
      </c>
      <c r="J32" s="421">
        <v>59</v>
      </c>
      <c r="K32" s="372">
        <v>0</v>
      </c>
      <c r="L32" s="373">
        <v>59</v>
      </c>
    </row>
    <row r="33" spans="1:12" ht="15.75">
      <c r="A33" s="659"/>
      <c r="B33" s="356" t="s">
        <v>112</v>
      </c>
      <c r="C33" s="379">
        <v>11.9</v>
      </c>
      <c r="D33" s="415">
        <v>64.17512605042018</v>
      </c>
      <c r="E33" s="418">
        <v>2.2</v>
      </c>
      <c r="F33" s="410">
        <v>67.6590909090909</v>
      </c>
      <c r="G33" s="372">
        <v>58</v>
      </c>
      <c r="H33" s="372">
        <v>70.5</v>
      </c>
      <c r="I33" s="418">
        <v>9.7</v>
      </c>
      <c r="J33" s="421">
        <v>63.384948453608246</v>
      </c>
      <c r="K33" s="372">
        <v>77</v>
      </c>
      <c r="L33" s="373">
        <v>61.82</v>
      </c>
    </row>
    <row r="34" spans="1:12" ht="15.75">
      <c r="A34" s="659"/>
      <c r="B34" s="356" t="s">
        <v>113</v>
      </c>
      <c r="C34" s="379">
        <v>5</v>
      </c>
      <c r="D34" s="415">
        <v>63</v>
      </c>
      <c r="E34" s="418">
        <v>0</v>
      </c>
      <c r="F34" s="410">
        <v>0</v>
      </c>
      <c r="G34" s="372">
        <v>0</v>
      </c>
      <c r="H34" s="372">
        <v>0</v>
      </c>
      <c r="I34" s="418">
        <v>5</v>
      </c>
      <c r="J34" s="421">
        <v>63</v>
      </c>
      <c r="K34" s="372">
        <v>0</v>
      </c>
      <c r="L34" s="373">
        <v>63</v>
      </c>
    </row>
    <row r="35" spans="1:12" ht="15.75">
      <c r="A35" s="659"/>
      <c r="B35" s="357" t="s">
        <v>90</v>
      </c>
      <c r="C35" s="381">
        <v>34.9</v>
      </c>
      <c r="D35" s="382">
        <v>62.942234957020055</v>
      </c>
      <c r="E35" s="381">
        <v>7.2</v>
      </c>
      <c r="F35" s="412">
        <v>69.42361111111111</v>
      </c>
      <c r="G35" s="383">
        <v>71.6</v>
      </c>
      <c r="H35" s="383">
        <v>68.26595744680851</v>
      </c>
      <c r="I35" s="381">
        <v>27.7</v>
      </c>
      <c r="J35" s="382">
        <v>61.25754512635378</v>
      </c>
      <c r="K35" s="383">
        <v>77</v>
      </c>
      <c r="L35" s="385">
        <v>60.66794007490636</v>
      </c>
    </row>
    <row r="36" spans="1:12" ht="21.75" customHeight="1">
      <c r="A36" s="660" t="s">
        <v>5</v>
      </c>
      <c r="B36" s="356" t="s">
        <v>495</v>
      </c>
      <c r="C36" s="379">
        <v>35</v>
      </c>
      <c r="D36" s="415" t="s">
        <v>100</v>
      </c>
      <c r="E36" s="418">
        <v>2</v>
      </c>
      <c r="F36" s="411" t="s">
        <v>100</v>
      </c>
      <c r="G36" s="372" t="s">
        <v>100</v>
      </c>
      <c r="H36" s="372">
        <v>0</v>
      </c>
      <c r="I36" s="418">
        <v>33</v>
      </c>
      <c r="J36" s="421" t="s">
        <v>100</v>
      </c>
      <c r="K36" s="372">
        <v>0</v>
      </c>
      <c r="L36" s="373" t="s">
        <v>100</v>
      </c>
    </row>
    <row r="37" spans="1:12" ht="19.5" customHeight="1">
      <c r="A37" s="660"/>
      <c r="B37" s="413" t="s">
        <v>90</v>
      </c>
      <c r="C37" s="381">
        <v>35</v>
      </c>
      <c r="D37" s="382" t="s">
        <v>100</v>
      </c>
      <c r="E37" s="381">
        <v>2</v>
      </c>
      <c r="F37" s="414" t="s">
        <v>100</v>
      </c>
      <c r="G37" s="383" t="s">
        <v>100</v>
      </c>
      <c r="H37" s="383">
        <v>0</v>
      </c>
      <c r="I37" s="381">
        <v>33</v>
      </c>
      <c r="J37" s="382" t="s">
        <v>100</v>
      </c>
      <c r="K37" s="383">
        <v>0</v>
      </c>
      <c r="L37" s="385" t="s">
        <v>100</v>
      </c>
    </row>
    <row r="38" spans="1:12" ht="15.75">
      <c r="A38" s="660" t="s">
        <v>114</v>
      </c>
      <c r="B38" s="356" t="s">
        <v>112</v>
      </c>
      <c r="C38" s="379">
        <v>19</v>
      </c>
      <c r="D38" s="415">
        <v>56</v>
      </c>
      <c r="E38" s="418">
        <v>0</v>
      </c>
      <c r="F38" s="410">
        <v>0</v>
      </c>
      <c r="G38" s="372">
        <v>0</v>
      </c>
      <c r="H38" s="372">
        <v>0</v>
      </c>
      <c r="I38" s="418">
        <v>19</v>
      </c>
      <c r="J38" s="421">
        <v>56</v>
      </c>
      <c r="K38" s="372">
        <v>0</v>
      </c>
      <c r="L38" s="373">
        <v>56</v>
      </c>
    </row>
    <row r="39" spans="1:12" ht="15.75">
      <c r="A39" s="659"/>
      <c r="B39" s="356" t="s">
        <v>99</v>
      </c>
      <c r="C39" s="379">
        <v>14</v>
      </c>
      <c r="D39" s="415">
        <v>64.25</v>
      </c>
      <c r="E39" s="418">
        <v>0</v>
      </c>
      <c r="F39" s="410">
        <v>0</v>
      </c>
      <c r="G39" s="416">
        <v>0</v>
      </c>
      <c r="H39" s="372">
        <v>0</v>
      </c>
      <c r="I39" s="418">
        <v>14</v>
      </c>
      <c r="J39" s="421">
        <v>64.25</v>
      </c>
      <c r="K39" s="372">
        <v>0</v>
      </c>
      <c r="L39" s="373">
        <v>64.25</v>
      </c>
    </row>
    <row r="40" spans="1:12" ht="15.75">
      <c r="A40" s="659"/>
      <c r="B40" s="356" t="s">
        <v>115</v>
      </c>
      <c r="C40" s="379">
        <v>7.1</v>
      </c>
      <c r="D40" s="415">
        <v>57</v>
      </c>
      <c r="E40" s="418">
        <v>0</v>
      </c>
      <c r="F40" s="410">
        <v>0</v>
      </c>
      <c r="G40" s="372">
        <v>0</v>
      </c>
      <c r="H40" s="372">
        <v>0</v>
      </c>
      <c r="I40" s="418">
        <v>7.1</v>
      </c>
      <c r="J40" s="421">
        <v>57</v>
      </c>
      <c r="K40" s="372">
        <v>0</v>
      </c>
      <c r="L40" s="373">
        <v>57</v>
      </c>
    </row>
    <row r="41" spans="1:12" ht="15.75">
      <c r="A41" s="659"/>
      <c r="B41" s="356" t="s">
        <v>95</v>
      </c>
      <c r="C41" s="379">
        <v>20.45</v>
      </c>
      <c r="D41" s="415">
        <v>53</v>
      </c>
      <c r="E41" s="418">
        <v>0</v>
      </c>
      <c r="F41" s="410">
        <v>0</v>
      </c>
      <c r="G41" s="372">
        <v>0</v>
      </c>
      <c r="H41" s="372">
        <v>0</v>
      </c>
      <c r="I41" s="418">
        <v>20.45</v>
      </c>
      <c r="J41" s="421">
        <v>53</v>
      </c>
      <c r="K41" s="372">
        <v>0</v>
      </c>
      <c r="L41" s="373">
        <v>53</v>
      </c>
    </row>
    <row r="42" spans="1:12" ht="15.75">
      <c r="A42" s="659"/>
      <c r="B42" s="357" t="s">
        <v>90</v>
      </c>
      <c r="C42" s="381">
        <v>60.55</v>
      </c>
      <c r="D42" s="382">
        <v>57.01156069364162</v>
      </c>
      <c r="E42" s="381">
        <v>0</v>
      </c>
      <c r="F42" s="412">
        <v>0</v>
      </c>
      <c r="G42" s="383">
        <v>0</v>
      </c>
      <c r="H42" s="383">
        <v>0</v>
      </c>
      <c r="I42" s="381">
        <v>60.55</v>
      </c>
      <c r="J42" s="382">
        <v>57.01156069364162</v>
      </c>
      <c r="K42" s="383">
        <v>0</v>
      </c>
      <c r="L42" s="385">
        <v>57.01156069364162</v>
      </c>
    </row>
    <row r="43" spans="1:12" ht="15.75">
      <c r="A43" s="660" t="s">
        <v>7</v>
      </c>
      <c r="B43" s="356" t="s">
        <v>116</v>
      </c>
      <c r="C43" s="379">
        <v>15.5</v>
      </c>
      <c r="D43" s="415">
        <v>56</v>
      </c>
      <c r="E43" s="418">
        <v>0</v>
      </c>
      <c r="F43" s="410">
        <v>0</v>
      </c>
      <c r="G43" s="372">
        <v>0</v>
      </c>
      <c r="H43" s="372">
        <v>0</v>
      </c>
      <c r="I43" s="418">
        <v>15.5</v>
      </c>
      <c r="J43" s="421">
        <v>56</v>
      </c>
      <c r="K43" s="372">
        <v>0</v>
      </c>
      <c r="L43" s="373">
        <v>56</v>
      </c>
    </row>
    <row r="44" spans="1:12" ht="15.75">
      <c r="A44" s="659"/>
      <c r="B44" s="356" t="s">
        <v>99</v>
      </c>
      <c r="C44" s="379">
        <v>26.58</v>
      </c>
      <c r="D44" s="415">
        <v>53</v>
      </c>
      <c r="E44" s="418">
        <v>0</v>
      </c>
      <c r="F44" s="410">
        <v>0</v>
      </c>
      <c r="G44" s="372">
        <v>0</v>
      </c>
      <c r="H44" s="372">
        <v>0</v>
      </c>
      <c r="I44" s="418">
        <v>26.58</v>
      </c>
      <c r="J44" s="421">
        <v>53</v>
      </c>
      <c r="K44" s="372">
        <v>0</v>
      </c>
      <c r="L44" s="373">
        <v>53</v>
      </c>
    </row>
    <row r="45" spans="1:12" ht="15.75">
      <c r="A45" s="659"/>
      <c r="B45" s="356" t="s">
        <v>117</v>
      </c>
      <c r="C45" s="379">
        <v>17</v>
      </c>
      <c r="D45" s="415">
        <v>54</v>
      </c>
      <c r="E45" s="418">
        <v>0</v>
      </c>
      <c r="F45" s="410">
        <v>0</v>
      </c>
      <c r="G45" s="372">
        <v>0</v>
      </c>
      <c r="H45" s="372">
        <v>0</v>
      </c>
      <c r="I45" s="418">
        <v>17</v>
      </c>
      <c r="J45" s="421">
        <v>54</v>
      </c>
      <c r="K45" s="372">
        <v>0</v>
      </c>
      <c r="L45" s="373">
        <v>54</v>
      </c>
    </row>
    <row r="46" spans="1:12" ht="15.75">
      <c r="A46" s="659"/>
      <c r="B46" s="356" t="s">
        <v>112</v>
      </c>
      <c r="C46" s="379">
        <v>17</v>
      </c>
      <c r="D46" s="415">
        <v>54.294117647058826</v>
      </c>
      <c r="E46" s="418">
        <v>1</v>
      </c>
      <c r="F46" s="410">
        <v>59</v>
      </c>
      <c r="G46" s="372">
        <v>59</v>
      </c>
      <c r="H46" s="372">
        <v>0</v>
      </c>
      <c r="I46" s="418">
        <v>16</v>
      </c>
      <c r="J46" s="421">
        <v>54</v>
      </c>
      <c r="K46" s="372">
        <v>0</v>
      </c>
      <c r="L46" s="373">
        <v>54</v>
      </c>
    </row>
    <row r="47" spans="1:12" ht="15.75">
      <c r="A47" s="659"/>
      <c r="B47" s="356" t="s">
        <v>94</v>
      </c>
      <c r="C47" s="379">
        <v>6</v>
      </c>
      <c r="D47" s="415">
        <v>51</v>
      </c>
      <c r="E47" s="418">
        <v>0</v>
      </c>
      <c r="F47" s="410">
        <v>0</v>
      </c>
      <c r="G47" s="372">
        <v>0</v>
      </c>
      <c r="H47" s="372">
        <v>0</v>
      </c>
      <c r="I47" s="418">
        <v>6</v>
      </c>
      <c r="J47" s="421">
        <v>51</v>
      </c>
      <c r="K47" s="416">
        <v>0</v>
      </c>
      <c r="L47" s="373">
        <v>51</v>
      </c>
    </row>
    <row r="48" spans="1:12" ht="15.75">
      <c r="A48" s="659"/>
      <c r="B48" s="356" t="s">
        <v>118</v>
      </c>
      <c r="C48" s="379">
        <v>9.5</v>
      </c>
      <c r="D48" s="415">
        <v>56</v>
      </c>
      <c r="E48" s="418">
        <v>0</v>
      </c>
      <c r="F48" s="410">
        <v>0</v>
      </c>
      <c r="G48" s="372">
        <v>0</v>
      </c>
      <c r="H48" s="372">
        <v>0</v>
      </c>
      <c r="I48" s="418">
        <v>9.5</v>
      </c>
      <c r="J48" s="421">
        <v>56</v>
      </c>
      <c r="K48" s="372">
        <v>0</v>
      </c>
      <c r="L48" s="373">
        <v>56</v>
      </c>
    </row>
    <row r="49" spans="1:12" ht="15.75">
      <c r="A49" s="659"/>
      <c r="B49" s="356" t="s">
        <v>119</v>
      </c>
      <c r="C49" s="379">
        <v>4.45</v>
      </c>
      <c r="D49" s="415">
        <v>52</v>
      </c>
      <c r="E49" s="418">
        <v>0</v>
      </c>
      <c r="F49" s="410">
        <v>0</v>
      </c>
      <c r="G49" s="372">
        <v>0</v>
      </c>
      <c r="H49" s="372">
        <v>0</v>
      </c>
      <c r="I49" s="418">
        <v>4.45</v>
      </c>
      <c r="J49" s="421">
        <v>52</v>
      </c>
      <c r="K49" s="372">
        <v>0</v>
      </c>
      <c r="L49" s="373">
        <v>52</v>
      </c>
    </row>
    <row r="50" spans="1:12" ht="15.75">
      <c r="A50" s="659"/>
      <c r="B50" s="356" t="s">
        <v>120</v>
      </c>
      <c r="C50" s="379">
        <v>10.48</v>
      </c>
      <c r="D50" s="415">
        <v>60.5763358778626</v>
      </c>
      <c r="E50" s="418">
        <v>3</v>
      </c>
      <c r="F50" s="410">
        <v>67</v>
      </c>
      <c r="G50" s="372">
        <v>61</v>
      </c>
      <c r="H50" s="372">
        <v>70</v>
      </c>
      <c r="I50" s="418">
        <v>7.48</v>
      </c>
      <c r="J50" s="421">
        <v>58</v>
      </c>
      <c r="K50" s="372">
        <v>0</v>
      </c>
      <c r="L50" s="373">
        <v>58</v>
      </c>
    </row>
    <row r="51" spans="1:12" ht="15.75">
      <c r="A51" s="659"/>
      <c r="B51" s="357" t="s">
        <v>90</v>
      </c>
      <c r="C51" s="381">
        <v>106.51</v>
      </c>
      <c r="D51" s="382">
        <v>54.66134635245516</v>
      </c>
      <c r="E51" s="381">
        <v>4</v>
      </c>
      <c r="F51" s="412">
        <v>65</v>
      </c>
      <c r="G51" s="383">
        <v>60</v>
      </c>
      <c r="H51" s="383">
        <v>70</v>
      </c>
      <c r="I51" s="381">
        <v>102.51</v>
      </c>
      <c r="J51" s="382">
        <v>54.25792605599453</v>
      </c>
      <c r="K51" s="383">
        <v>0</v>
      </c>
      <c r="L51" s="385">
        <v>54.25792605599453</v>
      </c>
    </row>
    <row r="52" spans="1:12" ht="15.75">
      <c r="A52" s="660" t="s">
        <v>8</v>
      </c>
      <c r="B52" s="356" t="s">
        <v>121</v>
      </c>
      <c r="C52" s="379">
        <v>7</v>
      </c>
      <c r="D52" s="415">
        <v>68</v>
      </c>
      <c r="E52" s="418">
        <v>0</v>
      </c>
      <c r="F52" s="410">
        <v>0</v>
      </c>
      <c r="G52" s="372">
        <v>0</v>
      </c>
      <c r="H52" s="372">
        <v>0</v>
      </c>
      <c r="I52" s="418">
        <v>7</v>
      </c>
      <c r="J52" s="421">
        <v>68</v>
      </c>
      <c r="K52" s="372">
        <v>0</v>
      </c>
      <c r="L52" s="373">
        <v>68</v>
      </c>
    </row>
    <row r="53" spans="1:12" ht="15.75">
      <c r="A53" s="659"/>
      <c r="B53" s="356" t="s">
        <v>99</v>
      </c>
      <c r="C53" s="379">
        <v>16</v>
      </c>
      <c r="D53" s="415">
        <v>54</v>
      </c>
      <c r="E53" s="418">
        <v>0</v>
      </c>
      <c r="F53" s="410">
        <v>0</v>
      </c>
      <c r="G53" s="372">
        <v>0</v>
      </c>
      <c r="H53" s="372">
        <v>0</v>
      </c>
      <c r="I53" s="418">
        <v>16</v>
      </c>
      <c r="J53" s="421">
        <v>54</v>
      </c>
      <c r="K53" s="372">
        <v>0</v>
      </c>
      <c r="L53" s="373">
        <v>54</v>
      </c>
    </row>
    <row r="54" spans="1:12" ht="15.75">
      <c r="A54" s="659"/>
      <c r="B54" s="356" t="s">
        <v>122</v>
      </c>
      <c r="C54" s="379">
        <v>23</v>
      </c>
      <c r="D54" s="415">
        <v>41</v>
      </c>
      <c r="E54" s="418">
        <v>0</v>
      </c>
      <c r="F54" s="410">
        <v>0</v>
      </c>
      <c r="G54" s="372">
        <v>0</v>
      </c>
      <c r="H54" s="372">
        <v>0</v>
      </c>
      <c r="I54" s="418">
        <v>23</v>
      </c>
      <c r="J54" s="421">
        <v>41</v>
      </c>
      <c r="K54" s="372">
        <v>0</v>
      </c>
      <c r="L54" s="373">
        <v>41</v>
      </c>
    </row>
    <row r="55" spans="1:12" ht="15.75">
      <c r="A55" s="659"/>
      <c r="B55" s="356" t="s">
        <v>123</v>
      </c>
      <c r="C55" s="379">
        <v>9</v>
      </c>
      <c r="D55" s="415">
        <v>52.333333333333336</v>
      </c>
      <c r="E55" s="418">
        <v>0</v>
      </c>
      <c r="F55" s="410">
        <v>0</v>
      </c>
      <c r="G55" s="372">
        <v>0</v>
      </c>
      <c r="H55" s="372">
        <v>0</v>
      </c>
      <c r="I55" s="418">
        <v>9</v>
      </c>
      <c r="J55" s="421">
        <v>52.333333333333336</v>
      </c>
      <c r="K55" s="372">
        <v>71</v>
      </c>
      <c r="L55" s="373">
        <v>50</v>
      </c>
    </row>
    <row r="56" spans="1:12" ht="15.75">
      <c r="A56" s="659"/>
      <c r="B56" s="356" t="s">
        <v>94</v>
      </c>
      <c r="C56" s="379">
        <v>4</v>
      </c>
      <c r="D56" s="415">
        <v>62</v>
      </c>
      <c r="E56" s="418">
        <v>0</v>
      </c>
      <c r="F56" s="410">
        <v>0</v>
      </c>
      <c r="G56" s="372">
        <v>0</v>
      </c>
      <c r="H56" s="372">
        <v>0</v>
      </c>
      <c r="I56" s="418">
        <v>4</v>
      </c>
      <c r="J56" s="421">
        <v>62</v>
      </c>
      <c r="K56" s="372">
        <v>0</v>
      </c>
      <c r="L56" s="373">
        <v>62</v>
      </c>
    </row>
    <row r="57" spans="1:12" ht="15.75">
      <c r="A57" s="659"/>
      <c r="B57" s="357" t="s">
        <v>90</v>
      </c>
      <c r="C57" s="381">
        <v>59</v>
      </c>
      <c r="D57" s="382">
        <v>50.88135593220339</v>
      </c>
      <c r="E57" s="381">
        <v>0</v>
      </c>
      <c r="F57" s="412">
        <v>0</v>
      </c>
      <c r="G57" s="383">
        <v>0</v>
      </c>
      <c r="H57" s="383">
        <v>0</v>
      </c>
      <c r="I57" s="381">
        <v>59</v>
      </c>
      <c r="J57" s="382">
        <v>50.88135593220339</v>
      </c>
      <c r="K57" s="383">
        <v>71</v>
      </c>
      <c r="L57" s="385">
        <v>50.53448275862069</v>
      </c>
    </row>
    <row r="58" spans="1:12" ht="15.75">
      <c r="A58" s="660" t="s">
        <v>9</v>
      </c>
      <c r="B58" s="356" t="s">
        <v>124</v>
      </c>
      <c r="C58" s="379">
        <v>86</v>
      </c>
      <c r="D58" s="415">
        <v>54</v>
      </c>
      <c r="E58" s="418">
        <v>0</v>
      </c>
      <c r="F58" s="410">
        <v>0</v>
      </c>
      <c r="G58" s="372">
        <v>0</v>
      </c>
      <c r="H58" s="372">
        <v>0</v>
      </c>
      <c r="I58" s="418">
        <v>86</v>
      </c>
      <c r="J58" s="421">
        <v>54</v>
      </c>
      <c r="K58" s="372">
        <v>0</v>
      </c>
      <c r="L58" s="373">
        <v>54</v>
      </c>
    </row>
    <row r="59" spans="1:12" ht="15.75">
      <c r="A59" s="659"/>
      <c r="B59" s="356" t="s">
        <v>125</v>
      </c>
      <c r="C59" s="379">
        <v>57.93</v>
      </c>
      <c r="D59" s="415">
        <v>55.96547557396858</v>
      </c>
      <c r="E59" s="418">
        <v>1</v>
      </c>
      <c r="F59" s="410">
        <v>54</v>
      </c>
      <c r="G59" s="372">
        <v>0</v>
      </c>
      <c r="H59" s="372">
        <v>54</v>
      </c>
      <c r="I59" s="418">
        <v>56.93</v>
      </c>
      <c r="J59" s="421">
        <v>56</v>
      </c>
      <c r="K59" s="372">
        <v>0</v>
      </c>
      <c r="L59" s="373">
        <v>56</v>
      </c>
    </row>
    <row r="60" spans="1:12" ht="15.75">
      <c r="A60" s="659"/>
      <c r="B60" s="356" t="s">
        <v>126</v>
      </c>
      <c r="C60" s="379">
        <v>72.16</v>
      </c>
      <c r="D60" s="415">
        <v>55</v>
      </c>
      <c r="E60" s="418">
        <v>0</v>
      </c>
      <c r="F60" s="410">
        <v>0</v>
      </c>
      <c r="G60" s="372">
        <v>0</v>
      </c>
      <c r="H60" s="372">
        <v>0</v>
      </c>
      <c r="I60" s="418">
        <v>72.16</v>
      </c>
      <c r="J60" s="421">
        <v>55</v>
      </c>
      <c r="K60" s="372">
        <v>0</v>
      </c>
      <c r="L60" s="373">
        <v>55</v>
      </c>
    </row>
    <row r="61" spans="1:12" ht="15.75">
      <c r="A61" s="659"/>
      <c r="B61" s="356" t="s">
        <v>127</v>
      </c>
      <c r="C61" s="379">
        <v>99.38</v>
      </c>
      <c r="D61" s="415">
        <v>53.150935801972224</v>
      </c>
      <c r="E61" s="418">
        <v>0</v>
      </c>
      <c r="F61" s="410">
        <v>0</v>
      </c>
      <c r="G61" s="372">
        <v>0</v>
      </c>
      <c r="H61" s="372">
        <v>0</v>
      </c>
      <c r="I61" s="418">
        <v>99.38</v>
      </c>
      <c r="J61" s="421">
        <v>53.150935801972224</v>
      </c>
      <c r="K61" s="372">
        <v>58</v>
      </c>
      <c r="L61" s="373">
        <v>53</v>
      </c>
    </row>
    <row r="62" spans="1:12" ht="15.75">
      <c r="A62" s="659"/>
      <c r="B62" s="356" t="s">
        <v>128</v>
      </c>
      <c r="C62" s="379">
        <v>24</v>
      </c>
      <c r="D62" s="415">
        <v>55</v>
      </c>
      <c r="E62" s="418">
        <v>0</v>
      </c>
      <c r="F62" s="410">
        <v>0</v>
      </c>
      <c r="G62" s="372">
        <v>0</v>
      </c>
      <c r="H62" s="372">
        <v>0</v>
      </c>
      <c r="I62" s="418">
        <v>24</v>
      </c>
      <c r="J62" s="421">
        <v>55</v>
      </c>
      <c r="K62" s="372">
        <v>0</v>
      </c>
      <c r="L62" s="373">
        <v>55</v>
      </c>
    </row>
    <row r="63" spans="1:12" ht="15.75">
      <c r="A63" s="659"/>
      <c r="B63" s="356" t="s">
        <v>129</v>
      </c>
      <c r="C63" s="379">
        <v>41.9</v>
      </c>
      <c r="D63" s="415">
        <v>60</v>
      </c>
      <c r="E63" s="418">
        <v>0</v>
      </c>
      <c r="F63" s="410">
        <v>0</v>
      </c>
      <c r="G63" s="372">
        <v>0</v>
      </c>
      <c r="H63" s="372">
        <v>0</v>
      </c>
      <c r="I63" s="418">
        <v>41.9</v>
      </c>
      <c r="J63" s="421">
        <v>60</v>
      </c>
      <c r="K63" s="372">
        <v>0</v>
      </c>
      <c r="L63" s="373">
        <v>60</v>
      </c>
    </row>
    <row r="64" spans="1:12" ht="15.75">
      <c r="A64" s="659"/>
      <c r="B64" s="356" t="s">
        <v>130</v>
      </c>
      <c r="C64" s="379">
        <v>7.16</v>
      </c>
      <c r="D64" s="415">
        <v>50</v>
      </c>
      <c r="E64" s="418">
        <v>0</v>
      </c>
      <c r="F64" s="410">
        <v>0</v>
      </c>
      <c r="G64" s="372">
        <v>0</v>
      </c>
      <c r="H64" s="372">
        <v>0</v>
      </c>
      <c r="I64" s="418">
        <v>7.16</v>
      </c>
      <c r="J64" s="421">
        <v>50</v>
      </c>
      <c r="K64" s="372">
        <v>0</v>
      </c>
      <c r="L64" s="373">
        <v>50</v>
      </c>
    </row>
    <row r="65" spans="1:12" ht="15.75">
      <c r="A65" s="659"/>
      <c r="B65" s="357" t="s">
        <v>90</v>
      </c>
      <c r="C65" s="381">
        <v>388.53</v>
      </c>
      <c r="D65" s="382">
        <v>54.89671325251588</v>
      </c>
      <c r="E65" s="381">
        <v>1</v>
      </c>
      <c r="F65" s="412">
        <v>54</v>
      </c>
      <c r="G65" s="383">
        <v>0</v>
      </c>
      <c r="H65" s="383">
        <v>54</v>
      </c>
      <c r="I65" s="381">
        <v>387.53</v>
      </c>
      <c r="J65" s="382">
        <v>54.89902717208989</v>
      </c>
      <c r="K65" s="383">
        <v>58</v>
      </c>
      <c r="L65" s="385">
        <v>54.874834213195314</v>
      </c>
    </row>
    <row r="66" spans="1:12" ht="32.25" customHeight="1">
      <c r="A66" s="661" t="s">
        <v>131</v>
      </c>
      <c r="B66" s="356" t="s">
        <v>132</v>
      </c>
      <c r="C66" s="379">
        <v>16</v>
      </c>
      <c r="D66" s="415">
        <v>52</v>
      </c>
      <c r="E66" s="418">
        <v>0</v>
      </c>
      <c r="F66" s="410">
        <v>0</v>
      </c>
      <c r="G66" s="372">
        <v>0</v>
      </c>
      <c r="H66" s="372">
        <v>0</v>
      </c>
      <c r="I66" s="418">
        <v>16</v>
      </c>
      <c r="J66" s="421">
        <v>52</v>
      </c>
      <c r="K66" s="372">
        <v>0</v>
      </c>
      <c r="L66" s="373">
        <v>52</v>
      </c>
    </row>
    <row r="67" spans="1:12" ht="15.75">
      <c r="A67" s="659"/>
      <c r="B67" s="356" t="s">
        <v>133</v>
      </c>
      <c r="C67" s="379">
        <v>30</v>
      </c>
      <c r="D67" s="415">
        <v>55</v>
      </c>
      <c r="E67" s="418">
        <v>0</v>
      </c>
      <c r="F67" s="410">
        <v>0</v>
      </c>
      <c r="G67" s="372">
        <v>0</v>
      </c>
      <c r="H67" s="372">
        <v>0</v>
      </c>
      <c r="I67" s="418">
        <v>30</v>
      </c>
      <c r="J67" s="421">
        <v>55</v>
      </c>
      <c r="K67" s="372">
        <v>0</v>
      </c>
      <c r="L67" s="373">
        <v>55</v>
      </c>
    </row>
    <row r="68" spans="1:12" ht="15.75">
      <c r="A68" s="659"/>
      <c r="B68" s="356" t="s">
        <v>125</v>
      </c>
      <c r="C68" s="379">
        <v>42.28</v>
      </c>
      <c r="D68" s="415">
        <v>54.90539262062441</v>
      </c>
      <c r="E68" s="418">
        <v>1</v>
      </c>
      <c r="F68" s="410">
        <v>51</v>
      </c>
      <c r="G68" s="372">
        <v>0</v>
      </c>
      <c r="H68" s="372">
        <v>51</v>
      </c>
      <c r="I68" s="418">
        <v>41.28</v>
      </c>
      <c r="J68" s="421">
        <v>55</v>
      </c>
      <c r="K68" s="372">
        <v>0</v>
      </c>
      <c r="L68" s="373">
        <v>55</v>
      </c>
    </row>
    <row r="69" spans="1:12" ht="15.75">
      <c r="A69" s="659"/>
      <c r="B69" s="356" t="s">
        <v>126</v>
      </c>
      <c r="C69" s="379">
        <v>42.89</v>
      </c>
      <c r="D69" s="415">
        <v>52.209839123338774</v>
      </c>
      <c r="E69" s="418">
        <v>1</v>
      </c>
      <c r="F69" s="410">
        <v>56</v>
      </c>
      <c r="G69" s="372">
        <v>0</v>
      </c>
      <c r="H69" s="372">
        <v>56</v>
      </c>
      <c r="I69" s="418">
        <v>41.89</v>
      </c>
      <c r="J69" s="421">
        <v>52.11936022917165</v>
      </c>
      <c r="K69" s="372">
        <v>57</v>
      </c>
      <c r="L69" s="373">
        <v>52</v>
      </c>
    </row>
    <row r="70" spans="1:12" ht="15.75">
      <c r="A70" s="659"/>
      <c r="B70" s="356" t="s">
        <v>124</v>
      </c>
      <c r="C70" s="379">
        <v>29</v>
      </c>
      <c r="D70" s="415">
        <v>53</v>
      </c>
      <c r="E70" s="418">
        <v>0</v>
      </c>
      <c r="F70" s="410">
        <v>0</v>
      </c>
      <c r="G70" s="372">
        <v>0</v>
      </c>
      <c r="H70" s="372">
        <v>0</v>
      </c>
      <c r="I70" s="418">
        <v>29</v>
      </c>
      <c r="J70" s="421">
        <v>53</v>
      </c>
      <c r="K70" s="372">
        <v>0</v>
      </c>
      <c r="L70" s="373">
        <v>53</v>
      </c>
    </row>
    <row r="71" spans="1:12" ht="15.75">
      <c r="A71" s="659"/>
      <c r="B71" s="356" t="s">
        <v>134</v>
      </c>
      <c r="C71" s="379">
        <v>8.59</v>
      </c>
      <c r="D71" s="415">
        <v>58</v>
      </c>
      <c r="E71" s="418">
        <v>0</v>
      </c>
      <c r="F71" s="410">
        <v>0</v>
      </c>
      <c r="G71" s="372">
        <v>0</v>
      </c>
      <c r="H71" s="372">
        <v>0</v>
      </c>
      <c r="I71" s="418">
        <v>8.59</v>
      </c>
      <c r="J71" s="421">
        <v>58</v>
      </c>
      <c r="K71" s="372">
        <v>0</v>
      </c>
      <c r="L71" s="373">
        <v>58</v>
      </c>
    </row>
    <row r="72" spans="1:12" ht="15.75">
      <c r="A72" s="659"/>
      <c r="B72" s="356" t="s">
        <v>117</v>
      </c>
      <c r="C72" s="379">
        <v>4.91</v>
      </c>
      <c r="D72" s="415">
        <v>49</v>
      </c>
      <c r="E72" s="418">
        <v>0</v>
      </c>
      <c r="F72" s="410">
        <v>0</v>
      </c>
      <c r="G72" s="372">
        <v>0</v>
      </c>
      <c r="H72" s="372">
        <v>0</v>
      </c>
      <c r="I72" s="418">
        <v>4.91</v>
      </c>
      <c r="J72" s="421">
        <v>49</v>
      </c>
      <c r="K72" s="372">
        <v>0</v>
      </c>
      <c r="L72" s="373">
        <v>49</v>
      </c>
    </row>
    <row r="73" spans="1:12" ht="15.75">
      <c r="A73" s="659"/>
      <c r="B73" s="356" t="s">
        <v>135</v>
      </c>
      <c r="C73" s="379">
        <v>5</v>
      </c>
      <c r="D73" s="415">
        <v>48</v>
      </c>
      <c r="E73" s="418">
        <v>0</v>
      </c>
      <c r="F73" s="410">
        <v>0</v>
      </c>
      <c r="G73" s="372">
        <v>0</v>
      </c>
      <c r="H73" s="372">
        <v>0</v>
      </c>
      <c r="I73" s="418">
        <v>5</v>
      </c>
      <c r="J73" s="421">
        <v>48</v>
      </c>
      <c r="K73" s="372">
        <v>0</v>
      </c>
      <c r="L73" s="373">
        <v>48</v>
      </c>
    </row>
    <row r="74" spans="1:12" ht="15.75">
      <c r="A74" s="659"/>
      <c r="B74" s="356" t="s">
        <v>106</v>
      </c>
      <c r="C74" s="379">
        <v>2</v>
      </c>
      <c r="D74" s="415">
        <v>58</v>
      </c>
      <c r="E74" s="418">
        <v>0</v>
      </c>
      <c r="F74" s="410">
        <v>0</v>
      </c>
      <c r="G74" s="372">
        <v>0</v>
      </c>
      <c r="H74" s="372">
        <v>0</v>
      </c>
      <c r="I74" s="418">
        <v>2</v>
      </c>
      <c r="J74" s="421">
        <v>58</v>
      </c>
      <c r="K74" s="372">
        <v>0</v>
      </c>
      <c r="L74" s="373">
        <v>58</v>
      </c>
    </row>
    <row r="75" spans="1:12" ht="15.75">
      <c r="A75" s="659"/>
      <c r="B75" s="357" t="s">
        <v>90</v>
      </c>
      <c r="C75" s="381">
        <v>180.67</v>
      </c>
      <c r="D75" s="382">
        <v>53.547849670670274</v>
      </c>
      <c r="E75" s="381">
        <v>2</v>
      </c>
      <c r="F75" s="412">
        <v>53.5</v>
      </c>
      <c r="G75" s="383">
        <v>0</v>
      </c>
      <c r="H75" s="383">
        <v>53.5</v>
      </c>
      <c r="I75" s="381">
        <v>178.67</v>
      </c>
      <c r="J75" s="382">
        <v>53.548385291319185</v>
      </c>
      <c r="K75" s="383">
        <v>57</v>
      </c>
      <c r="L75" s="385">
        <v>53.52895818089716</v>
      </c>
    </row>
    <row r="76" spans="1:12" ht="15.75">
      <c r="A76" s="660" t="s">
        <v>11</v>
      </c>
      <c r="B76" s="356" t="s">
        <v>136</v>
      </c>
      <c r="C76" s="379">
        <v>26</v>
      </c>
      <c r="D76" s="415">
        <v>56</v>
      </c>
      <c r="E76" s="418">
        <v>0</v>
      </c>
      <c r="F76" s="410">
        <v>0</v>
      </c>
      <c r="G76" s="372">
        <v>0</v>
      </c>
      <c r="H76" s="372">
        <v>0</v>
      </c>
      <c r="I76" s="418">
        <v>26</v>
      </c>
      <c r="J76" s="421">
        <v>56</v>
      </c>
      <c r="K76" s="372">
        <v>0</v>
      </c>
      <c r="L76" s="373">
        <v>56</v>
      </c>
    </row>
    <row r="77" spans="1:12" ht="15.75">
      <c r="A77" s="659"/>
      <c r="B77" s="356" t="s">
        <v>125</v>
      </c>
      <c r="C77" s="379">
        <v>26</v>
      </c>
      <c r="D77" s="415">
        <v>51</v>
      </c>
      <c r="E77" s="418">
        <v>0</v>
      </c>
      <c r="F77" s="410">
        <v>0</v>
      </c>
      <c r="G77" s="372">
        <v>0</v>
      </c>
      <c r="H77" s="372">
        <v>0</v>
      </c>
      <c r="I77" s="418">
        <v>26</v>
      </c>
      <c r="J77" s="421">
        <v>51</v>
      </c>
      <c r="K77" s="372">
        <v>0</v>
      </c>
      <c r="L77" s="373">
        <v>51</v>
      </c>
    </row>
    <row r="78" spans="1:12" ht="15.75">
      <c r="A78" s="659"/>
      <c r="B78" s="356" t="s">
        <v>137</v>
      </c>
      <c r="C78" s="379">
        <v>32</v>
      </c>
      <c r="D78" s="415">
        <v>52</v>
      </c>
      <c r="E78" s="418">
        <v>0</v>
      </c>
      <c r="F78" s="410">
        <v>0</v>
      </c>
      <c r="G78" s="372">
        <v>0</v>
      </c>
      <c r="H78" s="372">
        <v>0</v>
      </c>
      <c r="I78" s="418">
        <v>32</v>
      </c>
      <c r="J78" s="421">
        <v>52</v>
      </c>
      <c r="K78" s="372">
        <v>0</v>
      </c>
      <c r="L78" s="373">
        <v>52</v>
      </c>
    </row>
    <row r="79" spans="1:12" ht="15.75">
      <c r="A79" s="659"/>
      <c r="B79" s="356" t="s">
        <v>124</v>
      </c>
      <c r="C79" s="379">
        <v>13.33</v>
      </c>
      <c r="D79" s="415">
        <v>54.57</v>
      </c>
      <c r="E79" s="418">
        <v>0</v>
      </c>
      <c r="F79" s="410">
        <v>0</v>
      </c>
      <c r="G79" s="372">
        <v>0</v>
      </c>
      <c r="H79" s="372">
        <v>0</v>
      </c>
      <c r="I79" s="418">
        <v>13.33</v>
      </c>
      <c r="J79" s="421">
        <v>54.57</v>
      </c>
      <c r="K79" s="372">
        <v>0</v>
      </c>
      <c r="L79" s="373">
        <v>54.57</v>
      </c>
    </row>
    <row r="80" spans="1:12" ht="15.75">
      <c r="A80" s="659"/>
      <c r="B80" s="356" t="s">
        <v>138</v>
      </c>
      <c r="C80" s="379">
        <v>11</v>
      </c>
      <c r="D80" s="415">
        <v>54</v>
      </c>
      <c r="E80" s="418">
        <v>0</v>
      </c>
      <c r="F80" s="410">
        <v>0</v>
      </c>
      <c r="G80" s="372">
        <v>0</v>
      </c>
      <c r="H80" s="372">
        <v>0</v>
      </c>
      <c r="I80" s="418">
        <v>11</v>
      </c>
      <c r="J80" s="421">
        <v>54</v>
      </c>
      <c r="K80" s="372">
        <v>0</v>
      </c>
      <c r="L80" s="373">
        <v>54</v>
      </c>
    </row>
    <row r="81" spans="1:12" ht="15.75">
      <c r="A81" s="659"/>
      <c r="B81" s="356" t="s">
        <v>139</v>
      </c>
      <c r="C81" s="379">
        <v>9</v>
      </c>
      <c r="D81" s="415">
        <v>54.67</v>
      </c>
      <c r="E81" s="418">
        <v>0</v>
      </c>
      <c r="F81" s="410">
        <v>0</v>
      </c>
      <c r="G81" s="372">
        <v>0</v>
      </c>
      <c r="H81" s="372">
        <v>0</v>
      </c>
      <c r="I81" s="418">
        <v>9</v>
      </c>
      <c r="J81" s="421">
        <v>54.67</v>
      </c>
      <c r="K81" s="372">
        <v>0</v>
      </c>
      <c r="L81" s="373">
        <v>54.67</v>
      </c>
    </row>
    <row r="82" spans="1:12" ht="15.75">
      <c r="A82" s="659"/>
      <c r="B82" s="356" t="s">
        <v>112</v>
      </c>
      <c r="C82" s="379">
        <v>10.48</v>
      </c>
      <c r="D82" s="415">
        <v>54</v>
      </c>
      <c r="E82" s="418">
        <v>0</v>
      </c>
      <c r="F82" s="410">
        <v>0</v>
      </c>
      <c r="G82" s="372">
        <v>0</v>
      </c>
      <c r="H82" s="372">
        <v>0</v>
      </c>
      <c r="I82" s="418">
        <v>10.48</v>
      </c>
      <c r="J82" s="421">
        <v>54</v>
      </c>
      <c r="K82" s="372">
        <v>0</v>
      </c>
      <c r="L82" s="373">
        <v>54</v>
      </c>
    </row>
    <row r="83" spans="1:12" ht="15.75">
      <c r="A83" s="659"/>
      <c r="B83" s="356" t="s">
        <v>106</v>
      </c>
      <c r="C83" s="379">
        <v>0</v>
      </c>
      <c r="D83" s="415">
        <v>0</v>
      </c>
      <c r="E83" s="418">
        <v>0</v>
      </c>
      <c r="F83" s="410">
        <v>0</v>
      </c>
      <c r="G83" s="372">
        <v>0</v>
      </c>
      <c r="H83" s="372">
        <v>0</v>
      </c>
      <c r="I83" s="418">
        <v>0</v>
      </c>
      <c r="J83" s="421">
        <v>0</v>
      </c>
      <c r="K83" s="372">
        <v>0</v>
      </c>
      <c r="L83" s="373">
        <v>0</v>
      </c>
    </row>
    <row r="84" spans="1:12" ht="15.75">
      <c r="A84" s="659"/>
      <c r="B84" s="357" t="s">
        <v>90</v>
      </c>
      <c r="C84" s="381">
        <v>127.81</v>
      </c>
      <c r="D84" s="382">
        <v>53.402457554181986</v>
      </c>
      <c r="E84" s="381">
        <v>0</v>
      </c>
      <c r="F84" s="412">
        <v>0</v>
      </c>
      <c r="G84" s="383">
        <v>0</v>
      </c>
      <c r="H84" s="383">
        <v>0</v>
      </c>
      <c r="I84" s="381">
        <v>127.81</v>
      </c>
      <c r="J84" s="382">
        <v>53.402457554181986</v>
      </c>
      <c r="K84" s="383">
        <v>0</v>
      </c>
      <c r="L84" s="385">
        <v>53.402457554181986</v>
      </c>
    </row>
    <row r="85" spans="1:12" ht="15.75">
      <c r="A85" s="660" t="s">
        <v>12</v>
      </c>
      <c r="B85" s="356" t="s">
        <v>106</v>
      </c>
      <c r="C85" s="379">
        <v>3.37</v>
      </c>
      <c r="D85" s="415">
        <v>57</v>
      </c>
      <c r="E85" s="418">
        <v>0</v>
      </c>
      <c r="F85" s="410">
        <v>0</v>
      </c>
      <c r="G85" s="372">
        <v>0</v>
      </c>
      <c r="H85" s="372">
        <v>0</v>
      </c>
      <c r="I85" s="418">
        <v>3.37</v>
      </c>
      <c r="J85" s="421">
        <v>57</v>
      </c>
      <c r="K85" s="372">
        <v>0</v>
      </c>
      <c r="L85" s="373">
        <v>57</v>
      </c>
    </row>
    <row r="86" spans="1:12" ht="15.75">
      <c r="A86" s="659"/>
      <c r="B86" s="356" t="s">
        <v>140</v>
      </c>
      <c r="C86" s="379">
        <v>9.69</v>
      </c>
      <c r="D86" s="415">
        <v>58</v>
      </c>
      <c r="E86" s="418">
        <v>0</v>
      </c>
      <c r="F86" s="410">
        <v>0</v>
      </c>
      <c r="G86" s="372">
        <v>0</v>
      </c>
      <c r="H86" s="372">
        <v>0</v>
      </c>
      <c r="I86" s="418">
        <v>9.69</v>
      </c>
      <c r="J86" s="421">
        <v>58</v>
      </c>
      <c r="K86" s="372">
        <v>0</v>
      </c>
      <c r="L86" s="373">
        <v>58</v>
      </c>
    </row>
    <row r="87" spans="1:12" ht="15.75">
      <c r="A87" s="659"/>
      <c r="B87" s="356" t="s">
        <v>141</v>
      </c>
      <c r="C87" s="379">
        <v>4.81</v>
      </c>
      <c r="D87" s="415">
        <v>59</v>
      </c>
      <c r="E87" s="418">
        <v>0</v>
      </c>
      <c r="F87" s="410">
        <v>0</v>
      </c>
      <c r="G87" s="372">
        <v>0</v>
      </c>
      <c r="H87" s="372">
        <v>0</v>
      </c>
      <c r="I87" s="418">
        <v>4.81</v>
      </c>
      <c r="J87" s="421">
        <v>59</v>
      </c>
      <c r="K87" s="372">
        <v>0</v>
      </c>
      <c r="L87" s="373">
        <v>59</v>
      </c>
    </row>
    <row r="88" spans="1:12" ht="15.75">
      <c r="A88" s="659"/>
      <c r="B88" s="356" t="s">
        <v>142</v>
      </c>
      <c r="C88" s="379">
        <v>7.47</v>
      </c>
      <c r="D88" s="415">
        <v>55.74832663989291</v>
      </c>
      <c r="E88" s="418">
        <v>0</v>
      </c>
      <c r="F88" s="410">
        <v>0</v>
      </c>
      <c r="G88" s="372">
        <v>0</v>
      </c>
      <c r="H88" s="372">
        <v>0</v>
      </c>
      <c r="I88" s="418">
        <v>7.47</v>
      </c>
      <c r="J88" s="421">
        <v>55.74832663989291</v>
      </c>
      <c r="K88" s="372">
        <v>0</v>
      </c>
      <c r="L88" s="373">
        <v>58</v>
      </c>
    </row>
    <row r="89" spans="1:12" ht="15.75">
      <c r="A89" s="659"/>
      <c r="B89" s="356" t="s">
        <v>143</v>
      </c>
      <c r="C89" s="379">
        <v>7.05</v>
      </c>
      <c r="D89" s="415">
        <v>59</v>
      </c>
      <c r="E89" s="418">
        <v>0</v>
      </c>
      <c r="F89" s="410">
        <v>0</v>
      </c>
      <c r="G89" s="372">
        <v>0</v>
      </c>
      <c r="H89" s="372">
        <v>0</v>
      </c>
      <c r="I89" s="418">
        <v>7.05</v>
      </c>
      <c r="J89" s="421">
        <v>59</v>
      </c>
      <c r="K89" s="372">
        <v>0</v>
      </c>
      <c r="L89" s="373">
        <v>59</v>
      </c>
    </row>
    <row r="90" spans="1:12" ht="15.75">
      <c r="A90" s="659"/>
      <c r="B90" s="357" t="s">
        <v>90</v>
      </c>
      <c r="C90" s="381">
        <v>32.39</v>
      </c>
      <c r="D90" s="382">
        <v>57.74282185859835</v>
      </c>
      <c r="E90" s="381">
        <v>0</v>
      </c>
      <c r="F90" s="412">
        <v>0</v>
      </c>
      <c r="G90" s="383">
        <v>0</v>
      </c>
      <c r="H90" s="383">
        <v>0</v>
      </c>
      <c r="I90" s="381">
        <v>32.39</v>
      </c>
      <c r="J90" s="382">
        <v>57.74282185859835</v>
      </c>
      <c r="K90" s="383">
        <v>0</v>
      </c>
      <c r="L90" s="385">
        <v>58.264485981308425</v>
      </c>
    </row>
    <row r="91" spans="1:12" ht="15.75">
      <c r="A91" s="660" t="s">
        <v>13</v>
      </c>
      <c r="B91" s="356" t="s">
        <v>144</v>
      </c>
      <c r="C91" s="379">
        <v>28.84</v>
      </c>
      <c r="D91" s="415">
        <v>57.28294036061026</v>
      </c>
      <c r="E91" s="418">
        <v>0</v>
      </c>
      <c r="F91" s="410">
        <v>0</v>
      </c>
      <c r="G91" s="372">
        <v>0</v>
      </c>
      <c r="H91" s="372">
        <v>0</v>
      </c>
      <c r="I91" s="418">
        <v>28.84</v>
      </c>
      <c r="J91" s="421">
        <v>57.28294036061026</v>
      </c>
      <c r="K91" s="372">
        <v>74</v>
      </c>
      <c r="L91" s="373">
        <v>57</v>
      </c>
    </row>
    <row r="92" spans="1:12" ht="15.75">
      <c r="A92" s="659"/>
      <c r="B92" s="356" t="s">
        <v>145</v>
      </c>
      <c r="C92" s="379">
        <v>23.53</v>
      </c>
      <c r="D92" s="415">
        <v>56</v>
      </c>
      <c r="E92" s="418">
        <v>0</v>
      </c>
      <c r="F92" s="410">
        <v>0</v>
      </c>
      <c r="G92" s="372">
        <v>0</v>
      </c>
      <c r="H92" s="372">
        <v>0</v>
      </c>
      <c r="I92" s="418">
        <v>23.53</v>
      </c>
      <c r="J92" s="421">
        <v>56</v>
      </c>
      <c r="K92" s="372">
        <v>0</v>
      </c>
      <c r="L92" s="373">
        <v>56</v>
      </c>
    </row>
    <row r="93" spans="1:12" ht="15.75">
      <c r="A93" s="659"/>
      <c r="B93" s="356" t="s">
        <v>146</v>
      </c>
      <c r="C93" s="379">
        <v>16.53</v>
      </c>
      <c r="D93" s="415">
        <v>56</v>
      </c>
      <c r="E93" s="418">
        <v>0</v>
      </c>
      <c r="F93" s="410">
        <v>0</v>
      </c>
      <c r="G93" s="372">
        <v>0</v>
      </c>
      <c r="H93" s="372">
        <v>0</v>
      </c>
      <c r="I93" s="418">
        <v>16.53</v>
      </c>
      <c r="J93" s="421">
        <v>56</v>
      </c>
      <c r="K93" s="372">
        <v>0</v>
      </c>
      <c r="L93" s="373">
        <v>56</v>
      </c>
    </row>
    <row r="94" spans="1:12" ht="15.75">
      <c r="A94" s="659"/>
      <c r="B94" s="356" t="s">
        <v>147</v>
      </c>
      <c r="C94" s="379">
        <v>28.53</v>
      </c>
      <c r="D94" s="415">
        <v>57</v>
      </c>
      <c r="E94" s="418">
        <v>0</v>
      </c>
      <c r="F94" s="410">
        <v>0</v>
      </c>
      <c r="G94" s="372">
        <v>0</v>
      </c>
      <c r="H94" s="372">
        <v>0</v>
      </c>
      <c r="I94" s="418">
        <v>28.53</v>
      </c>
      <c r="J94" s="421">
        <v>57</v>
      </c>
      <c r="K94" s="372">
        <v>0</v>
      </c>
      <c r="L94" s="373">
        <v>57</v>
      </c>
    </row>
    <row r="95" spans="1:12" ht="15.75">
      <c r="A95" s="659"/>
      <c r="B95" s="356" t="s">
        <v>148</v>
      </c>
      <c r="C95" s="379">
        <v>3.48</v>
      </c>
      <c r="D95" s="415">
        <v>57</v>
      </c>
      <c r="E95" s="418">
        <v>0</v>
      </c>
      <c r="F95" s="410">
        <v>0</v>
      </c>
      <c r="G95" s="372">
        <v>0</v>
      </c>
      <c r="H95" s="372">
        <v>0</v>
      </c>
      <c r="I95" s="418">
        <v>3.48</v>
      </c>
      <c r="J95" s="421">
        <v>57</v>
      </c>
      <c r="K95" s="372">
        <v>0</v>
      </c>
      <c r="L95" s="373">
        <v>57</v>
      </c>
    </row>
    <row r="96" spans="1:12" ht="15.75">
      <c r="A96" s="659"/>
      <c r="B96" s="356" t="s">
        <v>149</v>
      </c>
      <c r="C96" s="379">
        <v>13</v>
      </c>
      <c r="D96" s="415">
        <v>55</v>
      </c>
      <c r="E96" s="418">
        <v>0</v>
      </c>
      <c r="F96" s="410">
        <v>0</v>
      </c>
      <c r="G96" s="372">
        <v>0</v>
      </c>
      <c r="H96" s="372">
        <v>0</v>
      </c>
      <c r="I96" s="418">
        <v>13</v>
      </c>
      <c r="J96" s="421">
        <v>55</v>
      </c>
      <c r="K96" s="372">
        <v>0</v>
      </c>
      <c r="L96" s="373">
        <v>55</v>
      </c>
    </row>
    <row r="97" spans="1:12" ht="15.75">
      <c r="A97" s="659"/>
      <c r="B97" s="356" t="s">
        <v>106</v>
      </c>
      <c r="C97" s="379">
        <v>4.96</v>
      </c>
      <c r="D97" s="415">
        <v>58</v>
      </c>
      <c r="E97" s="418">
        <v>0</v>
      </c>
      <c r="F97" s="410">
        <v>0</v>
      </c>
      <c r="G97" s="372">
        <v>0</v>
      </c>
      <c r="H97" s="372">
        <v>0</v>
      </c>
      <c r="I97" s="418">
        <v>4.96</v>
      </c>
      <c r="J97" s="421">
        <v>58</v>
      </c>
      <c r="K97" s="372">
        <v>0</v>
      </c>
      <c r="L97" s="373">
        <v>58</v>
      </c>
    </row>
    <row r="98" spans="1:12" ht="15.75">
      <c r="A98" s="659"/>
      <c r="B98" s="357" t="s">
        <v>90</v>
      </c>
      <c r="C98" s="381">
        <v>118.87</v>
      </c>
      <c r="D98" s="382">
        <v>56.55463952216708</v>
      </c>
      <c r="E98" s="381">
        <v>0</v>
      </c>
      <c r="F98" s="412">
        <v>0</v>
      </c>
      <c r="G98" s="383">
        <v>0</v>
      </c>
      <c r="H98" s="383">
        <v>0</v>
      </c>
      <c r="I98" s="381">
        <v>118.87</v>
      </c>
      <c r="J98" s="382">
        <v>56.55463952216708</v>
      </c>
      <c r="K98" s="383">
        <v>74</v>
      </c>
      <c r="L98" s="385">
        <v>56.48390911394544</v>
      </c>
    </row>
    <row r="99" spans="1:12" ht="15.75">
      <c r="A99" s="661" t="s">
        <v>14</v>
      </c>
      <c r="B99" s="356" t="s">
        <v>150</v>
      </c>
      <c r="C99" s="379">
        <v>37.8</v>
      </c>
      <c r="D99" s="415">
        <v>53.15873015873016</v>
      </c>
      <c r="E99" s="418">
        <v>0</v>
      </c>
      <c r="F99" s="410">
        <v>0</v>
      </c>
      <c r="G99" s="372">
        <v>0</v>
      </c>
      <c r="H99" s="372">
        <v>0</v>
      </c>
      <c r="I99" s="418">
        <v>37.8</v>
      </c>
      <c r="J99" s="421">
        <v>53.15873015873016</v>
      </c>
      <c r="K99" s="372">
        <v>59</v>
      </c>
      <c r="L99" s="373">
        <v>53</v>
      </c>
    </row>
    <row r="100" spans="1:12" ht="15.75">
      <c r="A100" s="659"/>
      <c r="B100" s="356" t="s">
        <v>151</v>
      </c>
      <c r="C100" s="379">
        <v>35.45</v>
      </c>
      <c r="D100" s="415">
        <v>54</v>
      </c>
      <c r="E100" s="418">
        <v>0</v>
      </c>
      <c r="F100" s="410">
        <v>0</v>
      </c>
      <c r="G100" s="372">
        <v>0</v>
      </c>
      <c r="H100" s="372">
        <v>0</v>
      </c>
      <c r="I100" s="418">
        <v>35.45</v>
      </c>
      <c r="J100" s="421">
        <v>54</v>
      </c>
      <c r="K100" s="372">
        <v>0</v>
      </c>
      <c r="L100" s="373">
        <v>54</v>
      </c>
    </row>
    <row r="101" spans="1:12" ht="15.75">
      <c r="A101" s="659"/>
      <c r="B101" s="356" t="s">
        <v>152</v>
      </c>
      <c r="C101" s="379">
        <v>30.45</v>
      </c>
      <c r="D101" s="415">
        <v>56.10180623973727</v>
      </c>
      <c r="E101" s="418">
        <v>6</v>
      </c>
      <c r="F101" s="410">
        <v>64.66666666666667</v>
      </c>
      <c r="G101" s="372">
        <v>64</v>
      </c>
      <c r="H101" s="372">
        <v>65</v>
      </c>
      <c r="I101" s="418">
        <v>24.45</v>
      </c>
      <c r="J101" s="421">
        <v>54</v>
      </c>
      <c r="K101" s="372">
        <v>0</v>
      </c>
      <c r="L101" s="373">
        <v>54</v>
      </c>
    </row>
    <row r="102" spans="1:12" ht="15.75">
      <c r="A102" s="659"/>
      <c r="B102" s="356" t="s">
        <v>153</v>
      </c>
      <c r="C102" s="379">
        <v>10.3</v>
      </c>
      <c r="D102" s="415">
        <v>54</v>
      </c>
      <c r="E102" s="418">
        <v>0</v>
      </c>
      <c r="F102" s="410">
        <v>0</v>
      </c>
      <c r="G102" s="372">
        <v>0</v>
      </c>
      <c r="H102" s="372">
        <v>0</v>
      </c>
      <c r="I102" s="418">
        <v>10.3</v>
      </c>
      <c r="J102" s="421">
        <v>54</v>
      </c>
      <c r="K102" s="372">
        <v>0</v>
      </c>
      <c r="L102" s="373">
        <v>54</v>
      </c>
    </row>
    <row r="103" spans="1:12" ht="15.75">
      <c r="A103" s="659"/>
      <c r="B103" s="356" t="s">
        <v>154</v>
      </c>
      <c r="C103" s="379">
        <v>7</v>
      </c>
      <c r="D103" s="415">
        <v>49</v>
      </c>
      <c r="E103" s="418">
        <v>0</v>
      </c>
      <c r="F103" s="410">
        <v>0</v>
      </c>
      <c r="G103" s="372">
        <v>0</v>
      </c>
      <c r="H103" s="372">
        <v>0</v>
      </c>
      <c r="I103" s="418">
        <v>7</v>
      </c>
      <c r="J103" s="421">
        <v>49</v>
      </c>
      <c r="K103" s="372">
        <v>0</v>
      </c>
      <c r="L103" s="373">
        <v>49</v>
      </c>
    </row>
    <row r="104" spans="1:12" ht="15.75">
      <c r="A104" s="659"/>
      <c r="B104" s="357" t="s">
        <v>90</v>
      </c>
      <c r="C104" s="381">
        <v>121</v>
      </c>
      <c r="D104" s="382">
        <v>53.97685950413223</v>
      </c>
      <c r="E104" s="381">
        <v>6</v>
      </c>
      <c r="F104" s="412">
        <v>64.66666666666667</v>
      </c>
      <c r="G104" s="383">
        <v>64</v>
      </c>
      <c r="H104" s="383">
        <v>65</v>
      </c>
      <c r="I104" s="381">
        <v>115</v>
      </c>
      <c r="J104" s="382">
        <v>53.41913043478261</v>
      </c>
      <c r="K104" s="383">
        <v>59</v>
      </c>
      <c r="L104" s="385">
        <v>53.37017543859649</v>
      </c>
    </row>
    <row r="105" spans="1:12" ht="15.75">
      <c r="A105" s="660" t="s">
        <v>15</v>
      </c>
      <c r="B105" s="356" t="s">
        <v>155</v>
      </c>
      <c r="C105" s="379">
        <v>22</v>
      </c>
      <c r="D105" s="415">
        <v>51</v>
      </c>
      <c r="E105" s="418">
        <v>0</v>
      </c>
      <c r="F105" s="410">
        <v>0</v>
      </c>
      <c r="G105" s="372">
        <v>0</v>
      </c>
      <c r="H105" s="372">
        <v>0</v>
      </c>
      <c r="I105" s="418">
        <v>22</v>
      </c>
      <c r="J105" s="421">
        <v>51</v>
      </c>
      <c r="K105" s="372">
        <v>0</v>
      </c>
      <c r="L105" s="373">
        <v>51</v>
      </c>
    </row>
    <row r="106" spans="1:12" ht="15.75">
      <c r="A106" s="659"/>
      <c r="B106" s="356" t="s">
        <v>156</v>
      </c>
      <c r="C106" s="379">
        <v>32</v>
      </c>
      <c r="D106" s="415">
        <v>48</v>
      </c>
      <c r="E106" s="418">
        <v>0</v>
      </c>
      <c r="F106" s="410">
        <v>0</v>
      </c>
      <c r="G106" s="372">
        <v>0</v>
      </c>
      <c r="H106" s="372">
        <v>0</v>
      </c>
      <c r="I106" s="418">
        <v>32</v>
      </c>
      <c r="J106" s="421">
        <v>48</v>
      </c>
      <c r="K106" s="372">
        <v>0</v>
      </c>
      <c r="L106" s="373">
        <v>48</v>
      </c>
    </row>
    <row r="107" spans="1:12" ht="15.75">
      <c r="A107" s="659"/>
      <c r="B107" s="356" t="s">
        <v>157</v>
      </c>
      <c r="C107" s="379">
        <v>18</v>
      </c>
      <c r="D107" s="415">
        <v>56</v>
      </c>
      <c r="E107" s="418">
        <v>0</v>
      </c>
      <c r="F107" s="410">
        <v>0</v>
      </c>
      <c r="G107" s="372">
        <v>0</v>
      </c>
      <c r="H107" s="372">
        <v>0</v>
      </c>
      <c r="I107" s="418">
        <v>18</v>
      </c>
      <c r="J107" s="421">
        <v>56</v>
      </c>
      <c r="K107" s="372">
        <v>0</v>
      </c>
      <c r="L107" s="373">
        <v>56</v>
      </c>
    </row>
    <row r="108" spans="1:12" ht="15.75">
      <c r="A108" s="659"/>
      <c r="B108" s="356" t="s">
        <v>158</v>
      </c>
      <c r="C108" s="379">
        <v>13</v>
      </c>
      <c r="D108" s="415">
        <v>53</v>
      </c>
      <c r="E108" s="418">
        <v>0</v>
      </c>
      <c r="F108" s="410">
        <v>0</v>
      </c>
      <c r="G108" s="372">
        <v>0</v>
      </c>
      <c r="H108" s="372">
        <v>0</v>
      </c>
      <c r="I108" s="418">
        <v>13</v>
      </c>
      <c r="J108" s="421">
        <v>53</v>
      </c>
      <c r="K108" s="372">
        <v>0</v>
      </c>
      <c r="L108" s="373">
        <v>53</v>
      </c>
    </row>
    <row r="109" spans="1:12" ht="15.75">
      <c r="A109" s="659"/>
      <c r="B109" s="356" t="s">
        <v>106</v>
      </c>
      <c r="C109" s="379">
        <v>0</v>
      </c>
      <c r="D109" s="415">
        <v>0</v>
      </c>
      <c r="E109" s="418">
        <v>0</v>
      </c>
      <c r="F109" s="410">
        <v>0</v>
      </c>
      <c r="G109" s="372">
        <v>0</v>
      </c>
      <c r="H109" s="372">
        <v>0</v>
      </c>
      <c r="I109" s="418">
        <v>0</v>
      </c>
      <c r="J109" s="421">
        <v>0</v>
      </c>
      <c r="K109" s="372">
        <v>0</v>
      </c>
      <c r="L109" s="373">
        <v>0</v>
      </c>
    </row>
    <row r="110" spans="1:12" ht="15.75">
      <c r="A110" s="659"/>
      <c r="B110" s="357" t="s">
        <v>90</v>
      </c>
      <c r="C110" s="381">
        <v>85</v>
      </c>
      <c r="D110" s="382">
        <v>51.23529411764706</v>
      </c>
      <c r="E110" s="381">
        <v>0</v>
      </c>
      <c r="F110" s="412">
        <v>0</v>
      </c>
      <c r="G110" s="383">
        <v>0</v>
      </c>
      <c r="H110" s="383">
        <v>0</v>
      </c>
      <c r="I110" s="381">
        <v>85</v>
      </c>
      <c r="J110" s="382">
        <v>51.23529411764706</v>
      </c>
      <c r="K110" s="383">
        <v>0</v>
      </c>
      <c r="L110" s="385">
        <v>51.23529411764706</v>
      </c>
    </row>
    <row r="111" spans="1:12" ht="15.75">
      <c r="A111" s="660" t="s">
        <v>16</v>
      </c>
      <c r="B111" s="356" t="s">
        <v>159</v>
      </c>
      <c r="C111" s="379">
        <v>13</v>
      </c>
      <c r="D111" s="415">
        <v>57</v>
      </c>
      <c r="E111" s="418">
        <v>0</v>
      </c>
      <c r="F111" s="410">
        <v>0</v>
      </c>
      <c r="G111" s="372">
        <v>0</v>
      </c>
      <c r="H111" s="372">
        <v>0</v>
      </c>
      <c r="I111" s="418">
        <v>13</v>
      </c>
      <c r="J111" s="421">
        <v>57</v>
      </c>
      <c r="K111" s="372">
        <v>0</v>
      </c>
      <c r="L111" s="373">
        <v>57</v>
      </c>
    </row>
    <row r="112" spans="1:12" ht="15.75">
      <c r="A112" s="659"/>
      <c r="B112" s="356" t="s">
        <v>160</v>
      </c>
      <c r="C112" s="379">
        <v>6</v>
      </c>
      <c r="D112" s="415">
        <v>51</v>
      </c>
      <c r="E112" s="418">
        <v>0</v>
      </c>
      <c r="F112" s="410">
        <v>0</v>
      </c>
      <c r="G112" s="372">
        <v>0</v>
      </c>
      <c r="H112" s="372">
        <v>0</v>
      </c>
      <c r="I112" s="418">
        <v>6</v>
      </c>
      <c r="J112" s="421">
        <v>51</v>
      </c>
      <c r="K112" s="372">
        <v>0</v>
      </c>
      <c r="L112" s="373">
        <v>51</v>
      </c>
    </row>
    <row r="113" spans="1:12" ht="15.75">
      <c r="A113" s="659"/>
      <c r="B113" s="356" t="s">
        <v>161</v>
      </c>
      <c r="C113" s="379">
        <v>16</v>
      </c>
      <c r="D113" s="415">
        <v>50</v>
      </c>
      <c r="E113" s="418">
        <v>0</v>
      </c>
      <c r="F113" s="410">
        <v>0</v>
      </c>
      <c r="G113" s="372">
        <v>0</v>
      </c>
      <c r="H113" s="372">
        <v>0</v>
      </c>
      <c r="I113" s="418">
        <v>16</v>
      </c>
      <c r="J113" s="421">
        <v>50</v>
      </c>
      <c r="K113" s="372">
        <v>0</v>
      </c>
      <c r="L113" s="373">
        <v>50</v>
      </c>
    </row>
    <row r="114" spans="1:12" ht="15.75">
      <c r="A114" s="659"/>
      <c r="B114" s="356" t="s">
        <v>106</v>
      </c>
      <c r="C114" s="379">
        <v>0</v>
      </c>
      <c r="D114" s="415">
        <v>0</v>
      </c>
      <c r="E114" s="418">
        <v>0</v>
      </c>
      <c r="F114" s="410">
        <v>0</v>
      </c>
      <c r="G114" s="372">
        <v>0</v>
      </c>
      <c r="H114" s="372">
        <v>0</v>
      </c>
      <c r="I114" s="418">
        <v>0</v>
      </c>
      <c r="J114" s="421">
        <v>0</v>
      </c>
      <c r="K114" s="372">
        <v>0</v>
      </c>
      <c r="L114" s="373">
        <v>0</v>
      </c>
    </row>
    <row r="115" spans="1:12" ht="15.75">
      <c r="A115" s="659"/>
      <c r="B115" s="357" t="s">
        <v>90</v>
      </c>
      <c r="C115" s="381">
        <v>35</v>
      </c>
      <c r="D115" s="382">
        <v>52.77142857142857</v>
      </c>
      <c r="E115" s="381">
        <v>0</v>
      </c>
      <c r="F115" s="412">
        <v>0</v>
      </c>
      <c r="G115" s="383">
        <v>0</v>
      </c>
      <c r="H115" s="383">
        <v>0</v>
      </c>
      <c r="I115" s="381">
        <v>35</v>
      </c>
      <c r="J115" s="382">
        <v>52.77142857142857</v>
      </c>
      <c r="K115" s="383">
        <v>0</v>
      </c>
      <c r="L115" s="385">
        <v>52.77142857142857</v>
      </c>
    </row>
    <row r="116" spans="1:12" ht="30" customHeight="1">
      <c r="A116" s="660" t="s">
        <v>17</v>
      </c>
      <c r="B116" s="356" t="s">
        <v>106</v>
      </c>
      <c r="C116" s="379">
        <v>26</v>
      </c>
      <c r="D116" s="415">
        <v>51.38461538461539</v>
      </c>
      <c r="E116" s="418">
        <v>3</v>
      </c>
      <c r="F116" s="410">
        <v>58</v>
      </c>
      <c r="G116" s="372">
        <v>0</v>
      </c>
      <c r="H116" s="372">
        <v>58</v>
      </c>
      <c r="I116" s="418">
        <v>23</v>
      </c>
      <c r="J116" s="421">
        <v>50.52173913043478</v>
      </c>
      <c r="K116" s="372">
        <v>54</v>
      </c>
      <c r="L116" s="373">
        <v>50</v>
      </c>
    </row>
    <row r="117" spans="1:12" ht="27" customHeight="1">
      <c r="A117" s="659"/>
      <c r="B117" s="413" t="s">
        <v>90</v>
      </c>
      <c r="C117" s="381">
        <v>26</v>
      </c>
      <c r="D117" s="382">
        <v>51.38461538461539</v>
      </c>
      <c r="E117" s="381">
        <v>3</v>
      </c>
      <c r="F117" s="412">
        <v>58</v>
      </c>
      <c r="G117" s="383">
        <v>0</v>
      </c>
      <c r="H117" s="383">
        <v>58</v>
      </c>
      <c r="I117" s="381">
        <v>23</v>
      </c>
      <c r="J117" s="382">
        <v>50.52173913043478</v>
      </c>
      <c r="K117" s="383">
        <v>54</v>
      </c>
      <c r="L117" s="385">
        <v>50</v>
      </c>
    </row>
    <row r="118" spans="1:12" ht="15.75">
      <c r="A118" s="661" t="s">
        <v>162</v>
      </c>
      <c r="B118" s="356" t="s">
        <v>163</v>
      </c>
      <c r="C118" s="379">
        <v>2.14</v>
      </c>
      <c r="D118" s="415">
        <v>58</v>
      </c>
      <c r="E118" s="418">
        <v>0</v>
      </c>
      <c r="F118" s="410">
        <v>0</v>
      </c>
      <c r="G118" s="372">
        <v>0</v>
      </c>
      <c r="H118" s="372">
        <v>0</v>
      </c>
      <c r="I118" s="418">
        <v>2.14</v>
      </c>
      <c r="J118" s="421">
        <v>58</v>
      </c>
      <c r="K118" s="372">
        <v>0</v>
      </c>
      <c r="L118" s="373">
        <v>58</v>
      </c>
    </row>
    <row r="119" spans="1:12" ht="15.75">
      <c r="A119" s="659"/>
      <c r="B119" s="356" t="s">
        <v>164</v>
      </c>
      <c r="C119" s="379">
        <v>2.9</v>
      </c>
      <c r="D119" s="415">
        <v>57</v>
      </c>
      <c r="E119" s="418">
        <v>0</v>
      </c>
      <c r="F119" s="410">
        <v>0</v>
      </c>
      <c r="G119" s="372">
        <v>0</v>
      </c>
      <c r="H119" s="372">
        <v>0</v>
      </c>
      <c r="I119" s="418">
        <v>2.9</v>
      </c>
      <c r="J119" s="421">
        <v>57</v>
      </c>
      <c r="K119" s="372">
        <v>0</v>
      </c>
      <c r="L119" s="373">
        <v>57</v>
      </c>
    </row>
    <row r="120" spans="1:12" ht="15.75">
      <c r="A120" s="659"/>
      <c r="B120" s="356" t="s">
        <v>165</v>
      </c>
      <c r="C120" s="379">
        <v>1.9</v>
      </c>
      <c r="D120" s="415">
        <v>64</v>
      </c>
      <c r="E120" s="418">
        <v>0</v>
      </c>
      <c r="F120" s="410">
        <v>0</v>
      </c>
      <c r="G120" s="372">
        <v>0</v>
      </c>
      <c r="H120" s="372">
        <v>0</v>
      </c>
      <c r="I120" s="418">
        <v>1.9</v>
      </c>
      <c r="J120" s="421">
        <v>64</v>
      </c>
      <c r="K120" s="372">
        <v>0</v>
      </c>
      <c r="L120" s="373">
        <v>64</v>
      </c>
    </row>
    <row r="121" spans="1:12" ht="15.75">
      <c r="A121" s="659"/>
      <c r="B121" s="357" t="s">
        <v>90</v>
      </c>
      <c r="C121" s="381">
        <v>6.94</v>
      </c>
      <c r="D121" s="382">
        <v>59.22478386167147</v>
      </c>
      <c r="E121" s="381">
        <v>0</v>
      </c>
      <c r="F121" s="412">
        <v>0</v>
      </c>
      <c r="G121" s="383">
        <v>0</v>
      </c>
      <c r="H121" s="383">
        <v>0</v>
      </c>
      <c r="I121" s="381">
        <v>6.94</v>
      </c>
      <c r="J121" s="382">
        <v>59.22478386167147</v>
      </c>
      <c r="K121" s="383">
        <v>0</v>
      </c>
      <c r="L121" s="385">
        <v>59.22478386167147</v>
      </c>
    </row>
    <row r="122" spans="1:12" ht="15.75">
      <c r="A122" s="660" t="s">
        <v>19</v>
      </c>
      <c r="B122" s="356" t="s">
        <v>95</v>
      </c>
      <c r="C122" s="379">
        <v>4</v>
      </c>
      <c r="D122" s="415">
        <v>42.25</v>
      </c>
      <c r="E122" s="418">
        <v>1</v>
      </c>
      <c r="F122" s="410">
        <v>43</v>
      </c>
      <c r="G122" s="372">
        <v>0</v>
      </c>
      <c r="H122" s="372">
        <v>43</v>
      </c>
      <c r="I122" s="418">
        <v>3</v>
      </c>
      <c r="J122" s="421">
        <v>42</v>
      </c>
      <c r="K122" s="372">
        <v>0</v>
      </c>
      <c r="L122" s="373">
        <v>42</v>
      </c>
    </row>
    <row r="123" spans="1:12" ht="18.75" customHeight="1">
      <c r="A123" s="659"/>
      <c r="B123" s="356" t="s">
        <v>99</v>
      </c>
      <c r="C123" s="379">
        <v>5</v>
      </c>
      <c r="D123" s="415">
        <v>47.8</v>
      </c>
      <c r="E123" s="418">
        <v>0</v>
      </c>
      <c r="F123" s="410">
        <v>0</v>
      </c>
      <c r="G123" s="372">
        <v>0</v>
      </c>
      <c r="H123" s="372">
        <v>0</v>
      </c>
      <c r="I123" s="418">
        <v>5</v>
      </c>
      <c r="J123" s="421">
        <v>47.8</v>
      </c>
      <c r="K123" s="372">
        <v>59</v>
      </c>
      <c r="L123" s="373">
        <v>45</v>
      </c>
    </row>
    <row r="124" spans="1:12" ht="19.5" customHeight="1">
      <c r="A124" s="659"/>
      <c r="B124" s="356" t="s">
        <v>491</v>
      </c>
      <c r="C124" s="379">
        <v>0</v>
      </c>
      <c r="D124" s="415">
        <v>0</v>
      </c>
      <c r="E124" s="418">
        <v>0</v>
      </c>
      <c r="F124" s="410">
        <v>0</v>
      </c>
      <c r="G124" s="372">
        <v>0</v>
      </c>
      <c r="H124" s="372">
        <v>0</v>
      </c>
      <c r="I124" s="418">
        <v>0</v>
      </c>
      <c r="J124" s="421">
        <v>0</v>
      </c>
      <c r="K124" s="372">
        <v>0</v>
      </c>
      <c r="L124" s="373">
        <v>0</v>
      </c>
    </row>
    <row r="125" spans="1:12" ht="18" customHeight="1">
      <c r="A125" s="659"/>
      <c r="B125" s="357" t="s">
        <v>90</v>
      </c>
      <c r="C125" s="381">
        <v>9</v>
      </c>
      <c r="D125" s="382">
        <v>45.333333333333336</v>
      </c>
      <c r="E125" s="381">
        <v>1</v>
      </c>
      <c r="F125" s="412">
        <v>43</v>
      </c>
      <c r="G125" s="383">
        <v>0</v>
      </c>
      <c r="H125" s="383">
        <v>43</v>
      </c>
      <c r="I125" s="381">
        <v>8</v>
      </c>
      <c r="J125" s="382">
        <v>45.625</v>
      </c>
      <c r="K125" s="383">
        <v>59</v>
      </c>
      <c r="L125" s="385">
        <v>43.714285714285715</v>
      </c>
    </row>
    <row r="126" spans="1:12" ht="22.5" thickBot="1">
      <c r="A126" s="423" t="s">
        <v>80</v>
      </c>
      <c r="B126" s="424" t="s">
        <v>489</v>
      </c>
      <c r="C126" s="425">
        <v>2010.3</v>
      </c>
      <c r="D126" s="426">
        <v>54.42296972611755</v>
      </c>
      <c r="E126" s="425">
        <v>34.2</v>
      </c>
      <c r="F126" s="427">
        <v>63.65993788819875</v>
      </c>
      <c r="G126" s="428">
        <v>66.42105263157895</v>
      </c>
      <c r="H126" s="428">
        <v>62.50440528634361</v>
      </c>
      <c r="I126" s="425">
        <v>1976.1</v>
      </c>
      <c r="J126" s="426">
        <v>54.26989969636148</v>
      </c>
      <c r="K126" s="428">
        <v>58.472029834842836</v>
      </c>
      <c r="L126" s="429">
        <v>54.22891193298446</v>
      </c>
    </row>
    <row r="127" spans="1:14" ht="15.75">
      <c r="A127" s="81"/>
      <c r="B127" s="88"/>
      <c r="C127" s="80"/>
      <c r="D127" s="82"/>
      <c r="E127" s="87"/>
      <c r="F127" s="82"/>
      <c r="G127" s="82"/>
      <c r="H127" s="82"/>
      <c r="I127" s="82"/>
      <c r="J127" s="82"/>
      <c r="K127" s="80"/>
      <c r="L127" s="80"/>
      <c r="M127" s="80"/>
      <c r="N127" s="80"/>
    </row>
    <row r="128" spans="1:14" ht="15.75" customHeight="1">
      <c r="A128" s="81"/>
      <c r="B128" s="680" t="s">
        <v>492</v>
      </c>
      <c r="C128" s="680"/>
      <c r="D128" s="680"/>
      <c r="E128" s="680"/>
      <c r="F128" s="680"/>
      <c r="G128" s="680"/>
      <c r="H128" s="680"/>
      <c r="I128" s="680"/>
      <c r="J128" s="680"/>
      <c r="K128" s="680"/>
      <c r="L128" s="680"/>
      <c r="M128" s="80"/>
      <c r="N128" s="80"/>
    </row>
    <row r="129" spans="1:14" ht="15.75" customHeight="1">
      <c r="A129" s="81"/>
      <c r="B129" s="679" t="s">
        <v>493</v>
      </c>
      <c r="C129" s="679"/>
      <c r="D129" s="679"/>
      <c r="E129" s="679"/>
      <c r="F129" s="679"/>
      <c r="G129" s="679"/>
      <c r="H129" s="679"/>
      <c r="I129" s="679"/>
      <c r="J129" s="679"/>
      <c r="K129" s="679"/>
      <c r="L129" s="679"/>
      <c r="M129" s="80"/>
      <c r="N129" s="80"/>
    </row>
    <row r="130" spans="1:14" ht="15.75">
      <c r="A130" s="81"/>
      <c r="B130" s="680" t="s">
        <v>494</v>
      </c>
      <c r="C130" s="680"/>
      <c r="D130" s="680"/>
      <c r="E130" s="680"/>
      <c r="F130" s="680"/>
      <c r="G130" s="680"/>
      <c r="H130" s="680"/>
      <c r="I130" s="680"/>
      <c r="J130" s="680"/>
      <c r="K130" s="680"/>
      <c r="L130" s="680"/>
      <c r="M130" s="80"/>
      <c r="N130" s="80"/>
    </row>
    <row r="131" spans="1:14" ht="15.75">
      <c r="A131" s="81"/>
      <c r="B131" s="76"/>
      <c r="C131" s="80"/>
      <c r="D131" s="82"/>
      <c r="E131" s="87"/>
      <c r="F131" s="82"/>
      <c r="G131" s="82"/>
      <c r="H131" s="82"/>
      <c r="I131" s="82"/>
      <c r="J131" s="82"/>
      <c r="K131" s="80"/>
      <c r="L131" s="80"/>
      <c r="M131" s="80"/>
      <c r="N131" s="80"/>
    </row>
    <row r="132" spans="1:14" ht="15.75">
      <c r="A132" s="81"/>
      <c r="B132" s="76"/>
      <c r="C132" s="80"/>
      <c r="D132" s="82"/>
      <c r="E132" s="87"/>
      <c r="F132" s="82"/>
      <c r="G132" s="82"/>
      <c r="H132" s="82"/>
      <c r="I132" s="82"/>
      <c r="J132" s="82"/>
      <c r="K132" s="80"/>
      <c r="L132" s="80"/>
      <c r="M132" s="80"/>
      <c r="N132" s="80"/>
    </row>
    <row r="133" spans="1:14" ht="15.75">
      <c r="A133" s="81"/>
      <c r="B133" s="76"/>
      <c r="C133" s="80"/>
      <c r="D133" s="82"/>
      <c r="E133" s="87"/>
      <c r="F133" s="82"/>
      <c r="G133" s="82"/>
      <c r="H133" s="82"/>
      <c r="I133" s="82"/>
      <c r="J133" s="82"/>
      <c r="K133" s="80"/>
      <c r="L133" s="80"/>
      <c r="M133" s="80"/>
      <c r="N133" s="80"/>
    </row>
    <row r="134" spans="1:14" ht="15.75">
      <c r="A134" s="81"/>
      <c r="B134" s="76"/>
      <c r="C134" s="80"/>
      <c r="D134" s="82"/>
      <c r="E134" s="87"/>
      <c r="F134" s="82"/>
      <c r="G134" s="82"/>
      <c r="H134" s="82"/>
      <c r="I134" s="82"/>
      <c r="J134" s="82"/>
      <c r="K134" s="80"/>
      <c r="L134" s="80"/>
      <c r="M134" s="80"/>
      <c r="N134" s="80"/>
    </row>
    <row r="135" spans="1:14" ht="15.75">
      <c r="A135" s="81"/>
      <c r="B135" s="76"/>
      <c r="C135" s="80"/>
      <c r="D135" s="82"/>
      <c r="E135" s="87"/>
      <c r="F135" s="82"/>
      <c r="G135" s="82"/>
      <c r="H135" s="82"/>
      <c r="I135" s="82"/>
      <c r="J135" s="82"/>
      <c r="K135" s="80"/>
      <c r="L135" s="80"/>
      <c r="M135" s="80"/>
      <c r="N135" s="80"/>
    </row>
    <row r="136" spans="1:14" ht="15.75">
      <c r="A136" s="81"/>
      <c r="B136" s="76"/>
      <c r="C136" s="80"/>
      <c r="D136" s="82"/>
      <c r="E136" s="87"/>
      <c r="F136" s="82"/>
      <c r="G136" s="82"/>
      <c r="H136" s="82"/>
      <c r="I136" s="82"/>
      <c r="J136" s="82"/>
      <c r="K136" s="80"/>
      <c r="L136" s="80"/>
      <c r="M136" s="80"/>
      <c r="N136" s="80"/>
    </row>
    <row r="137" spans="1:14" ht="15.75">
      <c r="A137" s="81"/>
      <c r="B137" s="76"/>
      <c r="C137" s="80"/>
      <c r="D137" s="82"/>
      <c r="E137" s="87"/>
      <c r="F137" s="82"/>
      <c r="G137" s="82"/>
      <c r="H137" s="82"/>
      <c r="I137" s="82"/>
      <c r="J137" s="82"/>
      <c r="K137" s="80"/>
      <c r="L137" s="80"/>
      <c r="M137" s="80"/>
      <c r="N137" s="80"/>
    </row>
    <row r="138" spans="1:14" ht="15.75">
      <c r="A138" s="81"/>
      <c r="B138" s="76"/>
      <c r="C138" s="80"/>
      <c r="D138" s="82"/>
      <c r="E138" s="87"/>
      <c r="F138" s="82"/>
      <c r="G138" s="82"/>
      <c r="H138" s="82"/>
      <c r="I138" s="82"/>
      <c r="J138" s="82"/>
      <c r="K138" s="80"/>
      <c r="L138" s="80"/>
      <c r="M138" s="80"/>
      <c r="N138" s="80"/>
    </row>
    <row r="139" spans="1:14" ht="15.75">
      <c r="A139" s="81"/>
      <c r="B139" s="76"/>
      <c r="C139" s="80"/>
      <c r="D139" s="82"/>
      <c r="E139" s="87"/>
      <c r="F139" s="82"/>
      <c r="G139" s="82"/>
      <c r="H139" s="82"/>
      <c r="I139" s="82"/>
      <c r="J139" s="82"/>
      <c r="K139" s="80"/>
      <c r="L139" s="80"/>
      <c r="M139" s="80"/>
      <c r="N139" s="80"/>
    </row>
    <row r="140" spans="1:14" ht="15.75">
      <c r="A140" s="81"/>
      <c r="B140" s="76"/>
      <c r="C140" s="80"/>
      <c r="D140" s="82"/>
      <c r="E140" s="87"/>
      <c r="F140" s="82"/>
      <c r="G140" s="82"/>
      <c r="H140" s="82"/>
      <c r="I140" s="82"/>
      <c r="J140" s="82"/>
      <c r="K140" s="80"/>
      <c r="L140" s="80"/>
      <c r="M140" s="80"/>
      <c r="N140" s="80"/>
    </row>
    <row r="141" spans="1:14" ht="15.75">
      <c r="A141" s="81"/>
      <c r="B141" s="76"/>
      <c r="C141" s="80"/>
      <c r="D141" s="82"/>
      <c r="E141" s="87"/>
      <c r="F141" s="82"/>
      <c r="G141" s="82"/>
      <c r="H141" s="82"/>
      <c r="I141" s="82"/>
      <c r="J141" s="82"/>
      <c r="K141" s="80"/>
      <c r="L141" s="80"/>
      <c r="M141" s="80"/>
      <c r="N141" s="80"/>
    </row>
    <row r="142" spans="1:14" ht="15.75">
      <c r="A142" s="81"/>
      <c r="B142" s="76"/>
      <c r="C142" s="80"/>
      <c r="D142" s="82"/>
      <c r="E142" s="87"/>
      <c r="F142" s="82"/>
      <c r="G142" s="82"/>
      <c r="H142" s="82"/>
      <c r="I142" s="82"/>
      <c r="J142" s="82"/>
      <c r="K142" s="80"/>
      <c r="L142" s="80"/>
      <c r="M142" s="80"/>
      <c r="N142" s="80"/>
    </row>
    <row r="143" spans="1:14" ht="15.75">
      <c r="A143" s="81"/>
      <c r="B143" s="76"/>
      <c r="C143" s="80"/>
      <c r="D143" s="82"/>
      <c r="E143" s="87"/>
      <c r="F143" s="82"/>
      <c r="G143" s="82"/>
      <c r="H143" s="82"/>
      <c r="I143" s="82"/>
      <c r="J143" s="82"/>
      <c r="K143" s="80"/>
      <c r="L143" s="80"/>
      <c r="M143" s="80"/>
      <c r="N143" s="80"/>
    </row>
    <row r="144" spans="1:14" ht="15.75">
      <c r="A144" s="81"/>
      <c r="B144" s="76"/>
      <c r="C144" s="80"/>
      <c r="D144" s="82"/>
      <c r="E144" s="87"/>
      <c r="F144" s="82"/>
      <c r="G144" s="82"/>
      <c r="H144" s="82"/>
      <c r="I144" s="82"/>
      <c r="J144" s="82"/>
      <c r="K144" s="80"/>
      <c r="L144" s="80"/>
      <c r="M144" s="80"/>
      <c r="N144" s="80"/>
    </row>
    <row r="145" spans="1:14" ht="15.75">
      <c r="A145" s="81"/>
      <c r="B145" s="76"/>
      <c r="C145" s="80"/>
      <c r="D145" s="82"/>
      <c r="E145" s="87"/>
      <c r="F145" s="82"/>
      <c r="G145" s="82"/>
      <c r="H145" s="82"/>
      <c r="I145" s="82"/>
      <c r="J145" s="82"/>
      <c r="K145" s="80"/>
      <c r="L145" s="80"/>
      <c r="M145" s="80"/>
      <c r="N145" s="80"/>
    </row>
    <row r="146" spans="1:14" ht="15.75">
      <c r="A146" s="81"/>
      <c r="B146" s="76"/>
      <c r="C146" s="80"/>
      <c r="D146" s="82"/>
      <c r="E146" s="87"/>
      <c r="F146" s="82"/>
      <c r="G146" s="82"/>
      <c r="H146" s="82"/>
      <c r="I146" s="82"/>
      <c r="J146" s="82"/>
      <c r="K146" s="80"/>
      <c r="L146" s="80"/>
      <c r="M146" s="80"/>
      <c r="N146" s="80"/>
    </row>
    <row r="147" spans="1:14" ht="15.75">
      <c r="A147" s="81"/>
      <c r="B147" s="76"/>
      <c r="C147" s="80"/>
      <c r="D147" s="82"/>
      <c r="E147" s="87"/>
      <c r="F147" s="82"/>
      <c r="G147" s="82"/>
      <c r="H147" s="82"/>
      <c r="I147" s="82"/>
      <c r="J147" s="82"/>
      <c r="K147" s="80"/>
      <c r="L147" s="80"/>
      <c r="M147" s="80"/>
      <c r="N147" s="80"/>
    </row>
    <row r="148" spans="1:14" ht="15.75">
      <c r="A148" s="81"/>
      <c r="B148" s="76"/>
      <c r="C148" s="80"/>
      <c r="D148" s="82"/>
      <c r="E148" s="87"/>
      <c r="F148" s="82"/>
      <c r="G148" s="82"/>
      <c r="H148" s="82"/>
      <c r="I148" s="82"/>
      <c r="J148" s="82"/>
      <c r="K148" s="80"/>
      <c r="L148" s="80"/>
      <c r="M148" s="80"/>
      <c r="N148" s="80"/>
    </row>
    <row r="149" spans="1:14" ht="15.75">
      <c r="A149" s="81"/>
      <c r="B149" s="76"/>
      <c r="C149" s="80"/>
      <c r="D149" s="82"/>
      <c r="E149" s="87"/>
      <c r="F149" s="82"/>
      <c r="G149" s="82"/>
      <c r="H149" s="82"/>
      <c r="I149" s="82"/>
      <c r="J149" s="82"/>
      <c r="K149" s="80"/>
      <c r="L149" s="80"/>
      <c r="M149" s="80"/>
      <c r="N149" s="80"/>
    </row>
    <row r="150" spans="1:14" ht="15.75">
      <c r="A150" s="81"/>
      <c r="B150" s="76"/>
      <c r="C150" s="80"/>
      <c r="D150" s="82"/>
      <c r="E150" s="87"/>
      <c r="F150" s="82"/>
      <c r="G150" s="82"/>
      <c r="H150" s="82"/>
      <c r="I150" s="82"/>
      <c r="J150" s="82"/>
      <c r="K150" s="80"/>
      <c r="L150" s="80"/>
      <c r="M150" s="80"/>
      <c r="N150" s="80"/>
    </row>
    <row r="151" spans="1:14" ht="15.75">
      <c r="A151" s="81"/>
      <c r="B151" s="76"/>
      <c r="C151" s="80"/>
      <c r="D151" s="82"/>
      <c r="E151" s="87"/>
      <c r="F151" s="82"/>
      <c r="G151" s="82"/>
      <c r="H151" s="82"/>
      <c r="I151" s="82"/>
      <c r="J151" s="82"/>
      <c r="K151" s="80"/>
      <c r="L151" s="80"/>
      <c r="M151" s="80"/>
      <c r="N151" s="80"/>
    </row>
    <row r="152" spans="1:14" ht="15.75">
      <c r="A152" s="81"/>
      <c r="B152" s="76"/>
      <c r="C152" s="80"/>
      <c r="D152" s="82"/>
      <c r="E152" s="87"/>
      <c r="F152" s="82"/>
      <c r="G152" s="82"/>
      <c r="H152" s="82"/>
      <c r="I152" s="82"/>
      <c r="J152" s="82"/>
      <c r="K152" s="80"/>
      <c r="L152" s="80"/>
      <c r="M152" s="80"/>
      <c r="N152" s="80"/>
    </row>
    <row r="153" spans="1:14" ht="15.75">
      <c r="A153" s="81"/>
      <c r="B153" s="76"/>
      <c r="C153" s="80"/>
      <c r="D153" s="82"/>
      <c r="E153" s="87"/>
      <c r="F153" s="82"/>
      <c r="G153" s="82"/>
      <c r="H153" s="82"/>
      <c r="I153" s="82"/>
      <c r="J153" s="82"/>
      <c r="K153" s="80"/>
      <c r="L153" s="80"/>
      <c r="M153" s="80"/>
      <c r="N153" s="80"/>
    </row>
    <row r="154" spans="1:14" ht="15.75">
      <c r="A154" s="81"/>
      <c r="B154" s="76"/>
      <c r="C154" s="80"/>
      <c r="D154" s="82"/>
      <c r="E154" s="87"/>
      <c r="F154" s="82"/>
      <c r="G154" s="82"/>
      <c r="H154" s="82"/>
      <c r="I154" s="82"/>
      <c r="J154" s="82"/>
      <c r="K154" s="80"/>
      <c r="L154" s="80"/>
      <c r="M154" s="80"/>
      <c r="N154" s="80"/>
    </row>
    <row r="155" spans="1:14" ht="15.75">
      <c r="A155" s="81"/>
      <c r="B155" s="76"/>
      <c r="C155" s="80"/>
      <c r="D155" s="82"/>
      <c r="E155" s="87"/>
      <c r="F155" s="82"/>
      <c r="G155" s="82"/>
      <c r="H155" s="82"/>
      <c r="I155" s="82"/>
      <c r="J155" s="82"/>
      <c r="K155" s="80"/>
      <c r="L155" s="80"/>
      <c r="M155" s="80"/>
      <c r="N155" s="80"/>
    </row>
    <row r="156" spans="1:14" ht="15.75">
      <c r="A156" s="81"/>
      <c r="B156" s="76"/>
      <c r="C156" s="80"/>
      <c r="D156" s="82"/>
      <c r="E156" s="87"/>
      <c r="F156" s="82"/>
      <c r="G156" s="82"/>
      <c r="H156" s="82"/>
      <c r="I156" s="82"/>
      <c r="J156" s="82"/>
      <c r="K156" s="80"/>
      <c r="L156" s="80"/>
      <c r="M156" s="80"/>
      <c r="N156" s="80"/>
    </row>
    <row r="157" spans="1:14" ht="15.75">
      <c r="A157" s="81"/>
      <c r="B157" s="76"/>
      <c r="C157" s="80"/>
      <c r="D157" s="82"/>
      <c r="E157" s="87"/>
      <c r="F157" s="82"/>
      <c r="G157" s="82"/>
      <c r="H157" s="82"/>
      <c r="I157" s="82"/>
      <c r="J157" s="82"/>
      <c r="K157" s="80"/>
      <c r="L157" s="80"/>
      <c r="M157" s="80"/>
      <c r="N157" s="80"/>
    </row>
    <row r="158" spans="1:14" ht="15.75">
      <c r="A158" s="81"/>
      <c r="B158" s="76"/>
      <c r="C158" s="80"/>
      <c r="D158" s="82"/>
      <c r="E158" s="87"/>
      <c r="F158" s="82"/>
      <c r="G158" s="82"/>
      <c r="H158" s="82"/>
      <c r="I158" s="82"/>
      <c r="J158" s="82"/>
      <c r="K158" s="80"/>
      <c r="L158" s="80"/>
      <c r="M158" s="80"/>
      <c r="N158" s="80"/>
    </row>
    <row r="159" spans="1:14" ht="15.75">
      <c r="A159" s="81"/>
      <c r="B159" s="76"/>
      <c r="C159" s="80"/>
      <c r="D159" s="82"/>
      <c r="E159" s="87"/>
      <c r="F159" s="82"/>
      <c r="G159" s="82"/>
      <c r="H159" s="82"/>
      <c r="I159" s="82"/>
      <c r="J159" s="82"/>
      <c r="K159" s="80"/>
      <c r="L159" s="80"/>
      <c r="M159" s="80"/>
      <c r="N159" s="80"/>
    </row>
    <row r="160" spans="1:14" ht="15.75">
      <c r="A160" s="81"/>
      <c r="B160" s="76"/>
      <c r="C160" s="80"/>
      <c r="D160" s="82"/>
      <c r="E160" s="87"/>
      <c r="F160" s="82"/>
      <c r="G160" s="82"/>
      <c r="H160" s="82"/>
      <c r="I160" s="82"/>
      <c r="J160" s="82"/>
      <c r="K160" s="80"/>
      <c r="L160" s="80"/>
      <c r="M160" s="80"/>
      <c r="N160" s="80"/>
    </row>
    <row r="161" spans="1:14" ht="15.75">
      <c r="A161" s="81"/>
      <c r="B161" s="76"/>
      <c r="C161" s="80"/>
      <c r="D161" s="82"/>
      <c r="E161" s="87"/>
      <c r="F161" s="82"/>
      <c r="G161" s="82"/>
      <c r="H161" s="82"/>
      <c r="I161" s="82"/>
      <c r="J161" s="82"/>
      <c r="K161" s="80"/>
      <c r="L161" s="80"/>
      <c r="M161" s="80"/>
      <c r="N161" s="80"/>
    </row>
    <row r="162" spans="1:14" ht="15.75">
      <c r="A162" s="81"/>
      <c r="B162" s="76"/>
      <c r="C162" s="80"/>
      <c r="D162" s="82"/>
      <c r="E162" s="87"/>
      <c r="F162" s="82"/>
      <c r="G162" s="82"/>
      <c r="H162" s="82"/>
      <c r="I162" s="82"/>
      <c r="J162" s="82"/>
      <c r="K162" s="80"/>
      <c r="L162" s="80"/>
      <c r="M162" s="80"/>
      <c r="N162" s="80"/>
    </row>
    <row r="163" spans="1:14" ht="15.75">
      <c r="A163" s="81"/>
      <c r="B163" s="76"/>
      <c r="C163" s="80"/>
      <c r="D163" s="82"/>
      <c r="E163" s="87"/>
      <c r="F163" s="82"/>
      <c r="G163" s="82"/>
      <c r="H163" s="82"/>
      <c r="I163" s="82"/>
      <c r="J163" s="82"/>
      <c r="K163" s="80"/>
      <c r="L163" s="80"/>
      <c r="M163" s="80"/>
      <c r="N163" s="80"/>
    </row>
    <row r="164" spans="1:14" ht="15.75">
      <c r="A164" s="81"/>
      <c r="B164" s="76"/>
      <c r="C164" s="80"/>
      <c r="D164" s="82"/>
      <c r="E164" s="87"/>
      <c r="F164" s="82"/>
      <c r="G164" s="82"/>
      <c r="H164" s="82"/>
      <c r="I164" s="82"/>
      <c r="J164" s="82"/>
      <c r="K164" s="80"/>
      <c r="L164" s="80"/>
      <c r="M164" s="80"/>
      <c r="N164" s="80"/>
    </row>
    <row r="165" spans="1:14" ht="15.75">
      <c r="A165" s="81"/>
      <c r="B165" s="76"/>
      <c r="C165" s="80"/>
      <c r="D165" s="82"/>
      <c r="E165" s="87"/>
      <c r="F165" s="82"/>
      <c r="G165" s="82"/>
      <c r="H165" s="82"/>
      <c r="I165" s="82"/>
      <c r="J165" s="82"/>
      <c r="K165" s="80"/>
      <c r="L165" s="80"/>
      <c r="M165" s="80"/>
      <c r="N165" s="80"/>
    </row>
    <row r="166" spans="1:14" ht="15.75">
      <c r="A166" s="81"/>
      <c r="B166" s="76"/>
      <c r="C166" s="80"/>
      <c r="D166" s="82"/>
      <c r="E166" s="87"/>
      <c r="F166" s="82"/>
      <c r="G166" s="82"/>
      <c r="H166" s="82"/>
      <c r="I166" s="82"/>
      <c r="J166" s="82"/>
      <c r="K166" s="80"/>
      <c r="L166" s="80"/>
      <c r="M166" s="80"/>
      <c r="N166" s="80"/>
    </row>
    <row r="167" spans="1:14" ht="15.75">
      <c r="A167" s="81"/>
      <c r="B167" s="76"/>
      <c r="C167" s="80"/>
      <c r="D167" s="82"/>
      <c r="E167" s="87"/>
      <c r="F167" s="82"/>
      <c r="G167" s="82"/>
      <c r="H167" s="82"/>
      <c r="I167" s="82"/>
      <c r="J167" s="82"/>
      <c r="K167" s="80"/>
      <c r="L167" s="80"/>
      <c r="M167" s="80"/>
      <c r="N167" s="80"/>
    </row>
    <row r="168" spans="1:14" ht="15.75">
      <c r="A168" s="81"/>
      <c r="B168" s="76"/>
      <c r="C168" s="80"/>
      <c r="D168" s="82"/>
      <c r="E168" s="87"/>
      <c r="F168" s="82"/>
      <c r="G168" s="82"/>
      <c r="H168" s="82"/>
      <c r="I168" s="82"/>
      <c r="J168" s="82"/>
      <c r="K168" s="80"/>
      <c r="L168" s="80"/>
      <c r="M168" s="80"/>
      <c r="N168" s="80"/>
    </row>
    <row r="169" spans="1:14" ht="15.75">
      <c r="A169" s="81"/>
      <c r="B169" s="76"/>
      <c r="C169" s="80"/>
      <c r="D169" s="82"/>
      <c r="E169" s="87"/>
      <c r="F169" s="82"/>
      <c r="G169" s="82"/>
      <c r="H169" s="82"/>
      <c r="I169" s="82"/>
      <c r="J169" s="82"/>
      <c r="K169" s="80"/>
      <c r="L169" s="80"/>
      <c r="M169" s="80"/>
      <c r="N169" s="80"/>
    </row>
    <row r="170" spans="1:14" ht="15.75">
      <c r="A170" s="81"/>
      <c r="B170" s="76"/>
      <c r="C170" s="80"/>
      <c r="D170" s="82"/>
      <c r="E170" s="87"/>
      <c r="F170" s="82"/>
      <c r="G170" s="82"/>
      <c r="H170" s="82"/>
      <c r="I170" s="82"/>
      <c r="J170" s="82"/>
      <c r="K170" s="80"/>
      <c r="L170" s="80"/>
      <c r="M170" s="80"/>
      <c r="N170" s="80"/>
    </row>
    <row r="171" spans="1:14" ht="15.75">
      <c r="A171" s="81"/>
      <c r="B171" s="76"/>
      <c r="C171" s="80"/>
      <c r="D171" s="82"/>
      <c r="E171" s="87"/>
      <c r="F171" s="82"/>
      <c r="G171" s="82"/>
      <c r="H171" s="82"/>
      <c r="I171" s="82"/>
      <c r="J171" s="82"/>
      <c r="K171" s="80"/>
      <c r="L171" s="80"/>
      <c r="M171" s="80"/>
      <c r="N171" s="80"/>
    </row>
    <row r="172" spans="1:14" ht="15.75">
      <c r="A172" s="81"/>
      <c r="B172" s="76"/>
      <c r="C172" s="80"/>
      <c r="D172" s="82"/>
      <c r="E172" s="87"/>
      <c r="F172" s="82"/>
      <c r="G172" s="82"/>
      <c r="H172" s="82"/>
      <c r="I172" s="82"/>
      <c r="J172" s="82"/>
      <c r="K172" s="80"/>
      <c r="L172" s="80"/>
      <c r="M172" s="80"/>
      <c r="N172" s="80"/>
    </row>
    <row r="173" spans="1:14" ht="15.75">
      <c r="A173" s="81"/>
      <c r="B173" s="76"/>
      <c r="C173" s="80"/>
      <c r="D173" s="82"/>
      <c r="E173" s="87"/>
      <c r="F173" s="82"/>
      <c r="G173" s="82"/>
      <c r="H173" s="82"/>
      <c r="I173" s="82"/>
      <c r="J173" s="82"/>
      <c r="K173" s="80"/>
      <c r="L173" s="80"/>
      <c r="M173" s="80"/>
      <c r="N173" s="80"/>
    </row>
    <row r="174" spans="1:14" ht="15.75">
      <c r="A174" s="81"/>
      <c r="B174" s="76"/>
      <c r="C174" s="80"/>
      <c r="D174" s="82"/>
      <c r="E174" s="87"/>
      <c r="F174" s="82"/>
      <c r="G174" s="82"/>
      <c r="H174" s="82"/>
      <c r="I174" s="82"/>
      <c r="J174" s="82"/>
      <c r="K174" s="80"/>
      <c r="L174" s="80"/>
      <c r="M174" s="80"/>
      <c r="N174" s="80"/>
    </row>
    <row r="175" spans="1:14" ht="15.75">
      <c r="A175" s="81"/>
      <c r="B175" s="76"/>
      <c r="C175" s="80"/>
      <c r="D175" s="82"/>
      <c r="E175" s="87"/>
      <c r="F175" s="82"/>
      <c r="G175" s="82"/>
      <c r="H175" s="82"/>
      <c r="I175" s="82"/>
      <c r="J175" s="82"/>
      <c r="K175" s="80"/>
      <c r="L175" s="80"/>
      <c r="M175" s="80"/>
      <c r="N175" s="80"/>
    </row>
    <row r="176" spans="1:14" ht="15.75">
      <c r="A176" s="81"/>
      <c r="B176" s="76"/>
      <c r="C176" s="80"/>
      <c r="D176" s="82"/>
      <c r="E176" s="87"/>
      <c r="F176" s="82"/>
      <c r="G176" s="82"/>
      <c r="H176" s="82"/>
      <c r="I176" s="82"/>
      <c r="J176" s="82"/>
      <c r="K176" s="80"/>
      <c r="L176" s="80"/>
      <c r="M176" s="80"/>
      <c r="N176" s="80"/>
    </row>
    <row r="177" spans="1:14" ht="15.75">
      <c r="A177" s="81"/>
      <c r="B177" s="76"/>
      <c r="C177" s="80"/>
      <c r="D177" s="82"/>
      <c r="E177" s="87"/>
      <c r="F177" s="82"/>
      <c r="G177" s="82"/>
      <c r="H177" s="82"/>
      <c r="I177" s="82"/>
      <c r="J177" s="82"/>
      <c r="K177" s="80"/>
      <c r="L177" s="80"/>
      <c r="M177" s="80"/>
      <c r="N177" s="80"/>
    </row>
    <row r="178" spans="1:14" ht="15.75">
      <c r="A178" s="81"/>
      <c r="B178" s="76"/>
      <c r="C178" s="80"/>
      <c r="D178" s="82"/>
      <c r="E178" s="87"/>
      <c r="F178" s="82"/>
      <c r="G178" s="82"/>
      <c r="H178" s="82"/>
      <c r="I178" s="82"/>
      <c r="J178" s="82"/>
      <c r="K178" s="80"/>
      <c r="L178" s="80"/>
      <c r="M178" s="80"/>
      <c r="N178" s="80"/>
    </row>
    <row r="179" spans="1:14" ht="15.75">
      <c r="A179" s="81"/>
      <c r="B179" s="76"/>
      <c r="C179" s="80"/>
      <c r="D179" s="82"/>
      <c r="E179" s="87"/>
      <c r="F179" s="82"/>
      <c r="G179" s="82"/>
      <c r="H179" s="82"/>
      <c r="I179" s="82"/>
      <c r="J179" s="82"/>
      <c r="K179" s="80"/>
      <c r="L179" s="80"/>
      <c r="M179" s="80"/>
      <c r="N179" s="80"/>
    </row>
    <row r="180" spans="1:14" ht="15.75">
      <c r="A180" s="81"/>
      <c r="B180" s="76"/>
      <c r="C180" s="80"/>
      <c r="D180" s="82"/>
      <c r="E180" s="87"/>
      <c r="F180" s="82"/>
      <c r="G180" s="82"/>
      <c r="H180" s="82"/>
      <c r="I180" s="82"/>
      <c r="J180" s="82"/>
      <c r="K180" s="80"/>
      <c r="L180" s="80"/>
      <c r="M180" s="80"/>
      <c r="N180" s="80"/>
    </row>
    <row r="181" spans="1:14" ht="15.75">
      <c r="A181" s="81"/>
      <c r="B181" s="76"/>
      <c r="C181" s="80"/>
      <c r="D181" s="82"/>
      <c r="E181" s="87"/>
      <c r="F181" s="82"/>
      <c r="G181" s="82"/>
      <c r="H181" s="82"/>
      <c r="I181" s="82"/>
      <c r="J181" s="82"/>
      <c r="K181" s="80"/>
      <c r="L181" s="80"/>
      <c r="M181" s="80"/>
      <c r="N181" s="80"/>
    </row>
    <row r="182" spans="1:14" ht="15.75">
      <c r="A182" s="81"/>
      <c r="B182" s="76"/>
      <c r="C182" s="80"/>
      <c r="D182" s="82"/>
      <c r="E182" s="87"/>
      <c r="F182" s="82"/>
      <c r="G182" s="82"/>
      <c r="H182" s="82"/>
      <c r="I182" s="82"/>
      <c r="J182" s="82"/>
      <c r="K182" s="80"/>
      <c r="L182" s="80"/>
      <c r="M182" s="80"/>
      <c r="N182" s="80"/>
    </row>
    <row r="183" spans="1:14" ht="15.75">
      <c r="A183" s="81"/>
      <c r="B183" s="76"/>
      <c r="C183" s="80"/>
      <c r="D183" s="82"/>
      <c r="E183" s="87"/>
      <c r="F183" s="82"/>
      <c r="G183" s="82"/>
      <c r="H183" s="82"/>
      <c r="I183" s="82"/>
      <c r="J183" s="82"/>
      <c r="K183" s="80"/>
      <c r="L183" s="80"/>
      <c r="M183" s="80"/>
      <c r="N183" s="80"/>
    </row>
    <row r="184" spans="1:14" ht="15.75">
      <c r="A184" s="81"/>
      <c r="B184" s="76"/>
      <c r="C184" s="80"/>
      <c r="D184" s="82"/>
      <c r="E184" s="87"/>
      <c r="F184" s="82"/>
      <c r="G184" s="82"/>
      <c r="H184" s="82"/>
      <c r="I184" s="82"/>
      <c r="J184" s="82"/>
      <c r="K184" s="80"/>
      <c r="L184" s="80"/>
      <c r="M184" s="80"/>
      <c r="N184" s="80"/>
    </row>
    <row r="185" spans="1:14" ht="15.75">
      <c r="A185" s="81"/>
      <c r="B185" s="76"/>
      <c r="C185" s="80"/>
      <c r="D185" s="82"/>
      <c r="E185" s="87"/>
      <c r="F185" s="82"/>
      <c r="G185" s="82"/>
      <c r="H185" s="82"/>
      <c r="I185" s="82"/>
      <c r="J185" s="82"/>
      <c r="K185" s="80"/>
      <c r="L185" s="80"/>
      <c r="M185" s="80"/>
      <c r="N185" s="80"/>
    </row>
    <row r="186" spans="1:14" ht="15.75">
      <c r="A186" s="81"/>
      <c r="B186" s="76"/>
      <c r="C186" s="80"/>
      <c r="D186" s="82"/>
      <c r="E186" s="87"/>
      <c r="F186" s="82"/>
      <c r="G186" s="82"/>
      <c r="H186" s="82"/>
      <c r="I186" s="82"/>
      <c r="J186" s="82"/>
      <c r="K186" s="80"/>
      <c r="L186" s="80"/>
      <c r="M186" s="80"/>
      <c r="N186" s="80"/>
    </row>
    <row r="187" spans="1:14" ht="15.75">
      <c r="A187" s="81"/>
      <c r="B187" s="76"/>
      <c r="C187" s="80"/>
      <c r="D187" s="82"/>
      <c r="E187" s="87"/>
      <c r="F187" s="82"/>
      <c r="G187" s="82"/>
      <c r="H187" s="82"/>
      <c r="I187" s="82"/>
      <c r="J187" s="82"/>
      <c r="K187" s="80"/>
      <c r="L187" s="80"/>
      <c r="M187" s="80"/>
      <c r="N187" s="80"/>
    </row>
    <row r="188" spans="1:14" ht="15.75">
      <c r="A188" s="81"/>
      <c r="B188" s="76"/>
      <c r="C188" s="80"/>
      <c r="D188" s="82"/>
      <c r="E188" s="87"/>
      <c r="F188" s="82"/>
      <c r="G188" s="82"/>
      <c r="H188" s="82"/>
      <c r="I188" s="82"/>
      <c r="J188" s="82"/>
      <c r="K188" s="80"/>
      <c r="L188" s="80"/>
      <c r="M188" s="80"/>
      <c r="N188" s="80"/>
    </row>
    <row r="189" spans="1:14" ht="15.75">
      <c r="A189" s="81"/>
      <c r="B189" s="76"/>
      <c r="C189" s="80"/>
      <c r="D189" s="82"/>
      <c r="E189" s="87"/>
      <c r="F189" s="82"/>
      <c r="G189" s="82"/>
      <c r="H189" s="82"/>
      <c r="I189" s="82"/>
      <c r="J189" s="82"/>
      <c r="K189" s="80"/>
      <c r="L189" s="80"/>
      <c r="M189" s="80"/>
      <c r="N189" s="80"/>
    </row>
    <row r="190" spans="1:14" ht="15.75">
      <c r="A190" s="81"/>
      <c r="B190" s="76"/>
      <c r="C190" s="80"/>
      <c r="D190" s="82"/>
      <c r="E190" s="87"/>
      <c r="F190" s="82"/>
      <c r="G190" s="82"/>
      <c r="H190" s="82"/>
      <c r="I190" s="82"/>
      <c r="J190" s="82"/>
      <c r="K190" s="80"/>
      <c r="L190" s="80"/>
      <c r="M190" s="80"/>
      <c r="N190" s="80"/>
    </row>
    <row r="191" spans="1:14" ht="15.75">
      <c r="A191" s="81"/>
      <c r="B191" s="76"/>
      <c r="C191" s="80"/>
      <c r="D191" s="82"/>
      <c r="E191" s="87"/>
      <c r="F191" s="82"/>
      <c r="G191" s="82"/>
      <c r="H191" s="82"/>
      <c r="I191" s="82"/>
      <c r="J191" s="82"/>
      <c r="K191" s="80"/>
      <c r="L191" s="80"/>
      <c r="M191" s="80"/>
      <c r="N191" s="80"/>
    </row>
    <row r="192" spans="1:14" ht="15.75">
      <c r="A192" s="81"/>
      <c r="B192" s="76"/>
      <c r="C192" s="80"/>
      <c r="D192" s="82"/>
      <c r="E192" s="87"/>
      <c r="F192" s="82"/>
      <c r="G192" s="82"/>
      <c r="H192" s="82"/>
      <c r="I192" s="82"/>
      <c r="J192" s="82"/>
      <c r="K192" s="80"/>
      <c r="L192" s="80"/>
      <c r="M192" s="80"/>
      <c r="N192" s="80"/>
    </row>
    <row r="193" spans="1:14" ht="15.75">
      <c r="A193" s="81"/>
      <c r="B193" s="76"/>
      <c r="C193" s="80"/>
      <c r="D193" s="82"/>
      <c r="E193" s="87"/>
      <c r="F193" s="82"/>
      <c r="G193" s="82"/>
      <c r="H193" s="82"/>
      <c r="I193" s="82"/>
      <c r="J193" s="82"/>
      <c r="K193" s="80"/>
      <c r="L193" s="80"/>
      <c r="M193" s="80"/>
      <c r="N193" s="80"/>
    </row>
    <row r="194" spans="1:14" ht="15.75">
      <c r="A194" s="81"/>
      <c r="B194" s="76"/>
      <c r="C194" s="80"/>
      <c r="D194" s="82"/>
      <c r="E194" s="87"/>
      <c r="F194" s="82"/>
      <c r="G194" s="82"/>
      <c r="H194" s="82"/>
      <c r="I194" s="82"/>
      <c r="J194" s="82"/>
      <c r="K194" s="80"/>
      <c r="L194" s="80"/>
      <c r="M194" s="80"/>
      <c r="N194" s="80"/>
    </row>
    <row r="195" spans="1:14" ht="15.75">
      <c r="A195" s="81"/>
      <c r="B195" s="76"/>
      <c r="C195" s="80"/>
      <c r="D195" s="82"/>
      <c r="E195" s="87"/>
      <c r="F195" s="82"/>
      <c r="G195" s="82"/>
      <c r="H195" s="82"/>
      <c r="I195" s="82"/>
      <c r="J195" s="82"/>
      <c r="K195" s="80"/>
      <c r="L195" s="80"/>
      <c r="M195" s="80"/>
      <c r="N195" s="80"/>
    </row>
    <row r="196" spans="1:14" ht="15.75">
      <c r="A196" s="81"/>
      <c r="B196" s="76"/>
      <c r="C196" s="80"/>
      <c r="D196" s="82"/>
      <c r="E196" s="87"/>
      <c r="F196" s="82"/>
      <c r="G196" s="82"/>
      <c r="H196" s="82"/>
      <c r="I196" s="82"/>
      <c r="J196" s="82"/>
      <c r="K196" s="80"/>
      <c r="L196" s="80"/>
      <c r="M196" s="80"/>
      <c r="N196" s="80"/>
    </row>
    <row r="197" spans="1:14" ht="15.75">
      <c r="A197" s="81"/>
      <c r="B197" s="76"/>
      <c r="C197" s="80"/>
      <c r="D197" s="82"/>
      <c r="E197" s="82"/>
      <c r="F197" s="82"/>
      <c r="G197" s="82"/>
      <c r="H197" s="82"/>
      <c r="I197" s="82"/>
      <c r="J197" s="82"/>
      <c r="K197" s="80"/>
      <c r="L197" s="80"/>
      <c r="M197" s="80"/>
      <c r="N197" s="80"/>
    </row>
    <row r="198" spans="1:14" ht="15.75">
      <c r="A198" s="81"/>
      <c r="B198" s="76"/>
      <c r="C198" s="80"/>
      <c r="D198" s="82"/>
      <c r="E198" s="82"/>
      <c r="F198" s="82"/>
      <c r="G198" s="82"/>
      <c r="H198" s="82"/>
      <c r="I198" s="82"/>
      <c r="J198" s="82"/>
      <c r="K198" s="80"/>
      <c r="L198" s="80"/>
      <c r="M198" s="80"/>
      <c r="N198" s="80"/>
    </row>
    <row r="199" spans="1:14" ht="15.75">
      <c r="A199" s="81"/>
      <c r="B199" s="76"/>
      <c r="C199" s="80"/>
      <c r="D199" s="82"/>
      <c r="E199" s="82"/>
      <c r="F199" s="82"/>
      <c r="G199" s="82"/>
      <c r="H199" s="82"/>
      <c r="I199" s="82"/>
      <c r="J199" s="82"/>
      <c r="K199" s="80"/>
      <c r="L199" s="80"/>
      <c r="M199" s="80"/>
      <c r="N199" s="80"/>
    </row>
    <row r="200" spans="1:14" ht="15.75">
      <c r="A200" s="81"/>
      <c r="B200" s="76"/>
      <c r="C200" s="80"/>
      <c r="D200" s="82"/>
      <c r="E200" s="82"/>
      <c r="F200" s="82"/>
      <c r="G200" s="82"/>
      <c r="H200" s="82"/>
      <c r="I200" s="82"/>
      <c r="J200" s="82"/>
      <c r="K200" s="80"/>
      <c r="L200" s="80"/>
      <c r="M200" s="80"/>
      <c r="N200" s="80"/>
    </row>
    <row r="201" spans="1:14" ht="15.75">
      <c r="A201" s="81"/>
      <c r="B201" s="76"/>
      <c r="C201" s="80"/>
      <c r="D201" s="82"/>
      <c r="E201" s="82"/>
      <c r="F201" s="82"/>
      <c r="G201" s="82"/>
      <c r="H201" s="82"/>
      <c r="I201" s="82"/>
      <c r="J201" s="82"/>
      <c r="K201" s="80"/>
      <c r="L201" s="80"/>
      <c r="M201" s="80"/>
      <c r="N201" s="80"/>
    </row>
    <row r="202" spans="1:14" ht="15.75">
      <c r="A202" s="81"/>
      <c r="B202" s="76"/>
      <c r="C202" s="80"/>
      <c r="D202" s="82"/>
      <c r="E202" s="82"/>
      <c r="F202" s="82"/>
      <c r="G202" s="82"/>
      <c r="H202" s="82"/>
      <c r="I202" s="82"/>
      <c r="J202" s="82"/>
      <c r="K202" s="80"/>
      <c r="L202" s="80"/>
      <c r="M202" s="80"/>
      <c r="N202" s="80"/>
    </row>
    <row r="203" spans="1:14" ht="15.75">
      <c r="A203" s="81"/>
      <c r="B203" s="76"/>
      <c r="C203" s="80"/>
      <c r="D203" s="82"/>
      <c r="E203" s="82"/>
      <c r="F203" s="82"/>
      <c r="G203" s="82"/>
      <c r="H203" s="82"/>
      <c r="I203" s="82"/>
      <c r="J203" s="82"/>
      <c r="K203" s="80"/>
      <c r="L203" s="80"/>
      <c r="M203" s="80"/>
      <c r="N203" s="80"/>
    </row>
    <row r="204" spans="1:14" ht="15.75">
      <c r="A204" s="81"/>
      <c r="B204" s="76"/>
      <c r="C204" s="80"/>
      <c r="D204" s="82"/>
      <c r="E204" s="82"/>
      <c r="F204" s="82"/>
      <c r="G204" s="82"/>
      <c r="H204" s="82"/>
      <c r="I204" s="82"/>
      <c r="J204" s="82"/>
      <c r="K204" s="80"/>
      <c r="L204" s="80"/>
      <c r="M204" s="80"/>
      <c r="N204" s="80"/>
    </row>
    <row r="205" spans="1:14" ht="15.75">
      <c r="A205" s="81"/>
      <c r="B205" s="76"/>
      <c r="C205" s="80"/>
      <c r="D205" s="82"/>
      <c r="E205" s="82"/>
      <c r="F205" s="82"/>
      <c r="G205" s="82"/>
      <c r="H205" s="82"/>
      <c r="I205" s="82"/>
      <c r="J205" s="82"/>
      <c r="K205" s="80"/>
      <c r="L205" s="80"/>
      <c r="M205" s="80"/>
      <c r="N205" s="80"/>
    </row>
    <row r="206" spans="1:14" ht="15.75">
      <c r="A206" s="81"/>
      <c r="B206" s="76"/>
      <c r="C206" s="80"/>
      <c r="D206" s="82"/>
      <c r="E206" s="82"/>
      <c r="F206" s="82"/>
      <c r="G206" s="82"/>
      <c r="H206" s="82"/>
      <c r="I206" s="82"/>
      <c r="J206" s="82"/>
      <c r="K206" s="80"/>
      <c r="L206" s="80"/>
      <c r="M206" s="80"/>
      <c r="N206" s="80"/>
    </row>
    <row r="207" spans="1:14" ht="15.75">
      <c r="A207" s="81"/>
      <c r="B207" s="76"/>
      <c r="C207" s="80"/>
      <c r="D207" s="82"/>
      <c r="E207" s="82"/>
      <c r="F207" s="82"/>
      <c r="G207" s="82"/>
      <c r="H207" s="82"/>
      <c r="I207" s="82"/>
      <c r="J207" s="82"/>
      <c r="K207" s="80"/>
      <c r="L207" s="80"/>
      <c r="M207" s="80"/>
      <c r="N207" s="80"/>
    </row>
    <row r="208" spans="1:14" ht="15.75">
      <c r="A208" s="81"/>
      <c r="B208" s="76"/>
      <c r="C208" s="80"/>
      <c r="D208" s="82"/>
      <c r="E208" s="82"/>
      <c r="F208" s="82"/>
      <c r="G208" s="82"/>
      <c r="H208" s="82"/>
      <c r="I208" s="82"/>
      <c r="J208" s="82"/>
      <c r="K208" s="80"/>
      <c r="L208" s="80"/>
      <c r="M208" s="80"/>
      <c r="N208" s="80"/>
    </row>
    <row r="209" spans="1:14" ht="15.75">
      <c r="A209" s="81"/>
      <c r="B209" s="76"/>
      <c r="C209" s="80"/>
      <c r="D209" s="82"/>
      <c r="E209" s="82"/>
      <c r="F209" s="82"/>
      <c r="G209" s="82"/>
      <c r="H209" s="82"/>
      <c r="I209" s="82"/>
      <c r="J209" s="82"/>
      <c r="K209" s="80"/>
      <c r="L209" s="80"/>
      <c r="M209" s="80"/>
      <c r="N209" s="80"/>
    </row>
    <row r="210" spans="1:14" ht="15.75">
      <c r="A210" s="81"/>
      <c r="B210" s="76"/>
      <c r="C210" s="80"/>
      <c r="D210" s="82"/>
      <c r="E210" s="82"/>
      <c r="F210" s="82"/>
      <c r="G210" s="82"/>
      <c r="H210" s="82"/>
      <c r="I210" s="82"/>
      <c r="J210" s="82"/>
      <c r="K210" s="80"/>
      <c r="L210" s="80"/>
      <c r="M210" s="80"/>
      <c r="N210" s="80"/>
    </row>
    <row r="211" spans="1:14" ht="15.75">
      <c r="A211" s="81"/>
      <c r="B211" s="76"/>
      <c r="C211" s="80"/>
      <c r="D211" s="82"/>
      <c r="E211" s="82"/>
      <c r="F211" s="82"/>
      <c r="G211" s="82"/>
      <c r="H211" s="82"/>
      <c r="I211" s="82"/>
      <c r="J211" s="82"/>
      <c r="K211" s="80"/>
      <c r="L211" s="80"/>
      <c r="M211" s="80"/>
      <c r="N211" s="80"/>
    </row>
    <row r="212" spans="1:14" ht="15.75">
      <c r="A212" s="81"/>
      <c r="B212" s="76"/>
      <c r="C212" s="80"/>
      <c r="D212" s="82"/>
      <c r="E212" s="82"/>
      <c r="F212" s="82"/>
      <c r="G212" s="82"/>
      <c r="H212" s="82"/>
      <c r="I212" s="82"/>
      <c r="J212" s="82"/>
      <c r="K212" s="80"/>
      <c r="L212" s="80"/>
      <c r="M212" s="80"/>
      <c r="N212" s="80"/>
    </row>
    <row r="213" spans="1:14" ht="15.75">
      <c r="A213" s="81"/>
      <c r="B213" s="76"/>
      <c r="C213" s="80"/>
      <c r="D213" s="82"/>
      <c r="E213" s="82"/>
      <c r="F213" s="82"/>
      <c r="G213" s="82"/>
      <c r="H213" s="82"/>
      <c r="I213" s="82"/>
      <c r="J213" s="82"/>
      <c r="K213" s="80"/>
      <c r="L213" s="80"/>
      <c r="M213" s="80"/>
      <c r="N213" s="80"/>
    </row>
    <row r="214" spans="1:14" ht="15.75">
      <c r="A214" s="81"/>
      <c r="B214" s="76"/>
      <c r="C214" s="80"/>
      <c r="D214" s="82"/>
      <c r="E214" s="82"/>
      <c r="F214" s="82"/>
      <c r="G214" s="82"/>
      <c r="H214" s="82"/>
      <c r="I214" s="82"/>
      <c r="J214" s="82"/>
      <c r="K214" s="80"/>
      <c r="L214" s="80"/>
      <c r="M214" s="80"/>
      <c r="N214" s="80"/>
    </row>
    <row r="215" spans="1:14" ht="15.75">
      <c r="A215" s="81"/>
      <c r="B215" s="76"/>
      <c r="C215" s="80"/>
      <c r="D215" s="82"/>
      <c r="E215" s="82"/>
      <c r="F215" s="82"/>
      <c r="G215" s="82"/>
      <c r="H215" s="82"/>
      <c r="I215" s="82"/>
      <c r="J215" s="82"/>
      <c r="K215" s="80"/>
      <c r="L215" s="80"/>
      <c r="M215" s="80"/>
      <c r="N215" s="80"/>
    </row>
    <row r="216" spans="1:14" ht="15.75">
      <c r="A216" s="81"/>
      <c r="B216" s="76"/>
      <c r="C216" s="80"/>
      <c r="D216" s="82"/>
      <c r="E216" s="82"/>
      <c r="F216" s="82"/>
      <c r="G216" s="82"/>
      <c r="H216" s="82"/>
      <c r="I216" s="82"/>
      <c r="J216" s="82"/>
      <c r="K216" s="80"/>
      <c r="L216" s="80"/>
      <c r="M216" s="80"/>
      <c r="N216" s="80"/>
    </row>
    <row r="217" spans="1:14" ht="15.75">
      <c r="A217" s="81"/>
      <c r="B217" s="76"/>
      <c r="C217" s="80"/>
      <c r="D217" s="82"/>
      <c r="E217" s="82"/>
      <c r="F217" s="82"/>
      <c r="G217" s="82"/>
      <c r="H217" s="82"/>
      <c r="I217" s="82"/>
      <c r="J217" s="82"/>
      <c r="K217" s="80"/>
      <c r="L217" s="80"/>
      <c r="M217" s="80"/>
      <c r="N217" s="80"/>
    </row>
    <row r="218" spans="1:14" ht="15.75">
      <c r="A218" s="81"/>
      <c r="B218" s="76"/>
      <c r="C218" s="80"/>
      <c r="D218" s="82"/>
      <c r="E218" s="82"/>
      <c r="F218" s="82"/>
      <c r="G218" s="82"/>
      <c r="H218" s="82"/>
      <c r="I218" s="82"/>
      <c r="J218" s="82"/>
      <c r="K218" s="80"/>
      <c r="L218" s="80"/>
      <c r="M218" s="80"/>
      <c r="N218" s="80"/>
    </row>
    <row r="219" spans="1:14" ht="15.75">
      <c r="A219" s="81"/>
      <c r="B219" s="76"/>
      <c r="C219" s="80"/>
      <c r="D219" s="82"/>
      <c r="E219" s="82"/>
      <c r="F219" s="82"/>
      <c r="G219" s="82"/>
      <c r="H219" s="82"/>
      <c r="I219" s="82"/>
      <c r="J219" s="82"/>
      <c r="K219" s="80"/>
      <c r="L219" s="80"/>
      <c r="M219" s="80"/>
      <c r="N219" s="80"/>
    </row>
    <row r="220" spans="1:14" ht="15.75">
      <c r="A220" s="81"/>
      <c r="B220" s="76"/>
      <c r="C220" s="80"/>
      <c r="D220" s="82"/>
      <c r="E220" s="82"/>
      <c r="F220" s="82"/>
      <c r="G220" s="82"/>
      <c r="H220" s="82"/>
      <c r="I220" s="82"/>
      <c r="J220" s="82"/>
      <c r="K220" s="80"/>
      <c r="L220" s="80"/>
      <c r="M220" s="80"/>
      <c r="N220" s="80"/>
    </row>
    <row r="221" spans="1:14" ht="15.75">
      <c r="A221" s="81"/>
      <c r="B221" s="76"/>
      <c r="C221" s="80"/>
      <c r="D221" s="82"/>
      <c r="E221" s="82"/>
      <c r="F221" s="82"/>
      <c r="G221" s="82"/>
      <c r="H221" s="82"/>
      <c r="I221" s="82"/>
      <c r="J221" s="82"/>
      <c r="K221" s="80"/>
      <c r="L221" s="80"/>
      <c r="M221" s="80"/>
      <c r="N221" s="80"/>
    </row>
    <row r="222" spans="1:14" ht="15.75">
      <c r="A222" s="81"/>
      <c r="B222" s="76"/>
      <c r="C222" s="80"/>
      <c r="D222" s="82"/>
      <c r="E222" s="82"/>
      <c r="F222" s="82"/>
      <c r="G222" s="82"/>
      <c r="H222" s="82"/>
      <c r="I222" s="82"/>
      <c r="J222" s="82"/>
      <c r="K222" s="80"/>
      <c r="L222" s="80"/>
      <c r="M222" s="80"/>
      <c r="N222" s="80"/>
    </row>
    <row r="223" spans="1:14" ht="15.75">
      <c r="A223" s="81"/>
      <c r="B223" s="76"/>
      <c r="C223" s="80"/>
      <c r="D223" s="82"/>
      <c r="E223" s="82"/>
      <c r="F223" s="82"/>
      <c r="G223" s="82"/>
      <c r="H223" s="82"/>
      <c r="I223" s="82"/>
      <c r="J223" s="82"/>
      <c r="K223" s="80"/>
      <c r="L223" s="80"/>
      <c r="M223" s="80"/>
      <c r="N223" s="80"/>
    </row>
    <row r="224" spans="1:14" ht="15.75">
      <c r="A224" s="81"/>
      <c r="B224" s="76"/>
      <c r="C224" s="80"/>
      <c r="D224" s="82"/>
      <c r="E224" s="82"/>
      <c r="F224" s="82"/>
      <c r="G224" s="82"/>
      <c r="H224" s="82"/>
      <c r="I224" s="82"/>
      <c r="J224" s="82"/>
      <c r="K224" s="80"/>
      <c r="L224" s="80"/>
      <c r="M224" s="80"/>
      <c r="N224" s="80"/>
    </row>
    <row r="225" spans="1:14" ht="15.75">
      <c r="A225" s="81"/>
      <c r="B225" s="76"/>
      <c r="C225" s="80"/>
      <c r="D225" s="82"/>
      <c r="E225" s="82"/>
      <c r="F225" s="82"/>
      <c r="G225" s="82"/>
      <c r="H225" s="82"/>
      <c r="I225" s="82"/>
      <c r="J225" s="82"/>
      <c r="K225" s="80"/>
      <c r="L225" s="80"/>
      <c r="M225" s="80"/>
      <c r="N225" s="80"/>
    </row>
    <row r="226" spans="1:14" ht="15.75">
      <c r="A226" s="81"/>
      <c r="B226" s="76"/>
      <c r="C226" s="80"/>
      <c r="D226" s="82"/>
      <c r="E226" s="82"/>
      <c r="F226" s="82"/>
      <c r="G226" s="82"/>
      <c r="H226" s="82"/>
      <c r="I226" s="82"/>
      <c r="J226" s="82"/>
      <c r="K226" s="80"/>
      <c r="L226" s="80"/>
      <c r="M226" s="80"/>
      <c r="N226" s="80"/>
    </row>
    <row r="227" spans="1:14" ht="15.75">
      <c r="A227" s="81"/>
      <c r="B227" s="76"/>
      <c r="C227" s="80"/>
      <c r="D227" s="82"/>
      <c r="E227" s="82"/>
      <c r="F227" s="82"/>
      <c r="G227" s="82"/>
      <c r="H227" s="82"/>
      <c r="I227" s="82"/>
      <c r="J227" s="82"/>
      <c r="K227" s="80"/>
      <c r="L227" s="80"/>
      <c r="M227" s="80"/>
      <c r="N227" s="80"/>
    </row>
    <row r="228" spans="1:14" ht="15.75">
      <c r="A228" s="81"/>
      <c r="B228" s="76"/>
      <c r="C228" s="80"/>
      <c r="D228" s="82"/>
      <c r="E228" s="82"/>
      <c r="F228" s="82"/>
      <c r="G228" s="82"/>
      <c r="H228" s="82"/>
      <c r="I228" s="82"/>
      <c r="J228" s="82"/>
      <c r="K228" s="80"/>
      <c r="L228" s="80"/>
      <c r="M228" s="80"/>
      <c r="N228" s="80"/>
    </row>
    <row r="229" spans="1:14" ht="15.75">
      <c r="A229" s="81"/>
      <c r="B229" s="76"/>
      <c r="C229" s="80"/>
      <c r="D229" s="82"/>
      <c r="E229" s="82"/>
      <c r="F229" s="82"/>
      <c r="G229" s="82"/>
      <c r="H229" s="82"/>
      <c r="I229" s="82"/>
      <c r="J229" s="82"/>
      <c r="K229" s="80"/>
      <c r="L229" s="80"/>
      <c r="M229" s="80"/>
      <c r="N229" s="80"/>
    </row>
    <row r="230" spans="1:14" ht="15.75">
      <c r="A230" s="81"/>
      <c r="B230" s="76"/>
      <c r="C230" s="80"/>
      <c r="D230" s="82"/>
      <c r="E230" s="82"/>
      <c r="F230" s="82"/>
      <c r="G230" s="82"/>
      <c r="H230" s="82"/>
      <c r="I230" s="82"/>
      <c r="J230" s="82"/>
      <c r="K230" s="80"/>
      <c r="L230" s="80"/>
      <c r="M230" s="80"/>
      <c r="N230" s="80"/>
    </row>
    <row r="231" spans="1:14" ht="15.75">
      <c r="A231" s="81"/>
      <c r="B231" s="76"/>
      <c r="C231" s="80"/>
      <c r="D231" s="82"/>
      <c r="E231" s="82"/>
      <c r="F231" s="82"/>
      <c r="G231" s="82"/>
      <c r="H231" s="82"/>
      <c r="I231" s="82"/>
      <c r="J231" s="82"/>
      <c r="K231" s="80"/>
      <c r="L231" s="80"/>
      <c r="M231" s="80"/>
      <c r="N231" s="80"/>
    </row>
    <row r="232" spans="1:14" ht="15.75">
      <c r="A232" s="81"/>
      <c r="B232" s="76"/>
      <c r="C232" s="80"/>
      <c r="D232" s="82"/>
      <c r="E232" s="82"/>
      <c r="F232" s="82"/>
      <c r="G232" s="82"/>
      <c r="H232" s="82"/>
      <c r="I232" s="82"/>
      <c r="J232" s="82"/>
      <c r="K232" s="80"/>
      <c r="L232" s="80"/>
      <c r="M232" s="80"/>
      <c r="N232" s="80"/>
    </row>
    <row r="233" spans="1:14" ht="15.75">
      <c r="A233" s="81"/>
      <c r="B233" s="76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</row>
    <row r="234" spans="1:14" ht="15.75">
      <c r="A234" s="81"/>
      <c r="B234" s="76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</row>
    <row r="235" spans="1:14" ht="15.75">
      <c r="A235" s="81"/>
      <c r="B235" s="76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1:14" ht="15.75">
      <c r="A236" s="81"/>
      <c r="B236" s="76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1:14" ht="15.75">
      <c r="A237" s="81"/>
      <c r="B237" s="76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1:14" ht="15.75">
      <c r="A238" s="81"/>
      <c r="B238" s="76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1:14" ht="15.75">
      <c r="A239" s="81"/>
      <c r="B239" s="76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4" ht="15.75">
      <c r="A240" s="81"/>
      <c r="B240" s="76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1:14" ht="15.75">
      <c r="A241" s="81"/>
      <c r="B241" s="76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1:14" ht="15.75">
      <c r="A242" s="81"/>
      <c r="B242" s="76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1:14" ht="15.75">
      <c r="A243" s="81"/>
      <c r="B243" s="76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1:14" ht="15.75">
      <c r="A244" s="81"/>
      <c r="B244" s="76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1:14" ht="15.75">
      <c r="A245" s="81"/>
      <c r="B245" s="76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1:14" ht="15.75">
      <c r="A246" s="81"/>
      <c r="B246" s="76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1:14" ht="15.75">
      <c r="A247" s="81"/>
      <c r="B247" s="76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1:14" ht="15.75">
      <c r="A248" s="81"/>
      <c r="B248" s="76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1:14" ht="15.75">
      <c r="A249" s="81"/>
      <c r="B249" s="76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1:14" ht="15.75">
      <c r="A250" s="81"/>
      <c r="B250" s="76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1:14" ht="15.75">
      <c r="A251" s="81"/>
      <c r="B251" s="76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1:14" ht="15.75">
      <c r="A252" s="81"/>
      <c r="B252" s="76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1:14" ht="15.75">
      <c r="A253" s="81"/>
      <c r="B253" s="76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</row>
    <row r="254" spans="1:14" ht="15.75">
      <c r="A254" s="81"/>
      <c r="B254" s="76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pans="1:14" ht="15.75">
      <c r="A255" s="81"/>
      <c r="B255" s="76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1:14" ht="15.75">
      <c r="A256" s="81"/>
      <c r="B256" s="76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1:14" ht="15.75">
      <c r="A257" s="81"/>
      <c r="B257" s="76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1:14" ht="15.75">
      <c r="A258" s="81"/>
      <c r="B258" s="76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1:14" ht="15.75">
      <c r="A259" s="81"/>
      <c r="B259" s="76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1:14" ht="15.75">
      <c r="A260" s="81"/>
      <c r="B260" s="76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1:14" ht="15.75">
      <c r="A261" s="81"/>
      <c r="B261" s="76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1:14" ht="15.75">
      <c r="A262" s="81"/>
      <c r="B262" s="76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1:14" ht="15.75">
      <c r="A263" s="81"/>
      <c r="B263" s="76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1:14" ht="15.75">
      <c r="A264" s="81"/>
      <c r="B264" s="76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1:14" ht="15.75">
      <c r="A265" s="81"/>
      <c r="B265" s="76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1:14" ht="15.75">
      <c r="A266" s="81"/>
      <c r="B266" s="76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</sheetData>
  <mergeCells count="31">
    <mergeCell ref="B129:L129"/>
    <mergeCell ref="B130:L130"/>
    <mergeCell ref="A116:A117"/>
    <mergeCell ref="A118:A121"/>
    <mergeCell ref="A122:A125"/>
    <mergeCell ref="B128:L128"/>
    <mergeCell ref="A91:A98"/>
    <mergeCell ref="A99:A104"/>
    <mergeCell ref="A105:A110"/>
    <mergeCell ref="A111:A115"/>
    <mergeCell ref="A58:A65"/>
    <mergeCell ref="A66:A75"/>
    <mergeCell ref="A76:A84"/>
    <mergeCell ref="A85:A90"/>
    <mergeCell ref="A36:A37"/>
    <mergeCell ref="A38:A42"/>
    <mergeCell ref="A43:A51"/>
    <mergeCell ref="A52:A57"/>
    <mergeCell ref="A4:A17"/>
    <mergeCell ref="A18:A23"/>
    <mergeCell ref="A24:A31"/>
    <mergeCell ref="A32:A35"/>
    <mergeCell ref="A1:L1"/>
    <mergeCell ref="A2:A3"/>
    <mergeCell ref="B2:B3"/>
    <mergeCell ref="C2:C3"/>
    <mergeCell ref="D2:D3"/>
    <mergeCell ref="E2:E3"/>
    <mergeCell ref="F2:H2"/>
    <mergeCell ref="I2:I3"/>
    <mergeCell ref="J2:L2"/>
  </mergeCells>
  <conditionalFormatting sqref="C1">
    <cfRule type="cellIs" priority="1" dxfId="0" operator="greaterThan" stopIfTrue="1">
      <formula>65</formula>
    </cfRule>
  </conditionalFormatting>
  <conditionalFormatting sqref="J1:L1 F1:H1 D1">
    <cfRule type="cellIs" priority="2" dxfId="0" operator="greaterThanOrEqual" stopIfTrue="1">
      <formula>65</formula>
    </cfRule>
  </conditionalFormatting>
  <printOptions/>
  <pageMargins left="0.75" right="0.75" top="1" bottom="1" header="0.4921259845" footer="0.4921259845"/>
  <pageSetup fitToHeight="13" horizontalDpi="600" verticalDpi="600" orientation="landscape" paperSize="9" scale="76" r:id="rId1"/>
  <headerFooter alignWithMargins="0">
    <oddFooter>&amp;C&amp;"Times New Roman,Tučné"&amp;12&amp;P</oddFooter>
  </headerFooter>
  <rowBreaks count="3" manualBreakCount="3">
    <brk id="57" max="255" man="1"/>
    <brk id="84" max="255" man="1"/>
    <brk id="1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O40" sqref="O40"/>
    </sheetView>
  </sheetViews>
  <sheetFormatPr defaultColWidth="9.00390625" defaultRowHeight="12.75"/>
  <cols>
    <col min="1" max="1" width="7.00390625" style="315" customWidth="1"/>
    <col min="2" max="2" width="39.125" style="316" customWidth="1"/>
    <col min="3" max="3" width="15.25390625" style="314" customWidth="1"/>
    <col min="4" max="4" width="14.125" style="314" customWidth="1"/>
    <col min="5" max="5" width="14.75390625" style="314" customWidth="1"/>
    <col min="6" max="6" width="15.75390625" style="314" customWidth="1"/>
    <col min="7" max="7" width="20.00390625" style="314" customWidth="1"/>
    <col min="8" max="16384" width="9.125" style="314" customWidth="1"/>
  </cols>
  <sheetData>
    <row r="1" spans="1:7" ht="75" customHeight="1" thickBot="1">
      <c r="A1" s="682" t="s">
        <v>525</v>
      </c>
      <c r="B1" s="689"/>
      <c r="C1" s="689"/>
      <c r="D1" s="689"/>
      <c r="E1" s="689"/>
      <c r="F1" s="689"/>
      <c r="G1" s="689"/>
    </row>
    <row r="2" spans="1:7" ht="15.75">
      <c r="A2" s="665" t="s">
        <v>69</v>
      </c>
      <c r="B2" s="690" t="s">
        <v>70</v>
      </c>
      <c r="C2" s="667" t="s">
        <v>171</v>
      </c>
      <c r="D2" s="667"/>
      <c r="E2" s="667"/>
      <c r="F2" s="667"/>
      <c r="G2" s="692"/>
    </row>
    <row r="3" spans="1:7" ht="48" thickBot="1">
      <c r="A3" s="666"/>
      <c r="B3" s="691"/>
      <c r="C3" s="155" t="s">
        <v>172</v>
      </c>
      <c r="D3" s="155" t="s">
        <v>79</v>
      </c>
      <c r="E3" s="155" t="s">
        <v>173</v>
      </c>
      <c r="F3" s="155" t="s">
        <v>174</v>
      </c>
      <c r="G3" s="336" t="s">
        <v>175</v>
      </c>
    </row>
    <row r="4" spans="1:7" ht="15.75">
      <c r="A4" s="675" t="s">
        <v>1</v>
      </c>
      <c r="B4" s="437" t="s">
        <v>91</v>
      </c>
      <c r="C4" s="438">
        <v>360</v>
      </c>
      <c r="D4" s="438">
        <v>302</v>
      </c>
      <c r="E4" s="439">
        <v>83.88888888888889</v>
      </c>
      <c r="F4" s="438">
        <v>126</v>
      </c>
      <c r="G4" s="449">
        <v>41.72185430463576</v>
      </c>
    </row>
    <row r="5" spans="1:7" ht="15.75">
      <c r="A5" s="676"/>
      <c r="B5" s="89" t="s">
        <v>92</v>
      </c>
      <c r="C5" s="434">
        <v>68</v>
      </c>
      <c r="D5" s="434">
        <v>119.87</v>
      </c>
      <c r="E5" s="435">
        <v>176.27941176470588</v>
      </c>
      <c r="F5" s="434">
        <v>41.87</v>
      </c>
      <c r="G5" s="436">
        <v>34.9295069658797</v>
      </c>
    </row>
    <row r="6" spans="1:7" ht="15.75">
      <c r="A6" s="676"/>
      <c r="B6" s="89" t="s">
        <v>93</v>
      </c>
      <c r="C6" s="434">
        <v>62</v>
      </c>
      <c r="D6" s="434">
        <v>87</v>
      </c>
      <c r="E6" s="435">
        <v>140.3225806451613</v>
      </c>
      <c r="F6" s="434">
        <v>35</v>
      </c>
      <c r="G6" s="436">
        <v>40.229885057471265</v>
      </c>
    </row>
    <row r="7" spans="1:7" ht="15.75">
      <c r="A7" s="676"/>
      <c r="B7" s="89" t="s">
        <v>94</v>
      </c>
      <c r="C7" s="434">
        <v>49</v>
      </c>
      <c r="D7" s="434">
        <v>67.73</v>
      </c>
      <c r="E7" s="435">
        <v>138.22448979591837</v>
      </c>
      <c r="F7" s="434">
        <v>27.84</v>
      </c>
      <c r="G7" s="436">
        <v>41.10438505831981</v>
      </c>
    </row>
    <row r="8" spans="1:7" ht="15.75">
      <c r="A8" s="676"/>
      <c r="B8" s="89" t="s">
        <v>95</v>
      </c>
      <c r="C8" s="434">
        <v>239</v>
      </c>
      <c r="D8" s="434">
        <v>230</v>
      </c>
      <c r="E8" s="435">
        <v>96.23430962343096</v>
      </c>
      <c r="F8" s="434">
        <v>104</v>
      </c>
      <c r="G8" s="436">
        <v>45.21739130434783</v>
      </c>
    </row>
    <row r="9" spans="1:7" ht="15.75">
      <c r="A9" s="676"/>
      <c r="B9" s="89" t="s">
        <v>96</v>
      </c>
      <c r="C9" s="434">
        <v>192</v>
      </c>
      <c r="D9" s="434">
        <v>192</v>
      </c>
      <c r="E9" s="435">
        <v>100</v>
      </c>
      <c r="F9" s="434">
        <v>114</v>
      </c>
      <c r="G9" s="436">
        <v>59.375</v>
      </c>
    </row>
    <row r="10" spans="1:7" ht="15.75">
      <c r="A10" s="676"/>
      <c r="B10" s="89" t="s">
        <v>97</v>
      </c>
      <c r="C10" s="434">
        <v>181</v>
      </c>
      <c r="D10" s="434">
        <v>181</v>
      </c>
      <c r="E10" s="435">
        <v>100</v>
      </c>
      <c r="F10" s="434">
        <v>81</v>
      </c>
      <c r="G10" s="436">
        <v>44.751381215469614</v>
      </c>
    </row>
    <row r="11" spans="1:7" ht="15.75">
      <c r="A11" s="676"/>
      <c r="B11" s="89" t="s">
        <v>98</v>
      </c>
      <c r="C11" s="434">
        <v>50</v>
      </c>
      <c r="D11" s="434">
        <v>68</v>
      </c>
      <c r="E11" s="435">
        <v>136</v>
      </c>
      <c r="F11" s="434">
        <v>34</v>
      </c>
      <c r="G11" s="436">
        <v>50</v>
      </c>
    </row>
    <row r="12" spans="1:7" ht="15.75">
      <c r="A12" s="676"/>
      <c r="B12" s="89" t="s">
        <v>99</v>
      </c>
      <c r="C12" s="434">
        <v>208</v>
      </c>
      <c r="D12" s="434">
        <v>208</v>
      </c>
      <c r="E12" s="435">
        <v>100</v>
      </c>
      <c r="F12" s="434">
        <v>79</v>
      </c>
      <c r="G12" s="436">
        <v>37.980769230769226</v>
      </c>
    </row>
    <row r="13" spans="1:7" ht="15.75">
      <c r="A13" s="676"/>
      <c r="B13" s="89" t="s">
        <v>101</v>
      </c>
      <c r="C13" s="434">
        <v>51</v>
      </c>
      <c r="D13" s="434">
        <v>53</v>
      </c>
      <c r="E13" s="435">
        <v>103.921568627451</v>
      </c>
      <c r="F13" s="434">
        <v>19</v>
      </c>
      <c r="G13" s="436">
        <v>35.84905660377358</v>
      </c>
    </row>
    <row r="14" spans="1:7" ht="15.75">
      <c r="A14" s="676"/>
      <c r="B14" s="89" t="s">
        <v>102</v>
      </c>
      <c r="C14" s="434">
        <v>20</v>
      </c>
      <c r="D14" s="434">
        <v>12</v>
      </c>
      <c r="E14" s="435">
        <v>60</v>
      </c>
      <c r="F14" s="434">
        <v>3</v>
      </c>
      <c r="G14" s="436">
        <v>25</v>
      </c>
    </row>
    <row r="15" spans="1:7" ht="15.75">
      <c r="A15" s="676"/>
      <c r="B15" s="89" t="s">
        <v>103</v>
      </c>
      <c r="C15" s="434">
        <v>12</v>
      </c>
      <c r="D15" s="434">
        <v>0</v>
      </c>
      <c r="E15" s="435">
        <v>0</v>
      </c>
      <c r="F15" s="434">
        <v>0</v>
      </c>
      <c r="G15" s="436" t="s">
        <v>176</v>
      </c>
    </row>
    <row r="16" spans="1:7" ht="31.5">
      <c r="A16" s="676"/>
      <c r="B16" s="89" t="s">
        <v>104</v>
      </c>
      <c r="C16" s="434">
        <v>90</v>
      </c>
      <c r="D16" s="434">
        <v>96</v>
      </c>
      <c r="E16" s="435">
        <v>106.66666666666667</v>
      </c>
      <c r="F16" s="434">
        <v>30</v>
      </c>
      <c r="G16" s="436">
        <v>31.25</v>
      </c>
    </row>
    <row r="17" spans="1:7" ht="15.75">
      <c r="A17" s="676"/>
      <c r="B17" s="357" t="s">
        <v>90</v>
      </c>
      <c r="C17" s="446">
        <v>1582</v>
      </c>
      <c r="D17" s="446">
        <v>1616.6</v>
      </c>
      <c r="E17" s="447">
        <v>102.18710493046777</v>
      </c>
      <c r="F17" s="446">
        <v>694.71</v>
      </c>
      <c r="G17" s="448">
        <v>42.973524681430156</v>
      </c>
    </row>
    <row r="18" spans="1:7" ht="15.75">
      <c r="A18" s="677" t="s">
        <v>2</v>
      </c>
      <c r="B18" s="89" t="s">
        <v>96</v>
      </c>
      <c r="C18" s="434">
        <v>80</v>
      </c>
      <c r="D18" s="434">
        <v>79.87</v>
      </c>
      <c r="E18" s="435">
        <v>99.8375</v>
      </c>
      <c r="F18" s="434">
        <v>52.54</v>
      </c>
      <c r="G18" s="436">
        <v>65.78189558031802</v>
      </c>
    </row>
    <row r="19" spans="1:7" ht="15.75">
      <c r="A19" s="676"/>
      <c r="B19" s="89" t="s">
        <v>94</v>
      </c>
      <c r="C19" s="434">
        <v>35</v>
      </c>
      <c r="D19" s="434">
        <v>34.8</v>
      </c>
      <c r="E19" s="435">
        <v>99.42857142857142</v>
      </c>
      <c r="F19" s="434">
        <v>16.8</v>
      </c>
      <c r="G19" s="436">
        <v>48.275862068965516</v>
      </c>
    </row>
    <row r="20" spans="1:7" ht="15.75">
      <c r="A20" s="676"/>
      <c r="B20" s="89" t="s">
        <v>91</v>
      </c>
      <c r="C20" s="434">
        <v>262</v>
      </c>
      <c r="D20" s="434">
        <v>161.6</v>
      </c>
      <c r="E20" s="435">
        <v>61.679389312977094</v>
      </c>
      <c r="F20" s="434">
        <v>63.1</v>
      </c>
      <c r="G20" s="436">
        <v>39.04702970297029</v>
      </c>
    </row>
    <row r="21" spans="1:7" ht="15.75">
      <c r="A21" s="676"/>
      <c r="B21" s="89" t="s">
        <v>105</v>
      </c>
      <c r="C21" s="434">
        <v>20</v>
      </c>
      <c r="D21" s="434">
        <v>16</v>
      </c>
      <c r="E21" s="435">
        <v>80</v>
      </c>
      <c r="F21" s="434">
        <v>6</v>
      </c>
      <c r="G21" s="436">
        <v>37.5</v>
      </c>
    </row>
    <row r="22" spans="1:7" ht="15.75">
      <c r="A22" s="676"/>
      <c r="B22" s="89" t="s">
        <v>106</v>
      </c>
      <c r="C22" s="434">
        <v>29.5</v>
      </c>
      <c r="D22" s="434">
        <v>32.5</v>
      </c>
      <c r="E22" s="435">
        <v>110.16949152542372</v>
      </c>
      <c r="F22" s="434">
        <v>10.5</v>
      </c>
      <c r="G22" s="436">
        <v>32.30769230769231</v>
      </c>
    </row>
    <row r="23" spans="1:7" ht="15.75">
      <c r="A23" s="676"/>
      <c r="B23" s="357" t="s">
        <v>90</v>
      </c>
      <c r="C23" s="446">
        <v>426.5</v>
      </c>
      <c r="D23" s="446">
        <v>324.77</v>
      </c>
      <c r="E23" s="447">
        <v>76.14771395076201</v>
      </c>
      <c r="F23" s="446">
        <v>148.94</v>
      </c>
      <c r="G23" s="448">
        <v>45.860147181082</v>
      </c>
    </row>
    <row r="24" spans="1:7" ht="15.75">
      <c r="A24" s="677" t="s">
        <v>3</v>
      </c>
      <c r="B24" s="89" t="s">
        <v>107</v>
      </c>
      <c r="C24" s="434">
        <v>114</v>
      </c>
      <c r="D24" s="434">
        <v>114</v>
      </c>
      <c r="E24" s="435">
        <v>100</v>
      </c>
      <c r="F24" s="434">
        <v>44</v>
      </c>
      <c r="G24" s="436">
        <v>38.59649122807017</v>
      </c>
    </row>
    <row r="25" spans="1:7" ht="15.75">
      <c r="A25" s="676"/>
      <c r="B25" s="89" t="s">
        <v>108</v>
      </c>
      <c r="C25" s="434">
        <v>110</v>
      </c>
      <c r="D25" s="434">
        <v>110</v>
      </c>
      <c r="E25" s="435">
        <v>100</v>
      </c>
      <c r="F25" s="434">
        <v>53</v>
      </c>
      <c r="G25" s="436">
        <v>48.18181818181818</v>
      </c>
    </row>
    <row r="26" spans="1:7" ht="15.75">
      <c r="A26" s="676"/>
      <c r="B26" s="89" t="s">
        <v>99</v>
      </c>
      <c r="C26" s="434">
        <v>53</v>
      </c>
      <c r="D26" s="434">
        <v>53</v>
      </c>
      <c r="E26" s="435">
        <v>100</v>
      </c>
      <c r="F26" s="434">
        <v>19</v>
      </c>
      <c r="G26" s="436">
        <v>35.84905660377358</v>
      </c>
    </row>
    <row r="27" spans="1:7" ht="15.75">
      <c r="A27" s="676"/>
      <c r="B27" s="89" t="s">
        <v>109</v>
      </c>
      <c r="C27" s="434">
        <v>24</v>
      </c>
      <c r="D27" s="434">
        <v>14</v>
      </c>
      <c r="E27" s="435">
        <v>58.333333333333336</v>
      </c>
      <c r="F27" s="434">
        <v>8</v>
      </c>
      <c r="G27" s="436">
        <v>57.14285714285714</v>
      </c>
    </row>
    <row r="28" spans="1:7" ht="15.75">
      <c r="A28" s="676"/>
      <c r="B28" s="89" t="s">
        <v>110</v>
      </c>
      <c r="C28" s="434">
        <v>9</v>
      </c>
      <c r="D28" s="434">
        <v>8</v>
      </c>
      <c r="E28" s="435">
        <v>88.88888888888889</v>
      </c>
      <c r="F28" s="434">
        <v>7</v>
      </c>
      <c r="G28" s="436">
        <v>87.5</v>
      </c>
    </row>
    <row r="29" spans="1:7" ht="15.75">
      <c r="A29" s="676"/>
      <c r="B29" s="89" t="s">
        <v>111</v>
      </c>
      <c r="C29" s="434">
        <v>45</v>
      </c>
      <c r="D29" s="434">
        <v>38</v>
      </c>
      <c r="E29" s="435">
        <v>84.44444444444444</v>
      </c>
      <c r="F29" s="434">
        <v>7</v>
      </c>
      <c r="G29" s="436">
        <v>18.421052631578945</v>
      </c>
    </row>
    <row r="30" spans="1:7" ht="15.75">
      <c r="A30" s="676"/>
      <c r="B30" s="89" t="s">
        <v>106</v>
      </c>
      <c r="C30" s="434">
        <v>4</v>
      </c>
      <c r="D30" s="434">
        <v>4</v>
      </c>
      <c r="E30" s="435">
        <v>100</v>
      </c>
      <c r="F30" s="434">
        <v>4</v>
      </c>
      <c r="G30" s="436">
        <v>100</v>
      </c>
    </row>
    <row r="31" spans="1:7" ht="15.75">
      <c r="A31" s="676"/>
      <c r="B31" s="357" t="s">
        <v>90</v>
      </c>
      <c r="C31" s="446">
        <v>359</v>
      </c>
      <c r="D31" s="446">
        <v>341</v>
      </c>
      <c r="E31" s="447">
        <v>94.98607242339833</v>
      </c>
      <c r="F31" s="446">
        <v>142</v>
      </c>
      <c r="G31" s="448">
        <v>41.64222873900293</v>
      </c>
    </row>
    <row r="32" spans="1:7" ht="15.75">
      <c r="A32" s="677" t="s">
        <v>4</v>
      </c>
      <c r="B32" s="89" t="s">
        <v>95</v>
      </c>
      <c r="C32" s="434">
        <v>110</v>
      </c>
      <c r="D32" s="434">
        <v>98</v>
      </c>
      <c r="E32" s="435">
        <v>89.0909090909091</v>
      </c>
      <c r="F32" s="434">
        <v>34</v>
      </c>
      <c r="G32" s="436">
        <v>34.69387755102041</v>
      </c>
    </row>
    <row r="33" spans="1:7" ht="15.75">
      <c r="A33" s="676"/>
      <c r="B33" s="89" t="s">
        <v>112</v>
      </c>
      <c r="C33" s="434">
        <v>34</v>
      </c>
      <c r="D33" s="434">
        <v>32.21</v>
      </c>
      <c r="E33" s="435">
        <v>94.73529411764706</v>
      </c>
      <c r="F33" s="434">
        <v>7.41</v>
      </c>
      <c r="G33" s="436">
        <v>23.005277864017383</v>
      </c>
    </row>
    <row r="34" spans="1:7" ht="15.75">
      <c r="A34" s="676"/>
      <c r="B34" s="89" t="s">
        <v>113</v>
      </c>
      <c r="C34" s="434">
        <v>57</v>
      </c>
      <c r="D34" s="434">
        <v>45.75</v>
      </c>
      <c r="E34" s="435">
        <v>80.26315789473685</v>
      </c>
      <c r="F34" s="434">
        <v>12.25</v>
      </c>
      <c r="G34" s="436">
        <v>26.775956284153008</v>
      </c>
    </row>
    <row r="35" spans="1:7" ht="15.75">
      <c r="A35" s="676"/>
      <c r="B35" s="357" t="s">
        <v>90</v>
      </c>
      <c r="C35" s="446">
        <v>201</v>
      </c>
      <c r="D35" s="446">
        <v>175.96</v>
      </c>
      <c r="E35" s="447">
        <v>87.54228855721394</v>
      </c>
      <c r="F35" s="446">
        <v>53.66</v>
      </c>
      <c r="G35" s="448">
        <v>30.495567174357813</v>
      </c>
    </row>
    <row r="36" spans="1:7" ht="21" customHeight="1">
      <c r="A36" s="677" t="s">
        <v>5</v>
      </c>
      <c r="B36" s="89" t="s">
        <v>106</v>
      </c>
      <c r="C36" s="434">
        <v>42</v>
      </c>
      <c r="D36" s="434">
        <v>86</v>
      </c>
      <c r="E36" s="435">
        <v>204.76190476190476</v>
      </c>
      <c r="F36" s="434">
        <v>44</v>
      </c>
      <c r="G36" s="436">
        <v>51.162790697674424</v>
      </c>
    </row>
    <row r="37" spans="1:7" ht="20.25" customHeight="1">
      <c r="A37" s="677"/>
      <c r="B37" s="357" t="s">
        <v>90</v>
      </c>
      <c r="C37" s="446">
        <v>42</v>
      </c>
      <c r="D37" s="446">
        <v>86</v>
      </c>
      <c r="E37" s="447">
        <v>204.76190476190476</v>
      </c>
      <c r="F37" s="446">
        <v>44</v>
      </c>
      <c r="G37" s="448">
        <v>51.162790697674424</v>
      </c>
    </row>
    <row r="38" spans="1:7" ht="15.75">
      <c r="A38" s="677" t="s">
        <v>114</v>
      </c>
      <c r="B38" s="89" t="s">
        <v>112</v>
      </c>
      <c r="C38" s="434">
        <v>64</v>
      </c>
      <c r="D38" s="434">
        <v>60.25</v>
      </c>
      <c r="E38" s="435">
        <v>94.140625</v>
      </c>
      <c r="F38" s="434">
        <v>24.25</v>
      </c>
      <c r="G38" s="436">
        <v>40.24896265560166</v>
      </c>
    </row>
    <row r="39" spans="1:7" ht="15.75">
      <c r="A39" s="676"/>
      <c r="B39" s="89" t="s">
        <v>99</v>
      </c>
      <c r="C39" s="434">
        <v>88</v>
      </c>
      <c r="D39" s="434">
        <v>87.75</v>
      </c>
      <c r="E39" s="435">
        <v>99.7159090909091</v>
      </c>
      <c r="F39" s="434">
        <v>25</v>
      </c>
      <c r="G39" s="436">
        <v>28.49002849002849</v>
      </c>
    </row>
    <row r="40" spans="1:7" ht="15.75">
      <c r="A40" s="676"/>
      <c r="B40" s="89" t="s">
        <v>115</v>
      </c>
      <c r="C40" s="434">
        <v>39</v>
      </c>
      <c r="D40" s="434">
        <v>38.34</v>
      </c>
      <c r="E40" s="435">
        <v>98.30769230769232</v>
      </c>
      <c r="F40" s="434">
        <v>12.7</v>
      </c>
      <c r="G40" s="436">
        <v>33.12467396974439</v>
      </c>
    </row>
    <row r="41" spans="1:7" ht="15.75">
      <c r="A41" s="676"/>
      <c r="B41" s="89" t="s">
        <v>95</v>
      </c>
      <c r="C41" s="434">
        <v>127</v>
      </c>
      <c r="D41" s="434">
        <v>125.75</v>
      </c>
      <c r="E41" s="435">
        <v>99.01574803149606</v>
      </c>
      <c r="F41" s="434">
        <v>40.83</v>
      </c>
      <c r="G41" s="436">
        <v>32.46918489065606</v>
      </c>
    </row>
    <row r="42" spans="1:7" ht="15.75">
      <c r="A42" s="676"/>
      <c r="B42" s="357" t="s">
        <v>90</v>
      </c>
      <c r="C42" s="446">
        <v>318</v>
      </c>
      <c r="D42" s="446">
        <v>312.09</v>
      </c>
      <c r="E42" s="447">
        <v>98.14150943396227</v>
      </c>
      <c r="F42" s="446">
        <v>102.78</v>
      </c>
      <c r="G42" s="448">
        <v>32.93280784389119</v>
      </c>
    </row>
    <row r="43" spans="1:7" ht="15.75">
      <c r="A43" s="677" t="s">
        <v>7</v>
      </c>
      <c r="B43" s="89" t="s">
        <v>116</v>
      </c>
      <c r="C43" s="434">
        <v>71</v>
      </c>
      <c r="D43" s="434">
        <v>80.96</v>
      </c>
      <c r="E43" s="435">
        <v>114.02816901408453</v>
      </c>
      <c r="F43" s="434">
        <v>28.5</v>
      </c>
      <c r="G43" s="436">
        <v>35.202569169960476</v>
      </c>
    </row>
    <row r="44" spans="1:7" ht="15.75">
      <c r="A44" s="676"/>
      <c r="B44" s="89" t="s">
        <v>99</v>
      </c>
      <c r="C44" s="434">
        <v>65</v>
      </c>
      <c r="D44" s="434">
        <v>62.73</v>
      </c>
      <c r="E44" s="435">
        <v>96.50769230769231</v>
      </c>
      <c r="F44" s="434">
        <v>24.98</v>
      </c>
      <c r="G44" s="436">
        <v>39.821457038099794</v>
      </c>
    </row>
    <row r="45" spans="1:7" ht="15.75">
      <c r="A45" s="676"/>
      <c r="B45" s="89" t="s">
        <v>117</v>
      </c>
      <c r="C45" s="434">
        <v>86</v>
      </c>
      <c r="D45" s="434">
        <v>99.99</v>
      </c>
      <c r="E45" s="435">
        <v>116.26744186046511</v>
      </c>
      <c r="F45" s="434">
        <v>26.75</v>
      </c>
      <c r="G45" s="436">
        <v>26.752675267526755</v>
      </c>
    </row>
    <row r="46" spans="1:7" ht="15.75">
      <c r="A46" s="676"/>
      <c r="B46" s="89" t="s">
        <v>112</v>
      </c>
      <c r="C46" s="434">
        <v>58</v>
      </c>
      <c r="D46" s="434">
        <v>83.29</v>
      </c>
      <c r="E46" s="435">
        <v>143.60344827586204</v>
      </c>
      <c r="F46" s="434">
        <v>34</v>
      </c>
      <c r="G46" s="436">
        <v>40.82122703805979</v>
      </c>
    </row>
    <row r="47" spans="1:7" ht="15.75">
      <c r="A47" s="676"/>
      <c r="B47" s="89" t="s">
        <v>94</v>
      </c>
      <c r="C47" s="434">
        <v>42</v>
      </c>
      <c r="D47" s="434">
        <v>42</v>
      </c>
      <c r="E47" s="435">
        <v>100</v>
      </c>
      <c r="F47" s="434">
        <v>9</v>
      </c>
      <c r="G47" s="436">
        <v>21.428571428571427</v>
      </c>
    </row>
    <row r="48" spans="1:7" ht="31.5">
      <c r="A48" s="676"/>
      <c r="B48" s="89" t="s">
        <v>118</v>
      </c>
      <c r="C48" s="434">
        <v>36</v>
      </c>
      <c r="D48" s="434">
        <v>35</v>
      </c>
      <c r="E48" s="435">
        <v>97.22222222222221</v>
      </c>
      <c r="F48" s="434">
        <v>7</v>
      </c>
      <c r="G48" s="436">
        <v>20</v>
      </c>
    </row>
    <row r="49" spans="1:7" ht="15.75">
      <c r="A49" s="676"/>
      <c r="B49" s="89" t="s">
        <v>119</v>
      </c>
      <c r="C49" s="434">
        <v>40</v>
      </c>
      <c r="D49" s="434">
        <v>42.56</v>
      </c>
      <c r="E49" s="435">
        <v>106.4</v>
      </c>
      <c r="F49" s="434">
        <v>16</v>
      </c>
      <c r="G49" s="436">
        <v>37.593984962406026</v>
      </c>
    </row>
    <row r="50" spans="1:7" ht="15.75">
      <c r="A50" s="676"/>
      <c r="B50" s="89" t="s">
        <v>120</v>
      </c>
      <c r="C50" s="434">
        <v>66</v>
      </c>
      <c r="D50" s="434">
        <v>59.36</v>
      </c>
      <c r="E50" s="435">
        <v>89.93939393939394</v>
      </c>
      <c r="F50" s="434">
        <v>7.77</v>
      </c>
      <c r="G50" s="436">
        <v>13.089622641509427</v>
      </c>
    </row>
    <row r="51" spans="1:7" ht="15.75">
      <c r="A51" s="676"/>
      <c r="B51" s="357" t="s">
        <v>90</v>
      </c>
      <c r="C51" s="446">
        <v>464</v>
      </c>
      <c r="D51" s="446">
        <v>505.89</v>
      </c>
      <c r="E51" s="447">
        <v>109.02801724137932</v>
      </c>
      <c r="F51" s="446">
        <v>154</v>
      </c>
      <c r="G51" s="448">
        <v>30.441400304414014</v>
      </c>
    </row>
    <row r="52" spans="1:7" ht="15.75">
      <c r="A52" s="677" t="s">
        <v>8</v>
      </c>
      <c r="B52" s="89" t="s">
        <v>121</v>
      </c>
      <c r="C52" s="434">
        <v>53</v>
      </c>
      <c r="D52" s="434">
        <v>41</v>
      </c>
      <c r="E52" s="435">
        <v>77.35849056603774</v>
      </c>
      <c r="F52" s="434">
        <v>12</v>
      </c>
      <c r="G52" s="436">
        <v>29.268292682926827</v>
      </c>
    </row>
    <row r="53" spans="1:7" ht="15.75">
      <c r="A53" s="676"/>
      <c r="B53" s="89" t="s">
        <v>99</v>
      </c>
      <c r="C53" s="434">
        <v>26</v>
      </c>
      <c r="D53" s="434">
        <v>54</v>
      </c>
      <c r="E53" s="435">
        <v>207.6923076923077</v>
      </c>
      <c r="F53" s="434">
        <v>17</v>
      </c>
      <c r="G53" s="436">
        <v>31.48148148148148</v>
      </c>
    </row>
    <row r="54" spans="1:7" ht="15.75">
      <c r="A54" s="676"/>
      <c r="B54" s="89" t="s">
        <v>122</v>
      </c>
      <c r="C54" s="434">
        <v>52</v>
      </c>
      <c r="D54" s="434">
        <v>58</v>
      </c>
      <c r="E54" s="435">
        <v>111.53846153846155</v>
      </c>
      <c r="F54" s="434">
        <v>44</v>
      </c>
      <c r="G54" s="436">
        <v>75.86206896551724</v>
      </c>
    </row>
    <row r="55" spans="1:7" ht="15.75">
      <c r="A55" s="676"/>
      <c r="B55" s="89" t="s">
        <v>123</v>
      </c>
      <c r="C55" s="434">
        <v>23</v>
      </c>
      <c r="D55" s="434">
        <v>34</v>
      </c>
      <c r="E55" s="435">
        <v>147.82608695652172</v>
      </c>
      <c r="F55" s="434">
        <v>4</v>
      </c>
      <c r="G55" s="436">
        <v>11.76470588235294</v>
      </c>
    </row>
    <row r="56" spans="1:7" ht="15.75">
      <c r="A56" s="676"/>
      <c r="B56" s="89" t="s">
        <v>94</v>
      </c>
      <c r="C56" s="434">
        <v>26</v>
      </c>
      <c r="D56" s="434">
        <v>31</v>
      </c>
      <c r="E56" s="435">
        <v>119.23076923076923</v>
      </c>
      <c r="F56" s="434">
        <v>9</v>
      </c>
      <c r="G56" s="436">
        <v>29.03225806451613</v>
      </c>
    </row>
    <row r="57" spans="1:7" ht="15.75">
      <c r="A57" s="676"/>
      <c r="B57" s="357" t="s">
        <v>90</v>
      </c>
      <c r="C57" s="446">
        <v>180</v>
      </c>
      <c r="D57" s="446">
        <v>218</v>
      </c>
      <c r="E57" s="447">
        <v>121.1111111111111</v>
      </c>
      <c r="F57" s="446">
        <v>86</v>
      </c>
      <c r="G57" s="448">
        <v>39.44954128440367</v>
      </c>
    </row>
    <row r="58" spans="1:7" ht="15.75">
      <c r="A58" s="677" t="s">
        <v>9</v>
      </c>
      <c r="B58" s="89" t="s">
        <v>124</v>
      </c>
      <c r="C58" s="434">
        <v>192</v>
      </c>
      <c r="D58" s="434">
        <v>182.42</v>
      </c>
      <c r="E58" s="435">
        <v>95.01041666666667</v>
      </c>
      <c r="F58" s="434">
        <v>83.42</v>
      </c>
      <c r="G58" s="436">
        <v>45.72963490845303</v>
      </c>
    </row>
    <row r="59" spans="1:7" ht="15.75">
      <c r="A59" s="676"/>
      <c r="B59" s="89" t="s">
        <v>125</v>
      </c>
      <c r="C59" s="434">
        <v>100</v>
      </c>
      <c r="D59" s="434">
        <v>96.48</v>
      </c>
      <c r="E59" s="435">
        <v>96.48</v>
      </c>
      <c r="F59" s="434">
        <v>43.56</v>
      </c>
      <c r="G59" s="436">
        <v>45.149253731343286</v>
      </c>
    </row>
    <row r="60" spans="1:7" ht="15.75">
      <c r="A60" s="676"/>
      <c r="B60" s="89" t="s">
        <v>126</v>
      </c>
      <c r="C60" s="434">
        <v>145</v>
      </c>
      <c r="D60" s="434">
        <v>131.26</v>
      </c>
      <c r="E60" s="435">
        <v>90.52413793103447</v>
      </c>
      <c r="F60" s="434">
        <v>52.93</v>
      </c>
      <c r="G60" s="436">
        <v>40.324546701203715</v>
      </c>
    </row>
    <row r="61" spans="1:7" ht="31.5">
      <c r="A61" s="676"/>
      <c r="B61" s="89" t="s">
        <v>127</v>
      </c>
      <c r="C61" s="434">
        <v>106</v>
      </c>
      <c r="D61" s="434">
        <v>105.19</v>
      </c>
      <c r="E61" s="435">
        <v>99.23584905660377</v>
      </c>
      <c r="F61" s="434">
        <v>93.94</v>
      </c>
      <c r="G61" s="436">
        <v>89.30506702158</v>
      </c>
    </row>
    <row r="62" spans="1:7" ht="15.75">
      <c r="A62" s="676"/>
      <c r="B62" s="89" t="s">
        <v>128</v>
      </c>
      <c r="C62" s="434">
        <v>51</v>
      </c>
      <c r="D62" s="434">
        <v>78.76</v>
      </c>
      <c r="E62" s="435">
        <v>154.4313725490196</v>
      </c>
      <c r="F62" s="434">
        <v>39.13</v>
      </c>
      <c r="G62" s="436">
        <v>49.682579989842566</v>
      </c>
    </row>
    <row r="63" spans="1:7" ht="15.75">
      <c r="A63" s="676"/>
      <c r="B63" s="89" t="s">
        <v>129</v>
      </c>
      <c r="C63" s="434">
        <v>149</v>
      </c>
      <c r="D63" s="434">
        <v>185.36</v>
      </c>
      <c r="E63" s="435">
        <v>124.4026845637584</v>
      </c>
      <c r="F63" s="434">
        <v>73.1</v>
      </c>
      <c r="G63" s="436">
        <v>39.43677168752698</v>
      </c>
    </row>
    <row r="64" spans="1:7" ht="31.5">
      <c r="A64" s="676"/>
      <c r="B64" s="89" t="s">
        <v>130</v>
      </c>
      <c r="C64" s="434">
        <v>25</v>
      </c>
      <c r="D64" s="434">
        <v>17.92</v>
      </c>
      <c r="E64" s="435">
        <v>71.68</v>
      </c>
      <c r="F64" s="434">
        <v>3.42</v>
      </c>
      <c r="G64" s="436">
        <v>19.084821428571434</v>
      </c>
    </row>
    <row r="65" spans="1:7" ht="15.75">
      <c r="A65" s="676"/>
      <c r="B65" s="357" t="s">
        <v>90</v>
      </c>
      <c r="C65" s="446">
        <v>768</v>
      </c>
      <c r="D65" s="446">
        <v>797.39</v>
      </c>
      <c r="E65" s="447">
        <v>103.82682291666667</v>
      </c>
      <c r="F65" s="446">
        <v>389.5</v>
      </c>
      <c r="G65" s="448">
        <v>48.84686289017921</v>
      </c>
    </row>
    <row r="66" spans="1:7" ht="31.5">
      <c r="A66" s="678" t="s">
        <v>131</v>
      </c>
      <c r="B66" s="89" t="s">
        <v>132</v>
      </c>
      <c r="C66" s="434">
        <v>70</v>
      </c>
      <c r="D66" s="434">
        <v>70.34</v>
      </c>
      <c r="E66" s="435">
        <v>100.4857142857143</v>
      </c>
      <c r="F66" s="434">
        <v>19.35</v>
      </c>
      <c r="G66" s="436">
        <v>27.509240830253056</v>
      </c>
    </row>
    <row r="67" spans="1:7" ht="15.75">
      <c r="A67" s="676"/>
      <c r="B67" s="89" t="s">
        <v>133</v>
      </c>
      <c r="C67" s="434">
        <v>43</v>
      </c>
      <c r="D67" s="434">
        <v>37.2</v>
      </c>
      <c r="E67" s="435">
        <v>86.51162790697676</v>
      </c>
      <c r="F67" s="434">
        <v>17.71</v>
      </c>
      <c r="G67" s="436">
        <v>47.60752688172044</v>
      </c>
    </row>
    <row r="68" spans="1:7" ht="15.75">
      <c r="A68" s="676"/>
      <c r="B68" s="89" t="s">
        <v>125</v>
      </c>
      <c r="C68" s="434">
        <v>118</v>
      </c>
      <c r="D68" s="434">
        <v>121.52</v>
      </c>
      <c r="E68" s="435">
        <v>102.98305084745765</v>
      </c>
      <c r="F68" s="434">
        <v>42.68</v>
      </c>
      <c r="G68" s="436">
        <v>35.121790651744575</v>
      </c>
    </row>
    <row r="69" spans="1:7" ht="15.75">
      <c r="A69" s="676"/>
      <c r="B69" s="89" t="s">
        <v>126</v>
      </c>
      <c r="C69" s="434">
        <v>81</v>
      </c>
      <c r="D69" s="434">
        <v>101.97</v>
      </c>
      <c r="E69" s="435">
        <v>125.8888888888889</v>
      </c>
      <c r="F69" s="434">
        <v>43.81</v>
      </c>
      <c r="G69" s="436">
        <v>42.96361675002452</v>
      </c>
    </row>
    <row r="70" spans="1:7" ht="15.75">
      <c r="A70" s="676"/>
      <c r="B70" s="89" t="s">
        <v>124</v>
      </c>
      <c r="C70" s="434">
        <v>49</v>
      </c>
      <c r="D70" s="434">
        <v>62.9</v>
      </c>
      <c r="E70" s="435">
        <v>128.3673469387755</v>
      </c>
      <c r="F70" s="434">
        <v>29.1</v>
      </c>
      <c r="G70" s="436">
        <v>46.26391096979333</v>
      </c>
    </row>
    <row r="71" spans="1:7" ht="15.75">
      <c r="A71" s="676"/>
      <c r="B71" s="89" t="s">
        <v>134</v>
      </c>
      <c r="C71" s="434">
        <v>44</v>
      </c>
      <c r="D71" s="434">
        <v>42</v>
      </c>
      <c r="E71" s="435">
        <v>95.45454545454545</v>
      </c>
      <c r="F71" s="434">
        <v>18</v>
      </c>
      <c r="G71" s="436">
        <v>42.857142857142854</v>
      </c>
    </row>
    <row r="72" spans="1:7" ht="15.75">
      <c r="A72" s="676"/>
      <c r="B72" s="89" t="s">
        <v>117</v>
      </c>
      <c r="C72" s="434">
        <v>34</v>
      </c>
      <c r="D72" s="434">
        <v>30.58</v>
      </c>
      <c r="E72" s="435">
        <v>89.94117647058823</v>
      </c>
      <c r="F72" s="434">
        <v>12.76</v>
      </c>
      <c r="G72" s="436">
        <v>41.72661870503597</v>
      </c>
    </row>
    <row r="73" spans="1:7" ht="15.75">
      <c r="A73" s="676"/>
      <c r="B73" s="89" t="s">
        <v>135</v>
      </c>
      <c r="C73" s="434">
        <v>24</v>
      </c>
      <c r="D73" s="434">
        <v>23.89</v>
      </c>
      <c r="E73" s="435">
        <v>99.54166666666667</v>
      </c>
      <c r="F73" s="434">
        <v>1</v>
      </c>
      <c r="G73" s="436">
        <v>4.185851820845541</v>
      </c>
    </row>
    <row r="74" spans="1:7" ht="15.75">
      <c r="A74" s="676"/>
      <c r="B74" s="89" t="s">
        <v>106</v>
      </c>
      <c r="C74" s="434">
        <v>45</v>
      </c>
      <c r="D74" s="434">
        <v>51.76</v>
      </c>
      <c r="E74" s="435">
        <v>115.02222222222223</v>
      </c>
      <c r="F74" s="434">
        <v>5</v>
      </c>
      <c r="G74" s="436">
        <v>9.659969088098919</v>
      </c>
    </row>
    <row r="75" spans="1:7" ht="15.75">
      <c r="A75" s="676"/>
      <c r="B75" s="357" t="s">
        <v>90</v>
      </c>
      <c r="C75" s="446">
        <v>508</v>
      </c>
      <c r="D75" s="446">
        <v>542.16</v>
      </c>
      <c r="E75" s="447">
        <v>106.72440944881889</v>
      </c>
      <c r="F75" s="446">
        <v>189.41</v>
      </c>
      <c r="G75" s="448">
        <v>34.93618120112145</v>
      </c>
    </row>
    <row r="76" spans="1:7" ht="31.5">
      <c r="A76" s="677" t="s">
        <v>11</v>
      </c>
      <c r="B76" s="89" t="s">
        <v>136</v>
      </c>
      <c r="C76" s="434">
        <v>85</v>
      </c>
      <c r="D76" s="434">
        <v>68.58</v>
      </c>
      <c r="E76" s="435">
        <v>80.68235294117648</v>
      </c>
      <c r="F76" s="434">
        <v>21.26</v>
      </c>
      <c r="G76" s="436">
        <v>31.00029163021289</v>
      </c>
    </row>
    <row r="77" spans="1:7" ht="15.75">
      <c r="A77" s="676"/>
      <c r="B77" s="89" t="s">
        <v>125</v>
      </c>
      <c r="C77" s="434">
        <v>78</v>
      </c>
      <c r="D77" s="434">
        <v>77.97</v>
      </c>
      <c r="E77" s="435">
        <v>99.96153846153845</v>
      </c>
      <c r="F77" s="434">
        <v>42.55</v>
      </c>
      <c r="G77" s="436">
        <v>54.57227138643067</v>
      </c>
    </row>
    <row r="78" spans="1:7" ht="15.75">
      <c r="A78" s="676"/>
      <c r="B78" s="89" t="s">
        <v>137</v>
      </c>
      <c r="C78" s="434">
        <v>78</v>
      </c>
      <c r="D78" s="434">
        <v>72.02</v>
      </c>
      <c r="E78" s="435">
        <v>92.33333333333334</v>
      </c>
      <c r="F78" s="434">
        <v>27.85</v>
      </c>
      <c r="G78" s="436">
        <v>38.66981394057207</v>
      </c>
    </row>
    <row r="79" spans="1:7" ht="15.75">
      <c r="A79" s="676"/>
      <c r="B79" s="89" t="s">
        <v>124</v>
      </c>
      <c r="C79" s="434">
        <v>59</v>
      </c>
      <c r="D79" s="434">
        <v>44.77</v>
      </c>
      <c r="E79" s="435">
        <v>75.88135593220339</v>
      </c>
      <c r="F79" s="434">
        <v>21.77</v>
      </c>
      <c r="G79" s="436">
        <v>48.626312262675896</v>
      </c>
    </row>
    <row r="80" spans="1:7" ht="15.75">
      <c r="A80" s="676"/>
      <c r="B80" s="89" t="s">
        <v>138</v>
      </c>
      <c r="C80" s="434">
        <v>83</v>
      </c>
      <c r="D80" s="434">
        <v>79.89</v>
      </c>
      <c r="E80" s="435">
        <v>96.25301204819277</v>
      </c>
      <c r="F80" s="434">
        <v>22.09</v>
      </c>
      <c r="G80" s="436">
        <v>27.65051946426337</v>
      </c>
    </row>
    <row r="81" spans="1:7" ht="15.75">
      <c r="A81" s="676"/>
      <c r="B81" s="89" t="s">
        <v>139</v>
      </c>
      <c r="C81" s="434">
        <v>41</v>
      </c>
      <c r="D81" s="434">
        <v>23.42</v>
      </c>
      <c r="E81" s="435">
        <v>57.1219512195122</v>
      </c>
      <c r="F81" s="434">
        <v>8.46</v>
      </c>
      <c r="G81" s="436">
        <v>36.122971818958156</v>
      </c>
    </row>
    <row r="82" spans="1:7" ht="15.75">
      <c r="A82" s="676"/>
      <c r="B82" s="89" t="s">
        <v>112</v>
      </c>
      <c r="C82" s="434">
        <v>90</v>
      </c>
      <c r="D82" s="434">
        <v>60.49</v>
      </c>
      <c r="E82" s="435">
        <v>67.21111111111111</v>
      </c>
      <c r="F82" s="434">
        <v>9</v>
      </c>
      <c r="G82" s="436">
        <v>14.87849231277897</v>
      </c>
    </row>
    <row r="83" spans="1:7" ht="15.75">
      <c r="A83" s="676"/>
      <c r="B83" s="89" t="s">
        <v>106</v>
      </c>
      <c r="C83" s="434">
        <v>14</v>
      </c>
      <c r="D83" s="434">
        <v>18</v>
      </c>
      <c r="E83" s="435">
        <v>128.57142857142858</v>
      </c>
      <c r="F83" s="434">
        <v>5</v>
      </c>
      <c r="G83" s="436">
        <v>27.77777777777778</v>
      </c>
    </row>
    <row r="84" spans="1:7" ht="15.75">
      <c r="A84" s="676"/>
      <c r="B84" s="357" t="s">
        <v>90</v>
      </c>
      <c r="C84" s="446">
        <v>528</v>
      </c>
      <c r="D84" s="446">
        <v>445.14</v>
      </c>
      <c r="E84" s="447">
        <v>84.30681818181819</v>
      </c>
      <c r="F84" s="446">
        <v>157.98</v>
      </c>
      <c r="G84" s="448">
        <v>35.48995821539291</v>
      </c>
    </row>
    <row r="85" spans="1:7" ht="15.75">
      <c r="A85" s="677" t="s">
        <v>12</v>
      </c>
      <c r="B85" s="89" t="s">
        <v>106</v>
      </c>
      <c r="C85" s="434">
        <v>30</v>
      </c>
      <c r="D85" s="434">
        <v>27.57</v>
      </c>
      <c r="E85" s="435">
        <v>91.9</v>
      </c>
      <c r="F85" s="434">
        <v>2.53</v>
      </c>
      <c r="G85" s="436">
        <v>9.176641276750095</v>
      </c>
    </row>
    <row r="86" spans="1:7" ht="15.75">
      <c r="A86" s="676"/>
      <c r="B86" s="89" t="s">
        <v>140</v>
      </c>
      <c r="C86" s="434">
        <v>20</v>
      </c>
      <c r="D86" s="434">
        <v>18.88</v>
      </c>
      <c r="E86" s="435">
        <v>94.4</v>
      </c>
      <c r="F86" s="434">
        <v>2.77</v>
      </c>
      <c r="G86" s="436">
        <v>14.671610169491526</v>
      </c>
    </row>
    <row r="87" spans="1:7" ht="15.75">
      <c r="A87" s="676"/>
      <c r="B87" s="89" t="s">
        <v>141</v>
      </c>
      <c r="C87" s="434">
        <v>26</v>
      </c>
      <c r="D87" s="434">
        <v>25.9</v>
      </c>
      <c r="E87" s="435">
        <v>99.6153846153846</v>
      </c>
      <c r="F87" s="434">
        <v>8.4</v>
      </c>
      <c r="G87" s="436">
        <v>32.43243243243243</v>
      </c>
    </row>
    <row r="88" spans="1:7" ht="15.75">
      <c r="A88" s="676"/>
      <c r="B88" s="89" t="s">
        <v>142</v>
      </c>
      <c r="C88" s="434">
        <v>38</v>
      </c>
      <c r="D88" s="434">
        <v>26.17</v>
      </c>
      <c r="E88" s="435">
        <v>68.86842105263158</v>
      </c>
      <c r="F88" s="434">
        <v>6.5</v>
      </c>
      <c r="G88" s="436">
        <v>24.83760030569354</v>
      </c>
    </row>
    <row r="89" spans="1:7" ht="15.75">
      <c r="A89" s="676"/>
      <c r="B89" s="89" t="s">
        <v>143</v>
      </c>
      <c r="C89" s="434">
        <v>40</v>
      </c>
      <c r="D89" s="434">
        <v>37.08</v>
      </c>
      <c r="E89" s="435">
        <v>92.7</v>
      </c>
      <c r="F89" s="434">
        <v>8.2</v>
      </c>
      <c r="G89" s="436">
        <v>22.114347357065803</v>
      </c>
    </row>
    <row r="90" spans="1:7" ht="15.75">
      <c r="A90" s="676"/>
      <c r="B90" s="357" t="s">
        <v>90</v>
      </c>
      <c r="C90" s="446">
        <v>154</v>
      </c>
      <c r="D90" s="446">
        <v>135.6</v>
      </c>
      <c r="E90" s="447">
        <v>88.05194805194805</v>
      </c>
      <c r="F90" s="446">
        <v>28.4</v>
      </c>
      <c r="G90" s="448">
        <v>20.943952802359885</v>
      </c>
    </row>
    <row r="91" spans="1:7" ht="15.75">
      <c r="A91" s="677" t="s">
        <v>13</v>
      </c>
      <c r="B91" s="89" t="s">
        <v>144</v>
      </c>
      <c r="C91" s="434">
        <v>98</v>
      </c>
      <c r="D91" s="434">
        <v>94.31</v>
      </c>
      <c r="E91" s="435">
        <v>96.23469387755102</v>
      </c>
      <c r="F91" s="434">
        <v>32.07</v>
      </c>
      <c r="G91" s="436">
        <v>34.0048775315449</v>
      </c>
    </row>
    <row r="92" spans="1:7" ht="15.75">
      <c r="A92" s="676"/>
      <c r="B92" s="89" t="s">
        <v>145</v>
      </c>
      <c r="C92" s="434">
        <v>66</v>
      </c>
      <c r="D92" s="434">
        <v>63.71</v>
      </c>
      <c r="E92" s="435">
        <v>96.53030303030302</v>
      </c>
      <c r="F92" s="434">
        <v>24.31</v>
      </c>
      <c r="G92" s="436">
        <v>38.1572751530372</v>
      </c>
    </row>
    <row r="93" spans="1:7" ht="15.75">
      <c r="A93" s="676"/>
      <c r="B93" s="89" t="s">
        <v>146</v>
      </c>
      <c r="C93" s="434">
        <v>77</v>
      </c>
      <c r="D93" s="434">
        <v>82.93</v>
      </c>
      <c r="E93" s="435">
        <v>107.70129870129873</v>
      </c>
      <c r="F93" s="434">
        <v>24</v>
      </c>
      <c r="G93" s="436">
        <v>28.940069938502354</v>
      </c>
    </row>
    <row r="94" spans="1:7" ht="15.75">
      <c r="A94" s="676"/>
      <c r="B94" s="89" t="s">
        <v>147</v>
      </c>
      <c r="C94" s="434">
        <v>69</v>
      </c>
      <c r="D94" s="434">
        <v>70.53</v>
      </c>
      <c r="E94" s="435">
        <v>102.21739130434784</v>
      </c>
      <c r="F94" s="434">
        <v>21</v>
      </c>
      <c r="G94" s="436">
        <v>29.77456401531263</v>
      </c>
    </row>
    <row r="95" spans="1:7" ht="15.75">
      <c r="A95" s="676"/>
      <c r="B95" s="89" t="s">
        <v>148</v>
      </c>
      <c r="C95" s="434">
        <v>19</v>
      </c>
      <c r="D95" s="434">
        <v>15.47</v>
      </c>
      <c r="E95" s="435">
        <v>81.42105263157895</v>
      </c>
      <c r="F95" s="434">
        <v>6.47</v>
      </c>
      <c r="G95" s="436">
        <v>41.82288299935358</v>
      </c>
    </row>
    <row r="96" spans="1:7" ht="15.75">
      <c r="A96" s="676"/>
      <c r="B96" s="89" t="s">
        <v>149</v>
      </c>
      <c r="C96" s="434">
        <v>37</v>
      </c>
      <c r="D96" s="434">
        <v>36.49</v>
      </c>
      <c r="E96" s="435">
        <v>98.6216216216216</v>
      </c>
      <c r="F96" s="434">
        <v>12</v>
      </c>
      <c r="G96" s="436">
        <v>32.88572211564812</v>
      </c>
    </row>
    <row r="97" spans="1:7" ht="15.75">
      <c r="A97" s="676"/>
      <c r="B97" s="89" t="s">
        <v>106</v>
      </c>
      <c r="C97" s="434">
        <v>77</v>
      </c>
      <c r="D97" s="434">
        <v>73.2</v>
      </c>
      <c r="E97" s="435">
        <v>95.06493506493506</v>
      </c>
      <c r="F97" s="434">
        <v>8</v>
      </c>
      <c r="G97" s="436">
        <v>10.92896174863388</v>
      </c>
    </row>
    <row r="98" spans="1:7" ht="15.75">
      <c r="A98" s="676"/>
      <c r="B98" s="357" t="s">
        <v>90</v>
      </c>
      <c r="C98" s="446">
        <v>443</v>
      </c>
      <c r="D98" s="446">
        <v>436.64</v>
      </c>
      <c r="E98" s="447">
        <v>98.5643340857788</v>
      </c>
      <c r="F98" s="446">
        <v>127.85</v>
      </c>
      <c r="G98" s="448">
        <v>29.280414071088313</v>
      </c>
    </row>
    <row r="99" spans="1:7" ht="31.5">
      <c r="A99" s="678" t="s">
        <v>14</v>
      </c>
      <c r="B99" s="89" t="s">
        <v>150</v>
      </c>
      <c r="C99" s="434">
        <v>64</v>
      </c>
      <c r="D99" s="434">
        <v>75.86</v>
      </c>
      <c r="E99" s="435">
        <v>118.53125</v>
      </c>
      <c r="F99" s="434">
        <v>60.86</v>
      </c>
      <c r="G99" s="436">
        <v>80.226733456367</v>
      </c>
    </row>
    <row r="100" spans="1:7" ht="15.75">
      <c r="A100" s="676"/>
      <c r="B100" s="89" t="s">
        <v>151</v>
      </c>
      <c r="C100" s="434">
        <v>59</v>
      </c>
      <c r="D100" s="434">
        <v>83.3</v>
      </c>
      <c r="E100" s="435">
        <v>141.18644067796612</v>
      </c>
      <c r="F100" s="434">
        <v>42.4</v>
      </c>
      <c r="G100" s="436">
        <v>50.90036014405762</v>
      </c>
    </row>
    <row r="101" spans="1:7" ht="15.75">
      <c r="A101" s="676"/>
      <c r="B101" s="89" t="s">
        <v>152</v>
      </c>
      <c r="C101" s="434">
        <v>35</v>
      </c>
      <c r="D101" s="434">
        <v>40.95</v>
      </c>
      <c r="E101" s="435">
        <v>117</v>
      </c>
      <c r="F101" s="434">
        <v>22.95</v>
      </c>
      <c r="G101" s="436">
        <v>56.043956043956044</v>
      </c>
    </row>
    <row r="102" spans="1:7" ht="31.5">
      <c r="A102" s="676"/>
      <c r="B102" s="89" t="s">
        <v>153</v>
      </c>
      <c r="C102" s="434">
        <v>31</v>
      </c>
      <c r="D102" s="434">
        <v>51.08</v>
      </c>
      <c r="E102" s="435">
        <v>164.7741935483871</v>
      </c>
      <c r="F102" s="434">
        <v>29.08</v>
      </c>
      <c r="G102" s="436">
        <v>56.93030540328896</v>
      </c>
    </row>
    <row r="103" spans="1:7" ht="15.75">
      <c r="A103" s="676"/>
      <c r="B103" s="89" t="s">
        <v>154</v>
      </c>
      <c r="C103" s="434">
        <v>18</v>
      </c>
      <c r="D103" s="434">
        <v>32.2</v>
      </c>
      <c r="E103" s="435">
        <v>178.88888888888889</v>
      </c>
      <c r="F103" s="434">
        <v>26.2</v>
      </c>
      <c r="G103" s="436">
        <v>81.36645962732919</v>
      </c>
    </row>
    <row r="104" spans="1:7" ht="15.75">
      <c r="A104" s="676"/>
      <c r="B104" s="357" t="s">
        <v>90</v>
      </c>
      <c r="C104" s="446">
        <v>207</v>
      </c>
      <c r="D104" s="446">
        <v>283.39</v>
      </c>
      <c r="E104" s="447">
        <v>136.90338164251207</v>
      </c>
      <c r="F104" s="446">
        <v>181.49</v>
      </c>
      <c r="G104" s="448">
        <v>64.04248562052295</v>
      </c>
    </row>
    <row r="105" spans="1:7" ht="15.75">
      <c r="A105" s="677" t="s">
        <v>15</v>
      </c>
      <c r="B105" s="89" t="s">
        <v>155</v>
      </c>
      <c r="C105" s="434">
        <v>30</v>
      </c>
      <c r="D105" s="434">
        <v>30</v>
      </c>
      <c r="E105" s="435">
        <v>100</v>
      </c>
      <c r="F105" s="434">
        <v>18</v>
      </c>
      <c r="G105" s="436">
        <v>60</v>
      </c>
    </row>
    <row r="106" spans="1:7" ht="15.75">
      <c r="A106" s="676"/>
      <c r="B106" s="89" t="s">
        <v>156</v>
      </c>
      <c r="C106" s="434">
        <v>50</v>
      </c>
      <c r="D106" s="434">
        <v>58</v>
      </c>
      <c r="E106" s="435">
        <v>116</v>
      </c>
      <c r="F106" s="434">
        <v>29</v>
      </c>
      <c r="G106" s="436">
        <v>50</v>
      </c>
    </row>
    <row r="107" spans="1:7" ht="31.5">
      <c r="A107" s="676"/>
      <c r="B107" s="89" t="s">
        <v>157</v>
      </c>
      <c r="C107" s="434">
        <v>24</v>
      </c>
      <c r="D107" s="434">
        <v>24</v>
      </c>
      <c r="E107" s="435">
        <v>100</v>
      </c>
      <c r="F107" s="434">
        <v>7</v>
      </c>
      <c r="G107" s="436">
        <v>29.166666666666668</v>
      </c>
    </row>
    <row r="108" spans="1:7" ht="15.75">
      <c r="A108" s="676"/>
      <c r="B108" s="89" t="s">
        <v>158</v>
      </c>
      <c r="C108" s="434">
        <v>20</v>
      </c>
      <c r="D108" s="434">
        <v>28</v>
      </c>
      <c r="E108" s="435">
        <v>140</v>
      </c>
      <c r="F108" s="434">
        <v>10</v>
      </c>
      <c r="G108" s="436">
        <v>35.714285714285715</v>
      </c>
    </row>
    <row r="109" spans="1:7" ht="15.75">
      <c r="A109" s="676"/>
      <c r="B109" s="89" t="s">
        <v>106</v>
      </c>
      <c r="C109" s="434">
        <v>18</v>
      </c>
      <c r="D109" s="434">
        <v>18</v>
      </c>
      <c r="E109" s="435">
        <v>100</v>
      </c>
      <c r="F109" s="434">
        <v>1</v>
      </c>
      <c r="G109" s="436">
        <v>5.555555555555555</v>
      </c>
    </row>
    <row r="110" spans="1:7" ht="15.75">
      <c r="A110" s="676"/>
      <c r="B110" s="357" t="s">
        <v>90</v>
      </c>
      <c r="C110" s="446">
        <v>142</v>
      </c>
      <c r="D110" s="446">
        <v>158</v>
      </c>
      <c r="E110" s="447">
        <v>111.26760563380283</v>
      </c>
      <c r="F110" s="446">
        <v>65</v>
      </c>
      <c r="G110" s="448">
        <v>41.139240506329116</v>
      </c>
    </row>
    <row r="111" spans="1:7" ht="15.75">
      <c r="A111" s="677" t="s">
        <v>16</v>
      </c>
      <c r="B111" s="89" t="s">
        <v>159</v>
      </c>
      <c r="C111" s="434">
        <v>32</v>
      </c>
      <c r="D111" s="434">
        <v>17</v>
      </c>
      <c r="E111" s="435">
        <v>53.125</v>
      </c>
      <c r="F111" s="434">
        <v>2</v>
      </c>
      <c r="G111" s="436">
        <v>11.76470588235294</v>
      </c>
    </row>
    <row r="112" spans="1:7" ht="15.75">
      <c r="A112" s="676"/>
      <c r="B112" s="89" t="s">
        <v>160</v>
      </c>
      <c r="C112" s="434">
        <v>24</v>
      </c>
      <c r="D112" s="434">
        <v>22</v>
      </c>
      <c r="E112" s="435">
        <v>91.66666666666666</v>
      </c>
      <c r="F112" s="434">
        <v>8</v>
      </c>
      <c r="G112" s="436">
        <v>36.36363636363637</v>
      </c>
    </row>
    <row r="113" spans="1:7" ht="15.75">
      <c r="A113" s="676"/>
      <c r="B113" s="89" t="s">
        <v>161</v>
      </c>
      <c r="C113" s="434">
        <v>40</v>
      </c>
      <c r="D113" s="434">
        <v>36</v>
      </c>
      <c r="E113" s="435">
        <v>90</v>
      </c>
      <c r="F113" s="434">
        <v>11</v>
      </c>
      <c r="G113" s="436">
        <v>30.555555555555557</v>
      </c>
    </row>
    <row r="114" spans="1:7" ht="15.75">
      <c r="A114" s="676"/>
      <c r="B114" s="89" t="s">
        <v>106</v>
      </c>
      <c r="C114" s="434">
        <v>8</v>
      </c>
      <c r="D114" s="434">
        <v>7</v>
      </c>
      <c r="E114" s="435">
        <v>87.5</v>
      </c>
      <c r="F114" s="434">
        <v>3</v>
      </c>
      <c r="G114" s="436">
        <v>42.857142857142854</v>
      </c>
    </row>
    <row r="115" spans="1:7" ht="15.75">
      <c r="A115" s="676"/>
      <c r="B115" s="357" t="s">
        <v>90</v>
      </c>
      <c r="C115" s="446">
        <v>104</v>
      </c>
      <c r="D115" s="446">
        <v>82</v>
      </c>
      <c r="E115" s="447">
        <v>78.84615384615384</v>
      </c>
      <c r="F115" s="446">
        <v>24</v>
      </c>
      <c r="G115" s="448">
        <v>29.268292682926827</v>
      </c>
    </row>
    <row r="116" spans="1:7" ht="44.25" customHeight="1">
      <c r="A116" s="677" t="s">
        <v>17</v>
      </c>
      <c r="B116" s="89" t="s">
        <v>106</v>
      </c>
      <c r="C116" s="434">
        <v>60</v>
      </c>
      <c r="D116" s="434">
        <v>56</v>
      </c>
      <c r="E116" s="435">
        <v>93.33333333333333</v>
      </c>
      <c r="F116" s="434">
        <v>7</v>
      </c>
      <c r="G116" s="436">
        <v>12.5</v>
      </c>
    </row>
    <row r="117" spans="1:7" ht="15.75" customHeight="1">
      <c r="A117" s="676"/>
      <c r="B117" s="357" t="s">
        <v>90</v>
      </c>
      <c r="C117" s="446">
        <v>60</v>
      </c>
      <c r="D117" s="446">
        <v>56</v>
      </c>
      <c r="E117" s="447">
        <v>93.33333333333333</v>
      </c>
      <c r="F117" s="446">
        <v>7</v>
      </c>
      <c r="G117" s="448">
        <v>12.5</v>
      </c>
    </row>
    <row r="118" spans="1:7" ht="15.75">
      <c r="A118" s="678" t="s">
        <v>162</v>
      </c>
      <c r="B118" s="89" t="s">
        <v>163</v>
      </c>
      <c r="C118" s="434">
        <v>32</v>
      </c>
      <c r="D118" s="434">
        <v>31.86</v>
      </c>
      <c r="E118" s="435">
        <v>99.5625</v>
      </c>
      <c r="F118" s="434">
        <v>8.04</v>
      </c>
      <c r="G118" s="436">
        <v>25.23540489642184</v>
      </c>
    </row>
    <row r="119" spans="1:7" ht="18.75" customHeight="1">
      <c r="A119" s="676"/>
      <c r="B119" s="89" t="s">
        <v>164</v>
      </c>
      <c r="C119" s="434">
        <v>23</v>
      </c>
      <c r="D119" s="434">
        <v>22.05</v>
      </c>
      <c r="E119" s="435">
        <v>95.86956521739131</v>
      </c>
      <c r="F119" s="434">
        <v>0.6999999999999993</v>
      </c>
      <c r="G119" s="436">
        <v>3.174603174603171</v>
      </c>
    </row>
    <row r="120" spans="1:7" ht="18.75" customHeight="1">
      <c r="A120" s="676"/>
      <c r="B120" s="89" t="s">
        <v>165</v>
      </c>
      <c r="C120" s="434">
        <v>11</v>
      </c>
      <c r="D120" s="434">
        <v>10.15</v>
      </c>
      <c r="E120" s="435">
        <v>92.27272727272727</v>
      </c>
      <c r="F120" s="434">
        <v>6</v>
      </c>
      <c r="G120" s="436">
        <v>59.11330049261083</v>
      </c>
    </row>
    <row r="121" spans="1:7" ht="15.75" customHeight="1">
      <c r="A121" s="676"/>
      <c r="B121" s="357" t="s">
        <v>90</v>
      </c>
      <c r="C121" s="446">
        <v>66</v>
      </c>
      <c r="D121" s="446">
        <v>64.06</v>
      </c>
      <c r="E121" s="447">
        <v>97.06060606060606</v>
      </c>
      <c r="F121" s="446">
        <v>14.74</v>
      </c>
      <c r="G121" s="448">
        <v>23.009678426475183</v>
      </c>
    </row>
    <row r="122" spans="1:7" ht="18.75" customHeight="1">
      <c r="A122" s="677" t="s">
        <v>19</v>
      </c>
      <c r="B122" s="89" t="s">
        <v>95</v>
      </c>
      <c r="C122" s="434">
        <v>35</v>
      </c>
      <c r="D122" s="434">
        <v>34.75</v>
      </c>
      <c r="E122" s="435">
        <v>99.28571428571429</v>
      </c>
      <c r="F122" s="434">
        <v>6.75</v>
      </c>
      <c r="G122" s="436">
        <v>19.424460431654676</v>
      </c>
    </row>
    <row r="123" spans="1:7" ht="18.75" customHeight="1">
      <c r="A123" s="676"/>
      <c r="B123" s="89" t="s">
        <v>99</v>
      </c>
      <c r="C123" s="434">
        <v>78</v>
      </c>
      <c r="D123" s="434">
        <v>71</v>
      </c>
      <c r="E123" s="435">
        <v>91.02564102564102</v>
      </c>
      <c r="F123" s="434">
        <v>31</v>
      </c>
      <c r="G123" s="436">
        <v>43.66197183098591</v>
      </c>
    </row>
    <row r="124" spans="1:7" ht="18" customHeight="1">
      <c r="A124" s="676"/>
      <c r="B124" s="89" t="s">
        <v>496</v>
      </c>
      <c r="C124" s="434">
        <v>20</v>
      </c>
      <c r="D124" s="434">
        <v>0</v>
      </c>
      <c r="E124" s="435">
        <v>0</v>
      </c>
      <c r="F124" s="434">
        <v>0</v>
      </c>
      <c r="G124" s="436" t="s">
        <v>176</v>
      </c>
    </row>
    <row r="125" spans="1:7" ht="16.5" thickBot="1">
      <c r="A125" s="681"/>
      <c r="B125" s="362" t="s">
        <v>90</v>
      </c>
      <c r="C125" s="443">
        <v>133</v>
      </c>
      <c r="D125" s="443">
        <v>105.75</v>
      </c>
      <c r="E125" s="444">
        <v>79.51127819548873</v>
      </c>
      <c r="F125" s="443">
        <v>37.75</v>
      </c>
      <c r="G125" s="445">
        <v>35.69739952718676</v>
      </c>
    </row>
    <row r="126" spans="1:7" ht="25.5" customHeight="1" thickBot="1">
      <c r="A126" s="364" t="s">
        <v>80</v>
      </c>
      <c r="B126" s="365" t="s">
        <v>90</v>
      </c>
      <c r="C126" s="440">
        <v>6685.5</v>
      </c>
      <c r="D126" s="440">
        <v>6686.44</v>
      </c>
      <c r="E126" s="441">
        <v>100.01406027970982</v>
      </c>
      <c r="F126" s="440">
        <v>2649.21</v>
      </c>
      <c r="G126" s="442">
        <v>39.62063519600863</v>
      </c>
    </row>
    <row r="128" spans="2:6" ht="15.75">
      <c r="B128" s="679" t="s">
        <v>497</v>
      </c>
      <c r="C128" s="679"/>
      <c r="D128" s="679"/>
      <c r="E128" s="679"/>
      <c r="F128" s="679"/>
    </row>
  </sheetData>
  <mergeCells count="24">
    <mergeCell ref="B128:F128"/>
    <mergeCell ref="A116:A117"/>
    <mergeCell ref="A118:A121"/>
    <mergeCell ref="A122:A125"/>
    <mergeCell ref="A91:A98"/>
    <mergeCell ref="A99:A104"/>
    <mergeCell ref="A105:A110"/>
    <mergeCell ref="A111:A115"/>
    <mergeCell ref="A58:A65"/>
    <mergeCell ref="A66:A75"/>
    <mergeCell ref="A76:A84"/>
    <mergeCell ref="A85:A90"/>
    <mergeCell ref="A36:A37"/>
    <mergeCell ref="A38:A42"/>
    <mergeCell ref="A43:A51"/>
    <mergeCell ref="A52:A57"/>
    <mergeCell ref="A4:A17"/>
    <mergeCell ref="A18:A23"/>
    <mergeCell ref="A24:A31"/>
    <mergeCell ref="A32:A35"/>
    <mergeCell ref="A1:G1"/>
    <mergeCell ref="A2:A3"/>
    <mergeCell ref="B2:B3"/>
    <mergeCell ref="C2:G2"/>
  </mergeCells>
  <printOptions/>
  <pageMargins left="0.75" right="0.75" top="1" bottom="1" header="0.4921259845" footer="0.4921259845"/>
  <pageSetup fitToHeight="3" horizontalDpi="600" verticalDpi="600" orientation="portrait" paperSize="9" scale="69" r:id="rId1"/>
  <headerFooter alignWithMargins="0">
    <oddFooter>&amp;C&amp;"Times New Roman,Tučné"&amp;12&amp;P</oddFooter>
  </headerFooter>
  <rowBreaks count="2" manualBreakCount="2">
    <brk id="57" max="255" man="1"/>
    <brk id="10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87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6" sqref="I26"/>
    </sheetView>
  </sheetViews>
  <sheetFormatPr defaultColWidth="9.00390625" defaultRowHeight="12.75"/>
  <cols>
    <col min="1" max="1" width="9.125" style="520" customWidth="1"/>
    <col min="2" max="2" width="43.75390625" style="73" customWidth="1"/>
    <col min="3" max="12" width="15.125" style="73" customWidth="1"/>
    <col min="13" max="16384" width="9.125" style="73" customWidth="1"/>
  </cols>
  <sheetData>
    <row r="1" spans="1:12" ht="39.75" customHeight="1" thickBot="1">
      <c r="A1" s="682" t="s">
        <v>526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22.5" customHeight="1">
      <c r="A2" s="683" t="s">
        <v>69</v>
      </c>
      <c r="B2" s="637" t="s">
        <v>70</v>
      </c>
      <c r="C2" s="693" t="s">
        <v>177</v>
      </c>
      <c r="D2" s="693" t="s">
        <v>178</v>
      </c>
      <c r="E2" s="695" t="s">
        <v>179</v>
      </c>
      <c r="F2" s="695"/>
      <c r="G2" s="695"/>
      <c r="H2" s="695"/>
      <c r="I2" s="695"/>
      <c r="J2" s="695"/>
      <c r="K2" s="695"/>
      <c r="L2" s="696"/>
    </row>
    <row r="3" spans="1:12" ht="123" customHeight="1" thickBot="1">
      <c r="A3" s="684"/>
      <c r="B3" s="685"/>
      <c r="C3" s="694"/>
      <c r="D3" s="694"/>
      <c r="E3" s="458" t="s">
        <v>180</v>
      </c>
      <c r="F3" s="459" t="s">
        <v>181</v>
      </c>
      <c r="G3" s="458" t="s">
        <v>182</v>
      </c>
      <c r="H3" s="459" t="s">
        <v>183</v>
      </c>
      <c r="I3" s="458" t="s">
        <v>184</v>
      </c>
      <c r="J3" s="459" t="s">
        <v>185</v>
      </c>
      <c r="K3" s="458" t="s">
        <v>186</v>
      </c>
      <c r="L3" s="462" t="s">
        <v>500</v>
      </c>
    </row>
    <row r="4" spans="1:12" ht="15.75">
      <c r="A4" s="688" t="s">
        <v>1</v>
      </c>
      <c r="B4" s="430" t="s">
        <v>91</v>
      </c>
      <c r="C4" s="457">
        <v>2859</v>
      </c>
      <c r="D4" s="457">
        <v>2440.8</v>
      </c>
      <c r="E4" s="451">
        <v>37.550769230769234</v>
      </c>
      <c r="F4" s="460">
        <v>15.74709677419355</v>
      </c>
      <c r="G4" s="451">
        <v>6.78</v>
      </c>
      <c r="H4" s="460">
        <v>4.739417475728156</v>
      </c>
      <c r="I4" s="451">
        <v>44.37818181818182</v>
      </c>
      <c r="J4" s="460">
        <v>18.21492537313433</v>
      </c>
      <c r="K4" s="451">
        <v>8.082119205298014</v>
      </c>
      <c r="L4" s="463">
        <v>5.5981651376146795</v>
      </c>
    </row>
    <row r="5" spans="1:12" ht="15.75">
      <c r="A5" s="659"/>
      <c r="B5" s="356" t="s">
        <v>92</v>
      </c>
      <c r="C5" s="452">
        <v>1561</v>
      </c>
      <c r="D5" s="452">
        <v>1268.7</v>
      </c>
      <c r="E5" s="450">
        <v>23.494444444444444</v>
      </c>
      <c r="F5" s="461">
        <v>9.467910447761195</v>
      </c>
      <c r="G5" s="450">
        <v>18.65735294117647</v>
      </c>
      <c r="H5" s="461">
        <v>6.280693069306931</v>
      </c>
      <c r="I5" s="450">
        <v>31.325925925925926</v>
      </c>
      <c r="J5" s="461">
        <v>19.5756827650054</v>
      </c>
      <c r="K5" s="450">
        <v>10.58396596312672</v>
      </c>
      <c r="L5" s="464">
        <v>6.869720597790773</v>
      </c>
    </row>
    <row r="6" spans="1:12" ht="15.75">
      <c r="A6" s="659"/>
      <c r="B6" s="356" t="s">
        <v>93</v>
      </c>
      <c r="C6" s="452">
        <v>1038</v>
      </c>
      <c r="D6" s="452">
        <v>1044</v>
      </c>
      <c r="E6" s="450">
        <v>47.45454545454545</v>
      </c>
      <c r="F6" s="461">
        <v>15.352941176470589</v>
      </c>
      <c r="G6" s="450">
        <v>16.838709677419356</v>
      </c>
      <c r="H6" s="461">
        <v>8.03076923076923</v>
      </c>
      <c r="I6" s="450">
        <v>74.57142857142857</v>
      </c>
      <c r="J6" s="461">
        <v>23.727272727272727</v>
      </c>
      <c r="K6" s="450">
        <v>12</v>
      </c>
      <c r="L6" s="464">
        <v>7.969465648854962</v>
      </c>
    </row>
    <row r="7" spans="1:12" ht="15.75">
      <c r="A7" s="659"/>
      <c r="B7" s="356" t="s">
        <v>94</v>
      </c>
      <c r="C7" s="452">
        <v>3788</v>
      </c>
      <c r="D7" s="452">
        <v>2538.4</v>
      </c>
      <c r="E7" s="450">
        <v>120.87619047619049</v>
      </c>
      <c r="F7" s="461">
        <v>44.53333333333333</v>
      </c>
      <c r="G7" s="450">
        <v>51.804081632653066</v>
      </c>
      <c r="H7" s="461">
        <v>23.947169811320755</v>
      </c>
      <c r="I7" s="450">
        <v>153.00783604581073</v>
      </c>
      <c r="J7" s="461">
        <v>62.42990654205608</v>
      </c>
      <c r="K7" s="450">
        <v>37.47822235346228</v>
      </c>
      <c r="L7" s="464">
        <v>23.419134606513516</v>
      </c>
    </row>
    <row r="8" spans="1:12" ht="15.75">
      <c r="A8" s="659"/>
      <c r="B8" s="356" t="s">
        <v>95</v>
      </c>
      <c r="C8" s="452">
        <v>3207</v>
      </c>
      <c r="D8" s="452">
        <v>2951</v>
      </c>
      <c r="E8" s="450">
        <v>42.768115942028984</v>
      </c>
      <c r="F8" s="461">
        <v>17.77710843373494</v>
      </c>
      <c r="G8" s="450">
        <v>12.347280334728033</v>
      </c>
      <c r="H8" s="461">
        <v>7.286419753086419</v>
      </c>
      <c r="I8" s="450">
        <v>95.19354838709677</v>
      </c>
      <c r="J8" s="461">
        <v>28.931372549019606</v>
      </c>
      <c r="K8" s="450">
        <v>12.830434782608696</v>
      </c>
      <c r="L8" s="464">
        <v>8.88855421686747</v>
      </c>
    </row>
    <row r="9" spans="1:12" ht="15.75">
      <c r="A9" s="659"/>
      <c r="B9" s="356" t="s">
        <v>96</v>
      </c>
      <c r="C9" s="452">
        <v>3131</v>
      </c>
      <c r="D9" s="452">
        <v>2930.4</v>
      </c>
      <c r="E9" s="450">
        <v>52.32857142857143</v>
      </c>
      <c r="F9" s="461">
        <v>19.8</v>
      </c>
      <c r="G9" s="450">
        <v>15.2625</v>
      </c>
      <c r="H9" s="461">
        <v>8.618823529411765</v>
      </c>
      <c r="I9" s="450">
        <v>59.804081632653066</v>
      </c>
      <c r="J9" s="461">
        <v>25.046153846153846</v>
      </c>
      <c r="K9" s="450">
        <v>15.2625</v>
      </c>
      <c r="L9" s="464">
        <v>9.483495145631068</v>
      </c>
    </row>
    <row r="10" spans="1:12" ht="15.75">
      <c r="A10" s="659"/>
      <c r="B10" s="356" t="s">
        <v>97</v>
      </c>
      <c r="C10" s="452">
        <v>1819</v>
      </c>
      <c r="D10" s="452">
        <v>1893</v>
      </c>
      <c r="E10" s="450">
        <v>35.05555555555556</v>
      </c>
      <c r="F10" s="461">
        <v>14.022222222222222</v>
      </c>
      <c r="G10" s="450">
        <v>10.458563535911603</v>
      </c>
      <c r="H10" s="461">
        <v>5.9905063291139244</v>
      </c>
      <c r="I10" s="450">
        <v>35.05555555555556</v>
      </c>
      <c r="J10" s="461">
        <v>14.022222222222222</v>
      </c>
      <c r="K10" s="450">
        <v>10.458563535911603</v>
      </c>
      <c r="L10" s="464">
        <v>5.9905063291139244</v>
      </c>
    </row>
    <row r="11" spans="1:12" ht="15.75">
      <c r="A11" s="659"/>
      <c r="B11" s="356" t="s">
        <v>98</v>
      </c>
      <c r="C11" s="452">
        <v>869</v>
      </c>
      <c r="D11" s="452">
        <v>776.1</v>
      </c>
      <c r="E11" s="450">
        <v>48.50625</v>
      </c>
      <c r="F11" s="461">
        <v>16.16875</v>
      </c>
      <c r="G11" s="450">
        <v>15.522</v>
      </c>
      <c r="H11" s="461">
        <v>7.919387755102041</v>
      </c>
      <c r="I11" s="450">
        <v>77.61</v>
      </c>
      <c r="J11" s="461">
        <v>35.27727272727273</v>
      </c>
      <c r="K11" s="450">
        <v>11.413235294117648</v>
      </c>
      <c r="L11" s="464">
        <v>8.623333333333333</v>
      </c>
    </row>
    <row r="12" spans="1:12" ht="15.75">
      <c r="A12" s="659"/>
      <c r="B12" s="356" t="s">
        <v>99</v>
      </c>
      <c r="C12" s="452">
        <v>4322</v>
      </c>
      <c r="D12" s="452">
        <v>3043.3</v>
      </c>
      <c r="E12" s="450">
        <v>78.03333333333333</v>
      </c>
      <c r="F12" s="461">
        <v>29.546601941747575</v>
      </c>
      <c r="G12" s="450">
        <v>14.63125</v>
      </c>
      <c r="H12" s="461">
        <v>9.785530546623795</v>
      </c>
      <c r="I12" s="450">
        <v>101.44333333333334</v>
      </c>
      <c r="J12" s="461">
        <v>53.391228070175444</v>
      </c>
      <c r="K12" s="450">
        <v>14.63125</v>
      </c>
      <c r="L12" s="464">
        <v>11.484150943396227</v>
      </c>
    </row>
    <row r="13" spans="1:12" ht="15.75">
      <c r="A13" s="659"/>
      <c r="B13" s="356" t="s">
        <v>101</v>
      </c>
      <c r="C13" s="452">
        <v>2195</v>
      </c>
      <c r="D13" s="452">
        <v>1347.1</v>
      </c>
      <c r="E13" s="450">
        <v>70.9</v>
      </c>
      <c r="F13" s="461">
        <v>24.946296296296296</v>
      </c>
      <c r="G13" s="450">
        <v>26.413725490196075</v>
      </c>
      <c r="H13" s="461">
        <v>12.829523809523808</v>
      </c>
      <c r="I13" s="450">
        <v>96.22142857142856</v>
      </c>
      <c r="J13" s="461">
        <v>61.23181818181818</v>
      </c>
      <c r="K13" s="450">
        <v>25.41698113207547</v>
      </c>
      <c r="L13" s="464">
        <v>17.961333333333332</v>
      </c>
    </row>
    <row r="14" spans="1:12" ht="15.75">
      <c r="A14" s="659"/>
      <c r="B14" s="356" t="s">
        <v>102</v>
      </c>
      <c r="C14" s="452">
        <v>152</v>
      </c>
      <c r="D14" s="452">
        <v>152</v>
      </c>
      <c r="E14" s="450">
        <v>19</v>
      </c>
      <c r="F14" s="461">
        <v>8</v>
      </c>
      <c r="G14" s="450">
        <v>7.6</v>
      </c>
      <c r="H14" s="461">
        <v>3.8974358974358974</v>
      </c>
      <c r="I14" s="450">
        <v>30.4</v>
      </c>
      <c r="J14" s="461">
        <v>19</v>
      </c>
      <c r="K14" s="450">
        <v>12.666666666666666</v>
      </c>
      <c r="L14" s="464">
        <v>7.6</v>
      </c>
    </row>
    <row r="15" spans="1:12" ht="15.75">
      <c r="A15" s="659"/>
      <c r="B15" s="356" t="s">
        <v>103</v>
      </c>
      <c r="C15" s="452">
        <v>213</v>
      </c>
      <c r="D15" s="452">
        <v>174</v>
      </c>
      <c r="E15" s="450">
        <v>29</v>
      </c>
      <c r="F15" s="461">
        <v>13.384615384615385</v>
      </c>
      <c r="G15" s="450">
        <v>14.5</v>
      </c>
      <c r="H15" s="461">
        <v>6.96</v>
      </c>
      <c r="I15" s="450">
        <v>34.8</v>
      </c>
      <c r="J15" s="461">
        <v>34.8</v>
      </c>
      <c r="K15" s="450">
        <v>0</v>
      </c>
      <c r="L15" s="464">
        <v>34.8</v>
      </c>
    </row>
    <row r="16" spans="1:12" ht="31.5">
      <c r="A16" s="659"/>
      <c r="B16" s="356" t="s">
        <v>104</v>
      </c>
      <c r="C16" s="452">
        <v>821</v>
      </c>
      <c r="D16" s="452">
        <v>481</v>
      </c>
      <c r="E16" s="450">
        <v>53.44444444444444</v>
      </c>
      <c r="F16" s="461">
        <v>19.24</v>
      </c>
      <c r="G16" s="450">
        <v>5.344444444444444</v>
      </c>
      <c r="H16" s="461">
        <v>4.182608695652174</v>
      </c>
      <c r="I16" s="450">
        <v>80.16666666666667</v>
      </c>
      <c r="J16" s="461">
        <v>30.0625</v>
      </c>
      <c r="K16" s="450">
        <v>5.010416666666667</v>
      </c>
      <c r="L16" s="464">
        <v>4.294642857142857</v>
      </c>
    </row>
    <row r="17" spans="1:12" ht="15.75">
      <c r="A17" s="659"/>
      <c r="B17" s="357" t="s">
        <v>90</v>
      </c>
      <c r="C17" s="465">
        <v>25975</v>
      </c>
      <c r="D17" s="465">
        <v>21039.8</v>
      </c>
      <c r="E17" s="466">
        <v>48.03607305936073</v>
      </c>
      <c r="F17" s="466">
        <v>18.702044444444443</v>
      </c>
      <c r="G17" s="466">
        <v>13.299494310998735</v>
      </c>
      <c r="H17" s="466">
        <v>7.772367934983376</v>
      </c>
      <c r="I17" s="466">
        <v>63.739586173467835</v>
      </c>
      <c r="J17" s="466">
        <v>27.41449177166534</v>
      </c>
      <c r="K17" s="466">
        <v>13.014845973029816</v>
      </c>
      <c r="L17" s="467">
        <v>8.825160335057275</v>
      </c>
    </row>
    <row r="18" spans="1:12" ht="15.75">
      <c r="A18" s="660" t="s">
        <v>2</v>
      </c>
      <c r="B18" s="356" t="s">
        <v>96</v>
      </c>
      <c r="C18" s="452">
        <v>1762</v>
      </c>
      <c r="D18" s="452">
        <v>1852</v>
      </c>
      <c r="E18" s="450">
        <v>50.054054054054056</v>
      </c>
      <c r="F18" s="461">
        <v>20.35164835164835</v>
      </c>
      <c r="G18" s="450">
        <v>23.15</v>
      </c>
      <c r="H18" s="461">
        <v>10.830409356725147</v>
      </c>
      <c r="I18" s="450">
        <v>66.14285714285714</v>
      </c>
      <c r="J18" s="461">
        <v>28.060606060606062</v>
      </c>
      <c r="K18" s="450">
        <v>23.187679979967445</v>
      </c>
      <c r="L18" s="464">
        <v>12.696236374854323</v>
      </c>
    </row>
    <row r="19" spans="1:12" ht="15.75">
      <c r="A19" s="659"/>
      <c r="B19" s="356" t="s">
        <v>94</v>
      </c>
      <c r="C19" s="452">
        <v>1073</v>
      </c>
      <c r="D19" s="452">
        <v>985.1</v>
      </c>
      <c r="E19" s="450">
        <v>75.77692307692308</v>
      </c>
      <c r="F19" s="461">
        <v>36.48518518518519</v>
      </c>
      <c r="G19" s="450">
        <v>28.145714285714288</v>
      </c>
      <c r="H19" s="461">
        <v>15.888709677419355</v>
      </c>
      <c r="I19" s="450">
        <v>122.52487562189056</v>
      </c>
      <c r="J19" s="461">
        <v>62.387587080430656</v>
      </c>
      <c r="K19" s="450">
        <v>28.30747126436782</v>
      </c>
      <c r="L19" s="464">
        <v>19.472227712986758</v>
      </c>
    </row>
    <row r="20" spans="1:12" ht="15.75">
      <c r="A20" s="659"/>
      <c r="B20" s="356" t="s">
        <v>91</v>
      </c>
      <c r="C20" s="452">
        <v>2055</v>
      </c>
      <c r="D20" s="452">
        <v>1793.4</v>
      </c>
      <c r="E20" s="450">
        <v>32.025</v>
      </c>
      <c r="F20" s="461">
        <v>16.303636363636365</v>
      </c>
      <c r="G20" s="450">
        <v>6.845038167938932</v>
      </c>
      <c r="H20" s="461">
        <v>4.820967741935484</v>
      </c>
      <c r="I20" s="450">
        <v>42.7</v>
      </c>
      <c r="J20" s="461">
        <v>24.567123287671233</v>
      </c>
      <c r="K20" s="450">
        <v>11.097772277227724</v>
      </c>
      <c r="L20" s="464">
        <v>7.644501278772379</v>
      </c>
    </row>
    <row r="21" spans="1:12" ht="15.75">
      <c r="A21" s="659"/>
      <c r="B21" s="356" t="s">
        <v>105</v>
      </c>
      <c r="C21" s="452">
        <v>705</v>
      </c>
      <c r="D21" s="452">
        <v>602.1</v>
      </c>
      <c r="E21" s="450">
        <v>120.42</v>
      </c>
      <c r="F21" s="461">
        <v>30.105</v>
      </c>
      <c r="G21" s="450">
        <v>30.105</v>
      </c>
      <c r="H21" s="461">
        <v>15.0525</v>
      </c>
      <c r="I21" s="450">
        <v>301.05</v>
      </c>
      <c r="J21" s="461">
        <v>100.35</v>
      </c>
      <c r="K21" s="450">
        <v>37.63125</v>
      </c>
      <c r="L21" s="464">
        <v>27.36818181818182</v>
      </c>
    </row>
    <row r="22" spans="1:12" ht="15.75">
      <c r="A22" s="659"/>
      <c r="B22" s="357" t="s">
        <v>90</v>
      </c>
      <c r="C22" s="465">
        <v>5595</v>
      </c>
      <c r="D22" s="465">
        <v>5232.6</v>
      </c>
      <c r="E22" s="466">
        <v>46.71964285714286</v>
      </c>
      <c r="F22" s="466">
        <v>20.68221343873518</v>
      </c>
      <c r="G22" s="466">
        <v>12.268698710433764</v>
      </c>
      <c r="H22" s="466">
        <v>7.70066225165563</v>
      </c>
      <c r="I22" s="466">
        <v>65.37481259370315</v>
      </c>
      <c r="J22" s="466">
        <v>32.54306859879346</v>
      </c>
      <c r="K22" s="466">
        <v>16.111709825414913</v>
      </c>
      <c r="L22" s="467">
        <v>10.776423099102068</v>
      </c>
    </row>
    <row r="23" spans="1:12" ht="15.75">
      <c r="A23" s="660" t="s">
        <v>3</v>
      </c>
      <c r="B23" s="356" t="s">
        <v>107</v>
      </c>
      <c r="C23" s="452">
        <v>3155</v>
      </c>
      <c r="D23" s="452">
        <v>2668</v>
      </c>
      <c r="E23" s="450">
        <v>76.22857142857143</v>
      </c>
      <c r="F23" s="461">
        <v>47.642857142857146</v>
      </c>
      <c r="G23" s="450">
        <v>23.403508771929825</v>
      </c>
      <c r="H23" s="461">
        <v>15.694117647058823</v>
      </c>
      <c r="I23" s="450">
        <v>76.22857142857143</v>
      </c>
      <c r="J23" s="461">
        <v>47.642857142857146</v>
      </c>
      <c r="K23" s="450">
        <v>23.403508771929825</v>
      </c>
      <c r="L23" s="464">
        <v>15.694117647058823</v>
      </c>
    </row>
    <row r="24" spans="1:12" ht="15.75">
      <c r="A24" s="659"/>
      <c r="B24" s="356" t="s">
        <v>108</v>
      </c>
      <c r="C24" s="452">
        <v>3159</v>
      </c>
      <c r="D24" s="452">
        <v>2386.3</v>
      </c>
      <c r="E24" s="450">
        <v>79.54333333333334</v>
      </c>
      <c r="F24" s="461">
        <v>36.7123076923077</v>
      </c>
      <c r="G24" s="450">
        <v>21.693636363636365</v>
      </c>
      <c r="H24" s="461">
        <v>13.636000000000001</v>
      </c>
      <c r="I24" s="450">
        <v>91.78076923076924</v>
      </c>
      <c r="J24" s="461">
        <v>41.143103448275866</v>
      </c>
      <c r="K24" s="450">
        <v>21.693636363636365</v>
      </c>
      <c r="L24" s="464">
        <v>14.204166666666667</v>
      </c>
    </row>
    <row r="25" spans="1:12" ht="15.75">
      <c r="A25" s="659"/>
      <c r="B25" s="356" t="s">
        <v>99</v>
      </c>
      <c r="C25" s="452">
        <v>1338</v>
      </c>
      <c r="D25" s="452">
        <v>972.8</v>
      </c>
      <c r="E25" s="450">
        <v>243.2</v>
      </c>
      <c r="F25" s="461">
        <v>97.28</v>
      </c>
      <c r="G25" s="450">
        <v>18.354716981132075</v>
      </c>
      <c r="H25" s="461">
        <v>15.44126984126984</v>
      </c>
      <c r="I25" s="450">
        <v>243.2</v>
      </c>
      <c r="J25" s="461">
        <v>97.28</v>
      </c>
      <c r="K25" s="450">
        <v>18.354716981132075</v>
      </c>
      <c r="L25" s="464">
        <v>15.44126984126984</v>
      </c>
    </row>
    <row r="26" spans="1:12" ht="15.75">
      <c r="A26" s="659"/>
      <c r="B26" s="356" t="s">
        <v>109</v>
      </c>
      <c r="C26" s="452">
        <v>476</v>
      </c>
      <c r="D26" s="452">
        <v>382.2</v>
      </c>
      <c r="E26" s="450">
        <v>76.44</v>
      </c>
      <c r="F26" s="461">
        <v>38.22</v>
      </c>
      <c r="G26" s="450">
        <v>15.925</v>
      </c>
      <c r="H26" s="461">
        <v>11.241176470588234</v>
      </c>
      <c r="I26" s="450">
        <v>191.1</v>
      </c>
      <c r="J26" s="461">
        <v>95.55</v>
      </c>
      <c r="K26" s="450">
        <v>27.3</v>
      </c>
      <c r="L26" s="464">
        <v>21.233333333333334</v>
      </c>
    </row>
    <row r="27" spans="1:12" ht="15.75">
      <c r="A27" s="659"/>
      <c r="B27" s="356" t="s">
        <v>110</v>
      </c>
      <c r="C27" s="452">
        <v>605</v>
      </c>
      <c r="D27" s="452">
        <v>361.9</v>
      </c>
      <c r="E27" s="450">
        <v>45.2375</v>
      </c>
      <c r="F27" s="461">
        <v>32.9</v>
      </c>
      <c r="G27" s="450">
        <v>40.21111111111111</v>
      </c>
      <c r="H27" s="461">
        <v>18.095</v>
      </c>
      <c r="I27" s="450">
        <v>60.31666666666666</v>
      </c>
      <c r="J27" s="461">
        <v>60.31666666666666</v>
      </c>
      <c r="K27" s="450">
        <v>45.2375</v>
      </c>
      <c r="L27" s="464">
        <v>25.85</v>
      </c>
    </row>
    <row r="28" spans="1:12" ht="15.75">
      <c r="A28" s="659"/>
      <c r="B28" s="356" t="s">
        <v>111</v>
      </c>
      <c r="C28" s="452">
        <v>427</v>
      </c>
      <c r="D28" s="452">
        <v>346.5</v>
      </c>
      <c r="E28" s="450">
        <v>173.25</v>
      </c>
      <c r="F28" s="461">
        <v>34.65</v>
      </c>
      <c r="G28" s="450">
        <v>7.7</v>
      </c>
      <c r="H28" s="461">
        <v>6.3</v>
      </c>
      <c r="I28" s="450">
        <v>0</v>
      </c>
      <c r="J28" s="461">
        <v>86.625</v>
      </c>
      <c r="K28" s="450">
        <v>9.118421052631579</v>
      </c>
      <c r="L28" s="464">
        <v>8.25</v>
      </c>
    </row>
    <row r="29" spans="1:12" ht="15.75">
      <c r="A29" s="659"/>
      <c r="B29" s="357" t="s">
        <v>90</v>
      </c>
      <c r="C29" s="465">
        <v>9160</v>
      </c>
      <c r="D29" s="465">
        <v>7117.7</v>
      </c>
      <c r="E29" s="466">
        <v>84.73452380952381</v>
      </c>
      <c r="F29" s="466">
        <v>43.93641975308642</v>
      </c>
      <c r="G29" s="466">
        <v>19.826462395543174</v>
      </c>
      <c r="H29" s="466">
        <v>13.661612284069097</v>
      </c>
      <c r="I29" s="466">
        <v>97.5027397260274</v>
      </c>
      <c r="J29" s="466">
        <v>51.577536231884054</v>
      </c>
      <c r="K29" s="466">
        <v>20.873020527859236</v>
      </c>
      <c r="L29" s="467">
        <v>14.859498956158664</v>
      </c>
    </row>
    <row r="30" spans="1:12" ht="15.75">
      <c r="A30" s="660" t="s">
        <v>4</v>
      </c>
      <c r="B30" s="356" t="s">
        <v>95</v>
      </c>
      <c r="C30" s="452">
        <v>1481</v>
      </c>
      <c r="D30" s="452">
        <v>1289.9</v>
      </c>
      <c r="E30" s="450">
        <v>67.88947368421053</v>
      </c>
      <c r="F30" s="461">
        <v>23.03392857142857</v>
      </c>
      <c r="G30" s="450">
        <v>11.726363636363637</v>
      </c>
      <c r="H30" s="461">
        <v>7.770481927710844</v>
      </c>
      <c r="I30" s="450">
        <v>128.99</v>
      </c>
      <c r="J30" s="461">
        <v>46.06785714285714</v>
      </c>
      <c r="K30" s="450">
        <v>13.162244897959184</v>
      </c>
      <c r="L30" s="464">
        <v>10.237301587301587</v>
      </c>
    </row>
    <row r="31" spans="1:12" ht="15.75">
      <c r="A31" s="659"/>
      <c r="B31" s="356" t="s">
        <v>112</v>
      </c>
      <c r="C31" s="452">
        <v>574</v>
      </c>
      <c r="D31" s="452">
        <v>385.7</v>
      </c>
      <c r="E31" s="450">
        <v>35.06363636363636</v>
      </c>
      <c r="F31" s="461">
        <v>10.424324324324324</v>
      </c>
      <c r="G31" s="450">
        <v>11.344117647058823</v>
      </c>
      <c r="H31" s="461">
        <v>5.432394366197183</v>
      </c>
      <c r="I31" s="450">
        <v>96.425</v>
      </c>
      <c r="J31" s="461">
        <v>24.257861635220127</v>
      </c>
      <c r="K31" s="450">
        <v>11.974542067680844</v>
      </c>
      <c r="L31" s="464">
        <v>8.017044273539804</v>
      </c>
    </row>
    <row r="32" spans="1:12" ht="15.75">
      <c r="A32" s="659"/>
      <c r="B32" s="356" t="s">
        <v>113</v>
      </c>
      <c r="C32" s="452">
        <v>1432</v>
      </c>
      <c r="D32" s="452">
        <v>898.6</v>
      </c>
      <c r="E32" s="450">
        <v>149.76666666666668</v>
      </c>
      <c r="F32" s="461">
        <v>64.18571428571428</v>
      </c>
      <c r="G32" s="450">
        <v>15.764912280701754</v>
      </c>
      <c r="H32" s="461">
        <v>12.656338028169014</v>
      </c>
      <c r="I32" s="450">
        <v>167.9626168224299</v>
      </c>
      <c r="J32" s="461">
        <v>86.82125603864735</v>
      </c>
      <c r="K32" s="450">
        <v>19.64153005464481</v>
      </c>
      <c r="L32" s="464">
        <v>16.01782531194296</v>
      </c>
    </row>
    <row r="33" spans="1:12" ht="15.75">
      <c r="A33" s="659"/>
      <c r="B33" s="357" t="s">
        <v>90</v>
      </c>
      <c r="C33" s="465">
        <v>3487</v>
      </c>
      <c r="D33" s="465">
        <v>2574.2</v>
      </c>
      <c r="E33" s="466">
        <v>71.50555555555555</v>
      </c>
      <c r="F33" s="466">
        <v>24.057943925233644</v>
      </c>
      <c r="G33" s="466">
        <v>12.806965174129353</v>
      </c>
      <c r="H33" s="466">
        <v>8.357792207792206</v>
      </c>
      <c r="I33" s="466">
        <v>133.03359173126614</v>
      </c>
      <c r="J33" s="466">
        <v>47.45069124423963</v>
      </c>
      <c r="K33" s="466">
        <v>14.629461241191178</v>
      </c>
      <c r="L33" s="467">
        <v>11.181964293471177</v>
      </c>
    </row>
    <row r="34" spans="1:12" ht="20.25" customHeight="1">
      <c r="A34" s="660" t="s">
        <v>5</v>
      </c>
      <c r="B34" s="356" t="s">
        <v>106</v>
      </c>
      <c r="C34" s="452">
        <v>1005</v>
      </c>
      <c r="D34" s="452">
        <v>957</v>
      </c>
      <c r="E34" s="450">
        <v>25.864864864864863</v>
      </c>
      <c r="F34" s="461">
        <v>8.86111111111111</v>
      </c>
      <c r="G34" s="450">
        <v>22.785714285714285</v>
      </c>
      <c r="H34" s="461">
        <v>6.38</v>
      </c>
      <c r="I34" s="450">
        <v>30.673076923076923</v>
      </c>
      <c r="J34" s="461">
        <v>14.456193353474319</v>
      </c>
      <c r="K34" s="450">
        <v>11.127906976744185</v>
      </c>
      <c r="L34" s="464">
        <v>6.2877792378449415</v>
      </c>
    </row>
    <row r="35" spans="1:12" ht="21.75" customHeight="1">
      <c r="A35" s="660"/>
      <c r="B35" s="356" t="s">
        <v>90</v>
      </c>
      <c r="C35" s="452">
        <v>1005</v>
      </c>
      <c r="D35" s="452">
        <v>957</v>
      </c>
      <c r="E35" s="450">
        <v>25.864864864864863</v>
      </c>
      <c r="F35" s="461">
        <v>8.86111111111111</v>
      </c>
      <c r="G35" s="450">
        <v>22.785714285714285</v>
      </c>
      <c r="H35" s="461">
        <v>6.38</v>
      </c>
      <c r="I35" s="450">
        <v>30.673076923076923</v>
      </c>
      <c r="J35" s="461">
        <v>14.456193353474319</v>
      </c>
      <c r="K35" s="450">
        <v>11.127906976744185</v>
      </c>
      <c r="L35" s="464">
        <v>6.2877792378449415</v>
      </c>
    </row>
    <row r="36" spans="1:12" ht="15.75">
      <c r="A36" s="660" t="s">
        <v>114</v>
      </c>
      <c r="B36" s="356" t="s">
        <v>112</v>
      </c>
      <c r="C36" s="452">
        <v>1703</v>
      </c>
      <c r="D36" s="452">
        <v>1491.8</v>
      </c>
      <c r="E36" s="450">
        <v>87.75294117647059</v>
      </c>
      <c r="F36" s="461">
        <v>41.43888888888889</v>
      </c>
      <c r="G36" s="450">
        <v>23.309375</v>
      </c>
      <c r="H36" s="461">
        <v>14.918</v>
      </c>
      <c r="I36" s="450">
        <v>87.75294117647059</v>
      </c>
      <c r="J36" s="461">
        <v>41.43888888888889</v>
      </c>
      <c r="K36" s="450">
        <v>24.760165975103735</v>
      </c>
      <c r="L36" s="464">
        <v>15.499220779220778</v>
      </c>
    </row>
    <row r="37" spans="1:12" ht="15.75">
      <c r="A37" s="659"/>
      <c r="B37" s="356" t="s">
        <v>99</v>
      </c>
      <c r="C37" s="452">
        <v>2879</v>
      </c>
      <c r="D37" s="452">
        <v>1789.8</v>
      </c>
      <c r="E37" s="450">
        <v>149.15</v>
      </c>
      <c r="F37" s="461">
        <v>68.83846153846153</v>
      </c>
      <c r="G37" s="450">
        <v>20.338636363636365</v>
      </c>
      <c r="H37" s="461">
        <v>15.7</v>
      </c>
      <c r="I37" s="450">
        <v>149.15</v>
      </c>
      <c r="J37" s="461">
        <v>68.83846153846153</v>
      </c>
      <c r="K37" s="450">
        <v>20.396581196581195</v>
      </c>
      <c r="L37" s="464">
        <v>15.734505494505495</v>
      </c>
    </row>
    <row r="38" spans="1:12" ht="15.75">
      <c r="A38" s="659"/>
      <c r="B38" s="356" t="s">
        <v>115</v>
      </c>
      <c r="C38" s="452">
        <v>2186</v>
      </c>
      <c r="D38" s="452">
        <v>1124.2</v>
      </c>
      <c r="E38" s="450">
        <v>224.84</v>
      </c>
      <c r="F38" s="461">
        <v>86.47692307692309</v>
      </c>
      <c r="G38" s="450">
        <v>28.825641025641026</v>
      </c>
      <c r="H38" s="461">
        <v>21.61923076923077</v>
      </c>
      <c r="I38" s="450">
        <v>229.42857142857142</v>
      </c>
      <c r="J38" s="461">
        <v>93.68333333333334</v>
      </c>
      <c r="K38" s="450">
        <v>29.32185706833594</v>
      </c>
      <c r="L38" s="464">
        <v>22.332141438220102</v>
      </c>
    </row>
    <row r="39" spans="1:12" ht="15.75">
      <c r="A39" s="659"/>
      <c r="B39" s="356" t="s">
        <v>95</v>
      </c>
      <c r="C39" s="452">
        <v>4282</v>
      </c>
      <c r="D39" s="452">
        <v>3088.8</v>
      </c>
      <c r="E39" s="450">
        <v>114.4</v>
      </c>
      <c r="F39" s="461">
        <v>64.35</v>
      </c>
      <c r="G39" s="450">
        <v>24.321259842519687</v>
      </c>
      <c r="H39" s="461">
        <v>17.650285714285715</v>
      </c>
      <c r="I39" s="450">
        <v>117.53424657534246</v>
      </c>
      <c r="J39" s="461">
        <v>66.09886582495184</v>
      </c>
      <c r="K39" s="450">
        <v>24.563021868787278</v>
      </c>
      <c r="L39" s="464">
        <v>17.908163265306122</v>
      </c>
    </row>
    <row r="40" spans="1:12" ht="15.75">
      <c r="A40" s="659"/>
      <c r="B40" s="357" t="s">
        <v>90</v>
      </c>
      <c r="C40" s="465">
        <v>11050</v>
      </c>
      <c r="D40" s="465">
        <v>7494.6</v>
      </c>
      <c r="E40" s="466">
        <v>122.86229508196722</v>
      </c>
      <c r="F40" s="466">
        <v>60.931707317073176</v>
      </c>
      <c r="G40" s="466">
        <v>23.567924528301887</v>
      </c>
      <c r="H40" s="466">
        <v>16.994557823129252</v>
      </c>
      <c r="I40" s="466">
        <v>124.53639082751745</v>
      </c>
      <c r="J40" s="466">
        <v>62.07736271017975</v>
      </c>
      <c r="K40" s="466">
        <v>24.014226665384985</v>
      </c>
      <c r="L40" s="467">
        <v>17.315743265098654</v>
      </c>
    </row>
    <row r="41" spans="1:12" ht="15.75">
      <c r="A41" s="660" t="s">
        <v>7</v>
      </c>
      <c r="B41" s="356" t="s">
        <v>116</v>
      </c>
      <c r="C41" s="452">
        <v>2097</v>
      </c>
      <c r="D41" s="452">
        <v>1511.7</v>
      </c>
      <c r="E41" s="450">
        <v>116.28461538461539</v>
      </c>
      <c r="F41" s="461">
        <v>41.99166666666667</v>
      </c>
      <c r="G41" s="450">
        <v>21.291549295774647</v>
      </c>
      <c r="H41" s="461">
        <v>14.12803738317757</v>
      </c>
      <c r="I41" s="450">
        <v>137.42727272727274</v>
      </c>
      <c r="J41" s="461">
        <v>57.04528301886793</v>
      </c>
      <c r="K41" s="450">
        <v>18.672183794466402</v>
      </c>
      <c r="L41" s="464">
        <v>14.067560022333891</v>
      </c>
    </row>
    <row r="42" spans="1:12" ht="15.75">
      <c r="A42" s="659"/>
      <c r="B42" s="356" t="s">
        <v>99</v>
      </c>
      <c r="C42" s="452">
        <v>3836</v>
      </c>
      <c r="D42" s="452">
        <v>1863.8</v>
      </c>
      <c r="E42" s="450">
        <v>155.31666666666666</v>
      </c>
      <c r="F42" s="461">
        <v>31.063333333333333</v>
      </c>
      <c r="G42" s="450">
        <v>28.673846153846153</v>
      </c>
      <c r="H42" s="461">
        <v>14.9104</v>
      </c>
      <c r="I42" s="450">
        <v>186.38</v>
      </c>
      <c r="J42" s="461">
        <v>50.95133952979771</v>
      </c>
      <c r="K42" s="450">
        <v>29.711461820500556</v>
      </c>
      <c r="L42" s="464">
        <v>18.76749572047125</v>
      </c>
    </row>
    <row r="43" spans="1:12" ht="15.75">
      <c r="A43" s="659"/>
      <c r="B43" s="356" t="s">
        <v>117</v>
      </c>
      <c r="C43" s="452">
        <v>1714</v>
      </c>
      <c r="D43" s="452">
        <v>1401</v>
      </c>
      <c r="E43" s="450">
        <v>200.14285714285714</v>
      </c>
      <c r="F43" s="461">
        <v>28.591836734693878</v>
      </c>
      <c r="G43" s="450">
        <v>16.290697674418606</v>
      </c>
      <c r="H43" s="461">
        <v>10.377777777777778</v>
      </c>
      <c r="I43" s="450">
        <v>200.14285714285714</v>
      </c>
      <c r="J43" s="461">
        <v>58.375</v>
      </c>
      <c r="K43" s="450">
        <v>14.011401140114012</v>
      </c>
      <c r="L43" s="464">
        <v>11.299298330510526</v>
      </c>
    </row>
    <row r="44" spans="1:12" ht="15.75">
      <c r="A44" s="659"/>
      <c r="B44" s="356" t="s">
        <v>112</v>
      </c>
      <c r="C44" s="452">
        <v>2734</v>
      </c>
      <c r="D44" s="452">
        <v>1556.6</v>
      </c>
      <c r="E44" s="450">
        <v>194.575</v>
      </c>
      <c r="F44" s="461">
        <v>29.934615384615384</v>
      </c>
      <c r="G44" s="450">
        <v>26.837931034482757</v>
      </c>
      <c r="H44" s="461">
        <v>14.15090909090909</v>
      </c>
      <c r="I44" s="450">
        <v>222.37142857142857</v>
      </c>
      <c r="J44" s="461">
        <v>64.85833333333333</v>
      </c>
      <c r="K44" s="450">
        <v>18.68891823748349</v>
      </c>
      <c r="L44" s="464">
        <v>14.508341877155374</v>
      </c>
    </row>
    <row r="45" spans="1:12" ht="15.75">
      <c r="A45" s="659"/>
      <c r="B45" s="356" t="s">
        <v>94</v>
      </c>
      <c r="C45" s="452">
        <v>1242</v>
      </c>
      <c r="D45" s="452">
        <v>745.7</v>
      </c>
      <c r="E45" s="450">
        <v>124.28333333333335</v>
      </c>
      <c r="F45" s="461">
        <v>46.60625</v>
      </c>
      <c r="G45" s="450">
        <v>17.754761904761907</v>
      </c>
      <c r="H45" s="461">
        <v>12.85689655172414</v>
      </c>
      <c r="I45" s="450">
        <v>149.14</v>
      </c>
      <c r="J45" s="461">
        <v>67.7909090909091</v>
      </c>
      <c r="K45" s="450">
        <v>17.754761904761907</v>
      </c>
      <c r="L45" s="464">
        <v>14.069811320754718</v>
      </c>
    </row>
    <row r="46" spans="1:12" ht="31.5">
      <c r="A46" s="659"/>
      <c r="B46" s="356" t="s">
        <v>118</v>
      </c>
      <c r="C46" s="452">
        <v>1001</v>
      </c>
      <c r="D46" s="452">
        <v>641.4</v>
      </c>
      <c r="E46" s="450">
        <v>160.35</v>
      </c>
      <c r="F46" s="461">
        <v>40.0875</v>
      </c>
      <c r="G46" s="450">
        <v>17.816666666666666</v>
      </c>
      <c r="H46" s="461">
        <v>12.334615384615384</v>
      </c>
      <c r="I46" s="450">
        <v>160.35</v>
      </c>
      <c r="J46" s="461">
        <v>47.51111111111111</v>
      </c>
      <c r="K46" s="450">
        <v>18.325714285714284</v>
      </c>
      <c r="L46" s="464">
        <v>13.224742268041236</v>
      </c>
    </row>
    <row r="47" spans="1:12" ht="15.75">
      <c r="A47" s="659"/>
      <c r="B47" s="356" t="s">
        <v>119</v>
      </c>
      <c r="C47" s="452">
        <v>692</v>
      </c>
      <c r="D47" s="452">
        <v>605.2</v>
      </c>
      <c r="E47" s="450">
        <v>302.6</v>
      </c>
      <c r="F47" s="461">
        <v>60.52</v>
      </c>
      <c r="G47" s="450">
        <v>15.13</v>
      </c>
      <c r="H47" s="461">
        <v>12.104000000000001</v>
      </c>
      <c r="I47" s="450">
        <v>242.08</v>
      </c>
      <c r="J47" s="461">
        <v>87.07913669064749</v>
      </c>
      <c r="K47" s="450">
        <v>14.219924812030076</v>
      </c>
      <c r="L47" s="464">
        <v>12.223793173096343</v>
      </c>
    </row>
    <row r="48" spans="1:12" ht="15.75">
      <c r="A48" s="659"/>
      <c r="B48" s="356" t="s">
        <v>120</v>
      </c>
      <c r="C48" s="452">
        <v>856</v>
      </c>
      <c r="D48" s="452">
        <v>599.8</v>
      </c>
      <c r="E48" s="450">
        <v>149.95</v>
      </c>
      <c r="F48" s="461">
        <v>39.986666666666665</v>
      </c>
      <c r="G48" s="450">
        <v>9.087878787878788</v>
      </c>
      <c r="H48" s="461">
        <v>7.404938271604938</v>
      </c>
      <c r="I48" s="450">
        <v>149.95</v>
      </c>
      <c r="J48" s="461">
        <v>41.42265193370165</v>
      </c>
      <c r="K48" s="450">
        <v>10.104447439353098</v>
      </c>
      <c r="L48" s="464">
        <v>8.122968580715058</v>
      </c>
    </row>
    <row r="49" spans="1:12" ht="15.75">
      <c r="A49" s="659"/>
      <c r="B49" s="357" t="s">
        <v>90</v>
      </c>
      <c r="C49" s="465">
        <v>14172</v>
      </c>
      <c r="D49" s="465">
        <v>8925.2</v>
      </c>
      <c r="E49" s="466">
        <v>159.37857142857143</v>
      </c>
      <c r="F49" s="466">
        <v>35.13858267716536</v>
      </c>
      <c r="G49" s="466">
        <v>19.235344827586207</v>
      </c>
      <c r="H49" s="466">
        <v>12.430640668523678</v>
      </c>
      <c r="I49" s="466">
        <v>176.73663366336635</v>
      </c>
      <c r="J49" s="466">
        <v>56.84478695624483</v>
      </c>
      <c r="K49" s="466">
        <v>17.64257051928285</v>
      </c>
      <c r="L49" s="467">
        <v>13.463870870417862</v>
      </c>
    </row>
    <row r="50" spans="1:12" ht="15.75">
      <c r="A50" s="660" t="s">
        <v>8</v>
      </c>
      <c r="B50" s="356" t="s">
        <v>121</v>
      </c>
      <c r="C50" s="452">
        <v>908</v>
      </c>
      <c r="D50" s="452">
        <v>894</v>
      </c>
      <c r="E50" s="450">
        <v>49.666666666666664</v>
      </c>
      <c r="F50" s="461">
        <v>16.867924528301888</v>
      </c>
      <c r="G50" s="450">
        <v>16.867924528301888</v>
      </c>
      <c r="H50" s="461">
        <v>8.433962264150944</v>
      </c>
      <c r="I50" s="450">
        <v>59.6</v>
      </c>
      <c r="J50" s="461">
        <v>40.63636363636363</v>
      </c>
      <c r="K50" s="450">
        <v>21.804878048780488</v>
      </c>
      <c r="L50" s="464">
        <v>14.19047619047619</v>
      </c>
    </row>
    <row r="51" spans="1:12" ht="15.75">
      <c r="A51" s="659"/>
      <c r="B51" s="356" t="s">
        <v>99</v>
      </c>
      <c r="C51" s="452">
        <v>1987</v>
      </c>
      <c r="D51" s="452">
        <v>1037.8</v>
      </c>
      <c r="E51" s="450">
        <v>57.65555555555555</v>
      </c>
      <c r="F51" s="461">
        <v>19.21851851851852</v>
      </c>
      <c r="G51" s="450">
        <v>39.91538461538461</v>
      </c>
      <c r="H51" s="461">
        <v>12.9725</v>
      </c>
      <c r="I51" s="450">
        <v>103.78</v>
      </c>
      <c r="J51" s="461">
        <v>39.91538461538461</v>
      </c>
      <c r="K51" s="450">
        <v>19.21851851851852</v>
      </c>
      <c r="L51" s="464">
        <v>12.9725</v>
      </c>
    </row>
    <row r="52" spans="1:12" ht="15.75">
      <c r="A52" s="659"/>
      <c r="B52" s="356" t="s">
        <v>122</v>
      </c>
      <c r="C52" s="452">
        <v>2450</v>
      </c>
      <c r="D52" s="452">
        <v>1053.2</v>
      </c>
      <c r="E52" s="450">
        <v>61.952941176470574</v>
      </c>
      <c r="F52" s="461">
        <v>20.25384615384615</v>
      </c>
      <c r="G52" s="450">
        <v>20.25384615384615</v>
      </c>
      <c r="H52" s="461">
        <v>10.126923076923076</v>
      </c>
      <c r="I52" s="450">
        <v>52.66</v>
      </c>
      <c r="J52" s="461">
        <v>24.49302325581395</v>
      </c>
      <c r="K52" s="450">
        <v>18.15862068965517</v>
      </c>
      <c r="L52" s="464">
        <v>10.427722772277226</v>
      </c>
    </row>
    <row r="53" spans="1:12" ht="15.75">
      <c r="A53" s="659"/>
      <c r="B53" s="356" t="s">
        <v>123</v>
      </c>
      <c r="C53" s="452">
        <v>215</v>
      </c>
      <c r="D53" s="452">
        <v>178.7</v>
      </c>
      <c r="E53" s="450">
        <v>25.52857142857143</v>
      </c>
      <c r="F53" s="461">
        <v>8.50952380952381</v>
      </c>
      <c r="G53" s="450">
        <v>7.769565217391304</v>
      </c>
      <c r="H53" s="461">
        <v>4.0613636363636365</v>
      </c>
      <c r="I53" s="450">
        <v>35.74</v>
      </c>
      <c r="J53" s="461">
        <v>12.764285714285714</v>
      </c>
      <c r="K53" s="450">
        <v>5.2558823529411764</v>
      </c>
      <c r="L53" s="464">
        <v>3.7229166666666664</v>
      </c>
    </row>
    <row r="54" spans="1:12" ht="15.75">
      <c r="A54" s="659"/>
      <c r="B54" s="356" t="s">
        <v>94</v>
      </c>
      <c r="C54" s="452">
        <v>878</v>
      </c>
      <c r="D54" s="452">
        <v>645.4</v>
      </c>
      <c r="E54" s="450">
        <v>64.54</v>
      </c>
      <c r="F54" s="461">
        <v>21.513333333333332</v>
      </c>
      <c r="G54" s="450">
        <v>24.823076923076922</v>
      </c>
      <c r="H54" s="461">
        <v>11.525</v>
      </c>
      <c r="I54" s="450">
        <v>64.54</v>
      </c>
      <c r="J54" s="461">
        <v>46.1</v>
      </c>
      <c r="K54" s="450">
        <v>20.81935483870968</v>
      </c>
      <c r="L54" s="464">
        <v>14.342222222222222</v>
      </c>
    </row>
    <row r="55" spans="1:12" ht="15.75">
      <c r="A55" s="659"/>
      <c r="B55" s="357" t="s">
        <v>90</v>
      </c>
      <c r="C55" s="465">
        <v>6438</v>
      </c>
      <c r="D55" s="465">
        <v>3809.1</v>
      </c>
      <c r="E55" s="466">
        <v>54.41571428571429</v>
      </c>
      <c r="F55" s="466">
        <v>18.138571428571428</v>
      </c>
      <c r="G55" s="466">
        <v>21.161666666666665</v>
      </c>
      <c r="H55" s="466">
        <v>9.766923076923076</v>
      </c>
      <c r="I55" s="466">
        <v>63.485</v>
      </c>
      <c r="J55" s="466">
        <v>32.00924369747899</v>
      </c>
      <c r="K55" s="466">
        <v>17.472935779816513</v>
      </c>
      <c r="L55" s="467">
        <v>11.302967359050445</v>
      </c>
    </row>
    <row r="56" spans="1:12" ht="15.75">
      <c r="A56" s="660" t="s">
        <v>9</v>
      </c>
      <c r="B56" s="356" t="s">
        <v>124</v>
      </c>
      <c r="C56" s="452">
        <v>3425</v>
      </c>
      <c r="D56" s="452">
        <v>3353</v>
      </c>
      <c r="E56" s="450">
        <v>98.61764705882354</v>
      </c>
      <c r="F56" s="461">
        <v>27.941666666666666</v>
      </c>
      <c r="G56" s="450">
        <v>17.463541666666668</v>
      </c>
      <c r="H56" s="461">
        <v>10.746794871794872</v>
      </c>
      <c r="I56" s="450">
        <v>98.61764705882354</v>
      </c>
      <c r="J56" s="461">
        <v>27.941666666666666</v>
      </c>
      <c r="K56" s="450">
        <v>18.380660015349193</v>
      </c>
      <c r="L56" s="464">
        <v>11.08722968057668</v>
      </c>
    </row>
    <row r="57" spans="1:12" ht="15.75">
      <c r="A57" s="659"/>
      <c r="B57" s="356" t="s">
        <v>125</v>
      </c>
      <c r="C57" s="452">
        <v>1727</v>
      </c>
      <c r="D57" s="452">
        <v>1756</v>
      </c>
      <c r="E57" s="450">
        <v>54.875</v>
      </c>
      <c r="F57" s="461">
        <v>17.56</v>
      </c>
      <c r="G57" s="450">
        <v>17.56</v>
      </c>
      <c r="H57" s="461">
        <v>8.78</v>
      </c>
      <c r="I57" s="450">
        <v>125.42857142857143</v>
      </c>
      <c r="J57" s="461">
        <v>24.412623383845403</v>
      </c>
      <c r="K57" s="450">
        <v>18.20066334991708</v>
      </c>
      <c r="L57" s="464">
        <v>10.426934267561307</v>
      </c>
    </row>
    <row r="58" spans="1:12" ht="15.75">
      <c r="A58" s="659"/>
      <c r="B58" s="356" t="s">
        <v>126</v>
      </c>
      <c r="C58" s="452">
        <v>3354</v>
      </c>
      <c r="D58" s="452">
        <v>3328</v>
      </c>
      <c r="E58" s="450">
        <v>75.63636363636364</v>
      </c>
      <c r="F58" s="461">
        <v>26.624</v>
      </c>
      <c r="G58" s="450">
        <v>22.951724137931034</v>
      </c>
      <c r="H58" s="461">
        <v>12.325925925925926</v>
      </c>
      <c r="I58" s="450">
        <v>105.65079365079364</v>
      </c>
      <c r="J58" s="461">
        <v>32.104958518232685</v>
      </c>
      <c r="K58" s="450">
        <v>25.354258723144905</v>
      </c>
      <c r="L58" s="464">
        <v>14.166524774391283</v>
      </c>
    </row>
    <row r="59" spans="1:12" ht="31.5">
      <c r="A59" s="659"/>
      <c r="B59" s="356" t="s">
        <v>127</v>
      </c>
      <c r="C59" s="452">
        <v>1719</v>
      </c>
      <c r="D59" s="452">
        <v>1708.3</v>
      </c>
      <c r="E59" s="450">
        <v>51.766666666666666</v>
      </c>
      <c r="F59" s="461">
        <v>12.844360902255639</v>
      </c>
      <c r="G59" s="450">
        <v>16.116037735849055</v>
      </c>
      <c r="H59" s="461">
        <v>7.147698744769874</v>
      </c>
      <c r="I59" s="450">
        <v>52.56307692307692</v>
      </c>
      <c r="J59" s="461">
        <v>12.953442523506219</v>
      </c>
      <c r="K59" s="450">
        <v>16.240136895142125</v>
      </c>
      <c r="L59" s="464">
        <v>7.205888556122664</v>
      </c>
    </row>
    <row r="60" spans="1:12" ht="15.75">
      <c r="A60" s="659"/>
      <c r="B60" s="356" t="s">
        <v>128</v>
      </c>
      <c r="C60" s="452">
        <v>1112</v>
      </c>
      <c r="D60" s="452">
        <v>1056</v>
      </c>
      <c r="E60" s="450">
        <v>58.666666666666664</v>
      </c>
      <c r="F60" s="461">
        <v>15.529411764705882</v>
      </c>
      <c r="G60" s="450">
        <v>20.705882352941178</v>
      </c>
      <c r="H60" s="461">
        <v>8.873949579831933</v>
      </c>
      <c r="I60" s="450">
        <v>66</v>
      </c>
      <c r="J60" s="461">
        <v>26.4</v>
      </c>
      <c r="K60" s="450">
        <v>13.407821229050278</v>
      </c>
      <c r="L60" s="464">
        <v>8.891882788817783</v>
      </c>
    </row>
    <row r="61" spans="1:12" ht="15.75">
      <c r="A61" s="659"/>
      <c r="B61" s="356" t="s">
        <v>129</v>
      </c>
      <c r="C61" s="452">
        <v>4929</v>
      </c>
      <c r="D61" s="452">
        <v>3438</v>
      </c>
      <c r="E61" s="450">
        <v>88.15384615384616</v>
      </c>
      <c r="F61" s="461">
        <v>19.423728813559322</v>
      </c>
      <c r="G61" s="450">
        <v>23.073825503355703</v>
      </c>
      <c r="H61" s="461">
        <v>10.54601226993865</v>
      </c>
      <c r="I61" s="450">
        <v>90.11795543905636</v>
      </c>
      <c r="J61" s="461">
        <v>42.94815740162399</v>
      </c>
      <c r="K61" s="450">
        <v>18.54769097971515</v>
      </c>
      <c r="L61" s="464">
        <v>12.953543574092912</v>
      </c>
    </row>
    <row r="62" spans="1:12" ht="15.75">
      <c r="A62" s="659"/>
      <c r="B62" s="356" t="s">
        <v>130</v>
      </c>
      <c r="C62" s="452">
        <v>70</v>
      </c>
      <c r="D62" s="452">
        <v>48</v>
      </c>
      <c r="E62" s="450">
        <v>6.857142857142857</v>
      </c>
      <c r="F62" s="461">
        <v>2.526315789473684</v>
      </c>
      <c r="G62" s="450">
        <v>1.92</v>
      </c>
      <c r="H62" s="461">
        <v>1.0909090909090908</v>
      </c>
      <c r="I62" s="450">
        <v>9.30232558139535</v>
      </c>
      <c r="J62" s="461">
        <v>3.896103896103896</v>
      </c>
      <c r="K62" s="450">
        <v>2.6785714285714284</v>
      </c>
      <c r="L62" s="464">
        <v>1.5873015873015872</v>
      </c>
    </row>
    <row r="63" spans="1:12" ht="15.75">
      <c r="A63" s="659"/>
      <c r="B63" s="357" t="s">
        <v>90</v>
      </c>
      <c r="C63" s="465">
        <v>16336</v>
      </c>
      <c r="D63" s="465">
        <v>14687.3</v>
      </c>
      <c r="E63" s="466">
        <v>70.95314009661836</v>
      </c>
      <c r="F63" s="466">
        <v>19.79420485175202</v>
      </c>
      <c r="G63" s="466">
        <v>19.124088541666666</v>
      </c>
      <c r="H63" s="466">
        <v>9.726688741721853</v>
      </c>
      <c r="I63" s="466">
        <v>85.73521685832701</v>
      </c>
      <c r="J63" s="466">
        <v>26.23481709059731</v>
      </c>
      <c r="K63" s="466">
        <v>18.419217697738873</v>
      </c>
      <c r="L63" s="467">
        <v>10.821526196738946</v>
      </c>
    </row>
    <row r="64" spans="1:12" ht="15.75">
      <c r="A64" s="661" t="s">
        <v>131</v>
      </c>
      <c r="B64" s="453" t="s">
        <v>132</v>
      </c>
      <c r="C64" s="522">
        <v>2967</v>
      </c>
      <c r="D64" s="522">
        <v>2169.2</v>
      </c>
      <c r="E64" s="522">
        <v>98.6</v>
      </c>
      <c r="F64" s="524">
        <v>49.3</v>
      </c>
      <c r="G64" s="526">
        <v>30.988571428571426</v>
      </c>
      <c r="H64" s="524">
        <v>19.028070175438597</v>
      </c>
      <c r="I64" s="526">
        <v>110.95652173913042</v>
      </c>
      <c r="J64" s="524">
        <v>61.0182841068917</v>
      </c>
      <c r="K64" s="526">
        <v>30.83878305373898</v>
      </c>
      <c r="L64" s="527">
        <v>20.485409387099818</v>
      </c>
    </row>
    <row r="65" spans="1:12" ht="15.75">
      <c r="A65" s="659"/>
      <c r="B65" s="453" t="s">
        <v>133</v>
      </c>
      <c r="C65" s="522">
        <v>1106</v>
      </c>
      <c r="D65" s="522">
        <v>919.4</v>
      </c>
      <c r="E65" s="522">
        <v>70.72307692307692</v>
      </c>
      <c r="F65" s="524">
        <v>20.895454545454545</v>
      </c>
      <c r="G65" s="526">
        <v>21.38139534883721</v>
      </c>
      <c r="H65" s="524">
        <v>10.567816091954024</v>
      </c>
      <c r="I65" s="526">
        <v>75.0530612244898</v>
      </c>
      <c r="J65" s="524">
        <v>21.76094674556213</v>
      </c>
      <c r="K65" s="526">
        <v>24.715053763440856</v>
      </c>
      <c r="L65" s="527">
        <v>11.572057898049087</v>
      </c>
    </row>
    <row r="66" spans="1:12" ht="15.75">
      <c r="A66" s="659"/>
      <c r="B66" s="453" t="s">
        <v>125</v>
      </c>
      <c r="C66" s="522">
        <v>3603</v>
      </c>
      <c r="D66" s="522">
        <v>2753.5</v>
      </c>
      <c r="E66" s="522">
        <v>101.98148148148148</v>
      </c>
      <c r="F66" s="524">
        <v>33.579268292682926</v>
      </c>
      <c r="G66" s="526">
        <v>23.334745762711865</v>
      </c>
      <c r="H66" s="524">
        <v>13.7675</v>
      </c>
      <c r="I66" s="526">
        <v>137.88182273410115</v>
      </c>
      <c r="J66" s="524">
        <v>44.23293172690763</v>
      </c>
      <c r="K66" s="526">
        <v>22.658821593153387</v>
      </c>
      <c r="L66" s="527">
        <v>14.98340316700223</v>
      </c>
    </row>
    <row r="67" spans="1:12" ht="15.75">
      <c r="A67" s="659"/>
      <c r="B67" s="453" t="s">
        <v>126</v>
      </c>
      <c r="C67" s="522">
        <v>2568</v>
      </c>
      <c r="D67" s="522">
        <v>2321.8</v>
      </c>
      <c r="E67" s="522">
        <v>85.9925925925926</v>
      </c>
      <c r="F67" s="524">
        <v>28.314634146341465</v>
      </c>
      <c r="G67" s="526">
        <v>28.6641975308642</v>
      </c>
      <c r="H67" s="524">
        <v>14.244171779141105</v>
      </c>
      <c r="I67" s="526">
        <v>97.71885521885523</v>
      </c>
      <c r="J67" s="524">
        <v>34.835708927231806</v>
      </c>
      <c r="K67" s="526">
        <v>22.769441992742966</v>
      </c>
      <c r="L67" s="527">
        <v>13.769422369825644</v>
      </c>
    </row>
    <row r="68" spans="1:12" ht="15.75">
      <c r="A68" s="659"/>
      <c r="B68" s="453" t="s">
        <v>124</v>
      </c>
      <c r="C68" s="522">
        <v>1080</v>
      </c>
      <c r="D68" s="522">
        <v>1066</v>
      </c>
      <c r="E68" s="522">
        <v>53.3</v>
      </c>
      <c r="F68" s="524">
        <v>21.755102040816325</v>
      </c>
      <c r="G68" s="526">
        <v>21.755102040816325</v>
      </c>
      <c r="H68" s="524">
        <v>10.877551020408163</v>
      </c>
      <c r="I68" s="526">
        <v>213.2</v>
      </c>
      <c r="J68" s="524">
        <v>31.352941176470587</v>
      </c>
      <c r="K68" s="526">
        <v>16.947535771065183</v>
      </c>
      <c r="L68" s="527">
        <v>11.001031991744066</v>
      </c>
    </row>
    <row r="69" spans="1:12" ht="15.75">
      <c r="A69" s="659"/>
      <c r="B69" s="453" t="s">
        <v>134</v>
      </c>
      <c r="C69" s="522">
        <v>973</v>
      </c>
      <c r="D69" s="522">
        <v>796.4</v>
      </c>
      <c r="E69" s="522">
        <v>132.73333333333332</v>
      </c>
      <c r="F69" s="524">
        <v>44.24444444444444</v>
      </c>
      <c r="G69" s="526">
        <v>18.1</v>
      </c>
      <c r="H69" s="524">
        <v>12.845161290322581</v>
      </c>
      <c r="I69" s="526">
        <v>159.28</v>
      </c>
      <c r="J69" s="524">
        <v>58.601913171449596</v>
      </c>
      <c r="K69" s="526">
        <v>18.961904761904762</v>
      </c>
      <c r="L69" s="527">
        <v>14.326317683036516</v>
      </c>
    </row>
    <row r="70" spans="1:12" ht="15.75">
      <c r="A70" s="659"/>
      <c r="B70" s="453" t="s">
        <v>117</v>
      </c>
      <c r="C70" s="522">
        <v>828</v>
      </c>
      <c r="D70" s="522">
        <v>715.9</v>
      </c>
      <c r="E70" s="522">
        <v>89.4875</v>
      </c>
      <c r="F70" s="524">
        <v>34.09047619047619</v>
      </c>
      <c r="G70" s="526">
        <v>21.055882352941175</v>
      </c>
      <c r="H70" s="524">
        <v>13.016363636363636</v>
      </c>
      <c r="I70" s="526">
        <v>140.9251968503937</v>
      </c>
      <c r="J70" s="524">
        <v>71.66166166166165</v>
      </c>
      <c r="K70" s="526">
        <v>23.4107259646828</v>
      </c>
      <c r="L70" s="527">
        <v>17.646043874784322</v>
      </c>
    </row>
    <row r="71" spans="1:12" ht="15.75">
      <c r="A71" s="659"/>
      <c r="B71" s="453" t="s">
        <v>135</v>
      </c>
      <c r="C71" s="522">
        <v>227</v>
      </c>
      <c r="D71" s="522">
        <v>227</v>
      </c>
      <c r="E71" s="522">
        <v>37.833333333333336</v>
      </c>
      <c r="F71" s="524">
        <v>12.61111111111111</v>
      </c>
      <c r="G71" s="526">
        <v>9.458333333333334</v>
      </c>
      <c r="H71" s="524">
        <v>5.404761904761905</v>
      </c>
      <c r="I71" s="526">
        <v>56.75</v>
      </c>
      <c r="J71" s="524">
        <v>25.22222222222222</v>
      </c>
      <c r="K71" s="526">
        <v>9.50188363331938</v>
      </c>
      <c r="L71" s="527">
        <v>6.901793858315597</v>
      </c>
    </row>
    <row r="72" spans="1:12" ht="15.75">
      <c r="A72" s="659"/>
      <c r="B72" s="468" t="s">
        <v>90</v>
      </c>
      <c r="C72" s="523">
        <v>13352</v>
      </c>
      <c r="D72" s="523">
        <v>10969.2</v>
      </c>
      <c r="E72" s="523">
        <v>84.37846153846155</v>
      </c>
      <c r="F72" s="525">
        <v>30.21818181818182</v>
      </c>
      <c r="G72" s="525">
        <v>21.592913385826773</v>
      </c>
      <c r="H72" s="525">
        <v>12.593800229621126</v>
      </c>
      <c r="I72" s="525">
        <v>115.68445475638053</v>
      </c>
      <c r="J72" s="525">
        <v>39.81705325057171</v>
      </c>
      <c r="K72" s="525">
        <v>20.232403718459498</v>
      </c>
      <c r="L72" s="528">
        <v>13.415520088057237</v>
      </c>
    </row>
    <row r="73" spans="1:12" ht="31.5">
      <c r="A73" s="660" t="s">
        <v>11</v>
      </c>
      <c r="B73" s="356" t="s">
        <v>136</v>
      </c>
      <c r="C73" s="452">
        <v>2736</v>
      </c>
      <c r="D73" s="452">
        <v>2258.6</v>
      </c>
      <c r="E73" s="450">
        <v>118.8736842105263</v>
      </c>
      <c r="F73" s="461">
        <v>37.02622950819672</v>
      </c>
      <c r="G73" s="450">
        <v>26.57176470588235</v>
      </c>
      <c r="H73" s="461">
        <v>15.46986301369863</v>
      </c>
      <c r="I73" s="450">
        <v>188.21666666666667</v>
      </c>
      <c r="J73" s="461">
        <v>59.43684210526315</v>
      </c>
      <c r="K73" s="450">
        <v>32.93379994167395</v>
      </c>
      <c r="L73" s="464">
        <v>21.19159316945018</v>
      </c>
    </row>
    <row r="74" spans="1:12" ht="15.75">
      <c r="A74" s="659"/>
      <c r="B74" s="356" t="s">
        <v>125</v>
      </c>
      <c r="C74" s="452">
        <v>1613</v>
      </c>
      <c r="D74" s="452">
        <v>1434.8</v>
      </c>
      <c r="E74" s="450">
        <v>57.391999999999996</v>
      </c>
      <c r="F74" s="461">
        <v>21.73939393939394</v>
      </c>
      <c r="G74" s="450">
        <v>18.394871794871793</v>
      </c>
      <c r="H74" s="461">
        <v>9.963888888888889</v>
      </c>
      <c r="I74" s="450">
        <v>57.391999999999996</v>
      </c>
      <c r="J74" s="461">
        <v>28.133333333333333</v>
      </c>
      <c r="K74" s="450">
        <v>18.401949467744004</v>
      </c>
      <c r="L74" s="464">
        <v>11.125067845235327</v>
      </c>
    </row>
    <row r="75" spans="1:12" ht="15.75">
      <c r="A75" s="659"/>
      <c r="B75" s="356" t="s">
        <v>137</v>
      </c>
      <c r="C75" s="452">
        <v>1551</v>
      </c>
      <c r="D75" s="452">
        <v>1496.8</v>
      </c>
      <c r="E75" s="450">
        <v>59.872</v>
      </c>
      <c r="F75" s="461">
        <v>23.027692307692305</v>
      </c>
      <c r="G75" s="450">
        <v>19.18974358974359</v>
      </c>
      <c r="H75" s="461">
        <v>10.467132867132866</v>
      </c>
      <c r="I75" s="450">
        <v>88.04705882352941</v>
      </c>
      <c r="J75" s="461">
        <v>30.546938775510203</v>
      </c>
      <c r="K75" s="450">
        <v>20.78311580116634</v>
      </c>
      <c r="L75" s="464">
        <v>12.368203602710295</v>
      </c>
    </row>
    <row r="76" spans="1:12" ht="15.75">
      <c r="A76" s="659"/>
      <c r="B76" s="356" t="s">
        <v>124</v>
      </c>
      <c r="C76" s="452">
        <v>1059</v>
      </c>
      <c r="D76" s="452">
        <v>930.9</v>
      </c>
      <c r="E76" s="450">
        <v>62.06</v>
      </c>
      <c r="F76" s="461">
        <v>26.597142857142856</v>
      </c>
      <c r="G76" s="450">
        <v>15.777966101694915</v>
      </c>
      <c r="H76" s="461">
        <v>9.903191489361701</v>
      </c>
      <c r="I76" s="450">
        <v>93.09</v>
      </c>
      <c r="J76" s="461">
        <v>39.901414487783974</v>
      </c>
      <c r="K76" s="450">
        <v>20.792941702032614</v>
      </c>
      <c r="L76" s="464">
        <v>13.669603524229077</v>
      </c>
    </row>
    <row r="77" spans="1:12" ht="15.75">
      <c r="A77" s="659"/>
      <c r="B77" s="356" t="s">
        <v>138</v>
      </c>
      <c r="C77" s="452">
        <v>1185</v>
      </c>
      <c r="D77" s="452">
        <v>1207</v>
      </c>
      <c r="E77" s="450">
        <v>86.21428571428571</v>
      </c>
      <c r="F77" s="461">
        <v>32.62162162162162</v>
      </c>
      <c r="G77" s="450">
        <v>14.542168674698795</v>
      </c>
      <c r="H77" s="461">
        <v>10.058333333333334</v>
      </c>
      <c r="I77" s="450">
        <v>120.7</v>
      </c>
      <c r="J77" s="461">
        <v>57.476190476190474</v>
      </c>
      <c r="K77" s="450">
        <v>15.108273876580299</v>
      </c>
      <c r="L77" s="464">
        <v>11.963524630786004</v>
      </c>
    </row>
    <row r="78" spans="1:12" ht="15.75">
      <c r="A78" s="659"/>
      <c r="B78" s="356" t="s">
        <v>139</v>
      </c>
      <c r="C78" s="452">
        <v>1147</v>
      </c>
      <c r="D78" s="452">
        <v>705.1</v>
      </c>
      <c r="E78" s="450">
        <v>78.34444444444445</v>
      </c>
      <c r="F78" s="461">
        <v>25.182142857142857</v>
      </c>
      <c r="G78" s="450">
        <v>17.197560975609758</v>
      </c>
      <c r="H78" s="461">
        <v>10.218840579710145</v>
      </c>
      <c r="I78" s="450">
        <v>141.02</v>
      </c>
      <c r="J78" s="461">
        <v>50.364285714285714</v>
      </c>
      <c r="K78" s="450">
        <v>30.106746370623398</v>
      </c>
      <c r="L78" s="464">
        <v>18.84286477819348</v>
      </c>
    </row>
    <row r="79" spans="1:12" ht="15.75">
      <c r="A79" s="659"/>
      <c r="B79" s="356" t="s">
        <v>112</v>
      </c>
      <c r="C79" s="452">
        <v>455</v>
      </c>
      <c r="D79" s="452">
        <v>449</v>
      </c>
      <c r="E79" s="450">
        <v>26.41176470588235</v>
      </c>
      <c r="F79" s="461">
        <v>10.69047619047619</v>
      </c>
      <c r="G79" s="450">
        <v>4.988888888888889</v>
      </c>
      <c r="H79" s="461">
        <v>3.4015151515151514</v>
      </c>
      <c r="I79" s="450">
        <v>47.61399787910923</v>
      </c>
      <c r="J79" s="461">
        <v>22.551481667503765</v>
      </c>
      <c r="K79" s="450">
        <v>7.422714498264176</v>
      </c>
      <c r="L79" s="464">
        <v>5.58457711442786</v>
      </c>
    </row>
    <row r="80" spans="1:12" ht="15.75">
      <c r="A80" s="659"/>
      <c r="B80" s="357" t="s">
        <v>90</v>
      </c>
      <c r="C80" s="465">
        <v>9746</v>
      </c>
      <c r="D80" s="465">
        <v>8482.2</v>
      </c>
      <c r="E80" s="466">
        <v>67.8576</v>
      </c>
      <c r="F80" s="466">
        <v>24.801754385964916</v>
      </c>
      <c r="G80" s="466">
        <v>16.06477272727273</v>
      </c>
      <c r="H80" s="466">
        <v>9.749655172413794</v>
      </c>
      <c r="I80" s="466">
        <v>94.84736665548473</v>
      </c>
      <c r="J80" s="466">
        <v>39.04529552568588</v>
      </c>
      <c r="K80" s="466">
        <v>19.055128723547647</v>
      </c>
      <c r="L80" s="467">
        <v>12.805640266916273</v>
      </c>
    </row>
    <row r="81" spans="1:12" ht="15.75">
      <c r="A81" s="659" t="s">
        <v>12</v>
      </c>
      <c r="B81" s="356" t="s">
        <v>140</v>
      </c>
      <c r="C81" s="452">
        <v>431</v>
      </c>
      <c r="D81" s="452">
        <v>402.7</v>
      </c>
      <c r="E81" s="450">
        <v>67.11666666666666</v>
      </c>
      <c r="F81" s="461">
        <v>28.764285714285712</v>
      </c>
      <c r="G81" s="450">
        <v>20.135</v>
      </c>
      <c r="H81" s="461">
        <v>11.844117647058823</v>
      </c>
      <c r="I81" s="450">
        <v>119.14201183431953</v>
      </c>
      <c r="J81" s="461">
        <v>30.811017597551643</v>
      </c>
      <c r="K81" s="450">
        <v>21.329449152542374</v>
      </c>
      <c r="L81" s="464">
        <v>12.604068857589985</v>
      </c>
    </row>
    <row r="82" spans="1:12" ht="15.75">
      <c r="A82" s="659"/>
      <c r="B82" s="356" t="s">
        <v>141</v>
      </c>
      <c r="C82" s="452">
        <v>508</v>
      </c>
      <c r="D82" s="452">
        <v>508</v>
      </c>
      <c r="E82" s="450">
        <v>63.5</v>
      </c>
      <c r="F82" s="461">
        <v>26.736842105263158</v>
      </c>
      <c r="G82" s="450">
        <v>19.53846153846154</v>
      </c>
      <c r="H82" s="461">
        <v>11.28888888888889</v>
      </c>
      <c r="I82" s="450">
        <v>75.93423019431988</v>
      </c>
      <c r="J82" s="461">
        <v>44.17391304347826</v>
      </c>
      <c r="K82" s="450">
        <v>19.613899613899616</v>
      </c>
      <c r="L82" s="464">
        <v>13.58288770053476</v>
      </c>
    </row>
    <row r="83" spans="1:12" ht="15.75">
      <c r="A83" s="659"/>
      <c r="B83" s="356" t="s">
        <v>142</v>
      </c>
      <c r="C83" s="452">
        <v>754</v>
      </c>
      <c r="D83" s="452">
        <v>542.3</v>
      </c>
      <c r="E83" s="450">
        <v>49.3</v>
      </c>
      <c r="F83" s="461">
        <v>31.9</v>
      </c>
      <c r="G83" s="450">
        <v>14.271052631578947</v>
      </c>
      <c r="H83" s="461">
        <v>9.86</v>
      </c>
      <c r="I83" s="450">
        <v>61.76537585421411</v>
      </c>
      <c r="J83" s="461">
        <v>33.372307692307686</v>
      </c>
      <c r="K83" s="450">
        <v>20.72220099350401</v>
      </c>
      <c r="L83" s="464">
        <v>12.784064120697783</v>
      </c>
    </row>
    <row r="84" spans="1:13" ht="15.75">
      <c r="A84" s="659"/>
      <c r="B84" s="356" t="s">
        <v>143</v>
      </c>
      <c r="C84" s="452">
        <v>1793</v>
      </c>
      <c r="D84" s="452">
        <v>1203.6</v>
      </c>
      <c r="E84" s="450">
        <v>171.94285714285712</v>
      </c>
      <c r="F84" s="461">
        <v>63.34736842105263</v>
      </c>
      <c r="G84" s="450">
        <v>30.09</v>
      </c>
      <c r="H84" s="461">
        <v>20.4</v>
      </c>
      <c r="I84" s="450">
        <v>143.28571428571428</v>
      </c>
      <c r="J84" s="461">
        <v>77.90291262135922</v>
      </c>
      <c r="K84" s="450">
        <v>32.45954692556634</v>
      </c>
      <c r="L84" s="464">
        <v>22.912621359223298</v>
      </c>
      <c r="M84" s="86"/>
    </row>
    <row r="85" spans="1:12" ht="15.75">
      <c r="A85" s="659"/>
      <c r="B85" s="357" t="s">
        <v>90</v>
      </c>
      <c r="C85" s="465">
        <v>3486</v>
      </c>
      <c r="D85" s="465">
        <v>2656.6</v>
      </c>
      <c r="E85" s="466">
        <v>75.90285714285714</v>
      </c>
      <c r="F85" s="466">
        <v>34.5012987012987</v>
      </c>
      <c r="G85" s="466">
        <v>17.25064935064935</v>
      </c>
      <c r="H85" s="466">
        <v>11.5004329004329</v>
      </c>
      <c r="I85" s="466">
        <v>89.1775763679087</v>
      </c>
      <c r="J85" s="466">
        <v>42.72434866516565</v>
      </c>
      <c r="K85" s="466">
        <v>19.591445427728615</v>
      </c>
      <c r="L85" s="467">
        <v>13.432096268581251</v>
      </c>
    </row>
    <row r="86" spans="1:12" ht="15.75">
      <c r="A86" s="660" t="s">
        <v>13</v>
      </c>
      <c r="B86" s="356" t="s">
        <v>144</v>
      </c>
      <c r="C86" s="452">
        <v>3377</v>
      </c>
      <c r="D86" s="452">
        <v>2324.4</v>
      </c>
      <c r="E86" s="450">
        <v>92.976</v>
      </c>
      <c r="F86" s="461">
        <v>31.410810810810812</v>
      </c>
      <c r="G86" s="450">
        <v>23.718367346938777</v>
      </c>
      <c r="H86" s="461">
        <v>13.513953488372094</v>
      </c>
      <c r="I86" s="450">
        <v>126.6013071895425</v>
      </c>
      <c r="J86" s="461">
        <v>49.24576271186441</v>
      </c>
      <c r="K86" s="450">
        <v>24.64637896299438</v>
      </c>
      <c r="L86" s="464">
        <v>16.42569429722281</v>
      </c>
    </row>
    <row r="87" spans="1:12" ht="15.75">
      <c r="A87" s="659"/>
      <c r="B87" s="356" t="s">
        <v>145</v>
      </c>
      <c r="C87" s="452">
        <v>3070</v>
      </c>
      <c r="D87" s="452">
        <v>2206.9</v>
      </c>
      <c r="E87" s="450">
        <v>110.345</v>
      </c>
      <c r="F87" s="461">
        <v>33.95230769230769</v>
      </c>
      <c r="G87" s="450">
        <v>33.43787878787879</v>
      </c>
      <c r="H87" s="461">
        <v>16.846564885496186</v>
      </c>
      <c r="I87" s="450">
        <v>157.6357142857143</v>
      </c>
      <c r="J87" s="461">
        <v>58.803623767652546</v>
      </c>
      <c r="K87" s="450">
        <v>34.63977397582798</v>
      </c>
      <c r="L87" s="464">
        <v>21.79869616752272</v>
      </c>
    </row>
    <row r="88" spans="1:12" ht="15.75">
      <c r="A88" s="659"/>
      <c r="B88" s="356" t="s">
        <v>146</v>
      </c>
      <c r="C88" s="452">
        <v>2861</v>
      </c>
      <c r="D88" s="452">
        <v>2029</v>
      </c>
      <c r="E88" s="450">
        <v>101.45</v>
      </c>
      <c r="F88" s="461">
        <v>31.215384615384615</v>
      </c>
      <c r="G88" s="450">
        <v>26.350649350649352</v>
      </c>
      <c r="H88" s="461">
        <v>14.288732394366198</v>
      </c>
      <c r="I88" s="450">
        <v>135.26666666666668</v>
      </c>
      <c r="J88" s="461">
        <v>64.35141135426578</v>
      </c>
      <c r="K88" s="450">
        <v>24.46641746050886</v>
      </c>
      <c r="L88" s="464">
        <v>17.726716756945656</v>
      </c>
    </row>
    <row r="89" spans="1:12" ht="15.75">
      <c r="A89" s="659"/>
      <c r="B89" s="356" t="s">
        <v>147</v>
      </c>
      <c r="C89" s="452">
        <v>2791</v>
      </c>
      <c r="D89" s="452">
        <v>2050.2</v>
      </c>
      <c r="E89" s="450">
        <v>102.51</v>
      </c>
      <c r="F89" s="461">
        <v>31.541538461538458</v>
      </c>
      <c r="G89" s="450">
        <v>29.713043478260868</v>
      </c>
      <c r="H89" s="461">
        <v>15.3</v>
      </c>
      <c r="I89" s="450">
        <v>193.23279924599433</v>
      </c>
      <c r="J89" s="461">
        <v>52.38119570771589</v>
      </c>
      <c r="K89" s="450">
        <v>29.068481497235215</v>
      </c>
      <c r="L89" s="464">
        <v>18.69426461201787</v>
      </c>
    </row>
    <row r="90" spans="1:12" ht="15.75">
      <c r="A90" s="659"/>
      <c r="B90" s="356" t="s">
        <v>148</v>
      </c>
      <c r="C90" s="452">
        <v>500</v>
      </c>
      <c r="D90" s="452">
        <v>471</v>
      </c>
      <c r="E90" s="450">
        <v>67.28571428571429</v>
      </c>
      <c r="F90" s="461">
        <v>21.40909090909091</v>
      </c>
      <c r="G90" s="450">
        <v>24.789473684210527</v>
      </c>
      <c r="H90" s="461">
        <v>11.487804878048781</v>
      </c>
      <c r="I90" s="450">
        <v>117.75</v>
      </c>
      <c r="J90" s="461">
        <v>62.96791443850267</v>
      </c>
      <c r="K90" s="450">
        <v>30.446024563671624</v>
      </c>
      <c r="L90" s="464">
        <v>20.522875816993466</v>
      </c>
    </row>
    <row r="91" spans="1:12" ht="15.75">
      <c r="A91" s="659"/>
      <c r="B91" s="356" t="s">
        <v>149</v>
      </c>
      <c r="C91" s="452">
        <v>1397</v>
      </c>
      <c r="D91" s="452">
        <v>1116.1</v>
      </c>
      <c r="E91" s="450">
        <v>159.44285714285712</v>
      </c>
      <c r="F91" s="461">
        <v>34.878125</v>
      </c>
      <c r="G91" s="450">
        <v>30.164864864864864</v>
      </c>
      <c r="H91" s="461">
        <v>16.175362318840577</v>
      </c>
      <c r="I91" s="450">
        <v>223.22</v>
      </c>
      <c r="J91" s="461">
        <v>62.00555555555555</v>
      </c>
      <c r="K91" s="450">
        <v>30.586462044395727</v>
      </c>
      <c r="L91" s="464">
        <v>20.482657368324464</v>
      </c>
    </row>
    <row r="92" spans="1:12" ht="15.75">
      <c r="A92" s="659"/>
      <c r="B92" s="357" t="s">
        <v>90</v>
      </c>
      <c r="C92" s="465">
        <v>13996</v>
      </c>
      <c r="D92" s="465">
        <v>10197.6</v>
      </c>
      <c r="E92" s="466">
        <v>99.9764705882353</v>
      </c>
      <c r="F92" s="466">
        <v>30.440597014925373</v>
      </c>
      <c r="G92" s="466">
        <v>23.019413092550792</v>
      </c>
      <c r="H92" s="466">
        <v>13.107455012853471</v>
      </c>
      <c r="I92" s="466">
        <v>152.27116619381815</v>
      </c>
      <c r="J92" s="466">
        <v>54.87300904003444</v>
      </c>
      <c r="K92" s="466">
        <v>23.354708684499816</v>
      </c>
      <c r="L92" s="467">
        <v>16.382213083151267</v>
      </c>
    </row>
    <row r="93" spans="1:12" ht="15.75">
      <c r="A93" s="661" t="s">
        <v>14</v>
      </c>
      <c r="B93" s="356" t="s">
        <v>150</v>
      </c>
      <c r="C93" s="452">
        <v>2375</v>
      </c>
      <c r="D93" s="452">
        <v>1912.3</v>
      </c>
      <c r="E93" s="450">
        <v>59.759375</v>
      </c>
      <c r="F93" s="461">
        <v>26.55972222222222</v>
      </c>
      <c r="G93" s="450">
        <v>29.8796875</v>
      </c>
      <c r="H93" s="461">
        <v>14.061029411764705</v>
      </c>
      <c r="I93" s="450">
        <v>104.21253405994551</v>
      </c>
      <c r="J93" s="461">
        <v>34.05699020480855</v>
      </c>
      <c r="K93" s="450">
        <v>25.208278407592935</v>
      </c>
      <c r="L93" s="464">
        <v>14.486023786076814</v>
      </c>
    </row>
    <row r="94" spans="1:12" ht="15.75">
      <c r="A94" s="659"/>
      <c r="B94" s="356" t="s">
        <v>151</v>
      </c>
      <c r="C94" s="452">
        <v>3659</v>
      </c>
      <c r="D94" s="452">
        <v>2631.4</v>
      </c>
      <c r="E94" s="450">
        <v>131.57</v>
      </c>
      <c r="F94" s="461">
        <v>35.55945945945946</v>
      </c>
      <c r="G94" s="450">
        <v>44.6</v>
      </c>
      <c r="H94" s="461">
        <v>19.784962406015037</v>
      </c>
      <c r="I94" s="450">
        <v>242.52534562211983</v>
      </c>
      <c r="J94" s="461">
        <v>56.833693304535636</v>
      </c>
      <c r="K94" s="450">
        <v>31.589435774309727</v>
      </c>
      <c r="L94" s="464">
        <v>20.304012345679013</v>
      </c>
    </row>
    <row r="95" spans="1:12" ht="15.75">
      <c r="A95" s="659"/>
      <c r="B95" s="356" t="s">
        <v>152</v>
      </c>
      <c r="C95" s="452">
        <v>1483</v>
      </c>
      <c r="D95" s="452">
        <v>1226.1</v>
      </c>
      <c r="E95" s="450">
        <v>136.23333333333332</v>
      </c>
      <c r="F95" s="461">
        <v>29.19285714285714</v>
      </c>
      <c r="G95" s="450">
        <v>35.03142857142857</v>
      </c>
      <c r="H95" s="461">
        <v>15.923376623376623</v>
      </c>
      <c r="I95" s="450">
        <v>164.57718120805367</v>
      </c>
      <c r="J95" s="461">
        <v>32.3509234828496</v>
      </c>
      <c r="K95" s="450">
        <v>29.941391941391938</v>
      </c>
      <c r="L95" s="464">
        <v>15.54977805960685</v>
      </c>
    </row>
    <row r="96" spans="1:12" ht="15.75">
      <c r="A96" s="659"/>
      <c r="B96" s="356" t="s">
        <v>153</v>
      </c>
      <c r="C96" s="452">
        <v>1552</v>
      </c>
      <c r="D96" s="452">
        <v>1287</v>
      </c>
      <c r="E96" s="450">
        <v>85.8</v>
      </c>
      <c r="F96" s="461">
        <v>33.86842105263158</v>
      </c>
      <c r="G96" s="450">
        <v>41.516129032258064</v>
      </c>
      <c r="H96" s="461">
        <v>18.652173913043477</v>
      </c>
      <c r="I96" s="450">
        <v>127.67857142857143</v>
      </c>
      <c r="J96" s="461">
        <v>63.15014720314033</v>
      </c>
      <c r="K96" s="450">
        <v>25.19577133907596</v>
      </c>
      <c r="L96" s="464">
        <v>18.01007556675063</v>
      </c>
    </row>
    <row r="97" spans="1:12" ht="15.75">
      <c r="A97" s="659"/>
      <c r="B97" s="356" t="s">
        <v>154</v>
      </c>
      <c r="C97" s="452">
        <v>755</v>
      </c>
      <c r="D97" s="452">
        <v>700</v>
      </c>
      <c r="E97" s="450">
        <v>70</v>
      </c>
      <c r="F97" s="461">
        <v>30.434782608695652</v>
      </c>
      <c r="G97" s="450">
        <v>38.888888888888886</v>
      </c>
      <c r="H97" s="461">
        <v>17.073170731707318</v>
      </c>
      <c r="I97" s="450">
        <v>93.95973154362416</v>
      </c>
      <c r="J97" s="461">
        <v>48.44290657439446</v>
      </c>
      <c r="K97" s="450">
        <v>21.739130434782606</v>
      </c>
      <c r="L97" s="464">
        <v>15.005359056806</v>
      </c>
    </row>
    <row r="98" spans="1:12" ht="15.75">
      <c r="A98" s="659"/>
      <c r="B98" s="357" t="s">
        <v>90</v>
      </c>
      <c r="C98" s="465">
        <v>9824</v>
      </c>
      <c r="D98" s="465">
        <v>7756.8</v>
      </c>
      <c r="E98" s="466">
        <v>90.19534883720931</v>
      </c>
      <c r="F98" s="466">
        <v>31.151807228915665</v>
      </c>
      <c r="G98" s="466">
        <v>37.472463768115944</v>
      </c>
      <c r="H98" s="466">
        <v>17.010526315789473</v>
      </c>
      <c r="I98" s="466">
        <v>143.1672203765227</v>
      </c>
      <c r="J98" s="466">
        <v>44.279027286219886</v>
      </c>
      <c r="K98" s="466">
        <v>27.371466883093973</v>
      </c>
      <c r="L98" s="467">
        <v>16.915192882220815</v>
      </c>
    </row>
    <row r="99" spans="1:12" ht="15.75">
      <c r="A99" s="660" t="s">
        <v>15</v>
      </c>
      <c r="B99" s="356" t="s">
        <v>155</v>
      </c>
      <c r="C99" s="452">
        <v>1089</v>
      </c>
      <c r="D99" s="452">
        <v>956.1</v>
      </c>
      <c r="E99" s="450">
        <v>50.32105263157895</v>
      </c>
      <c r="F99" s="461">
        <v>21.729545454545455</v>
      </c>
      <c r="G99" s="450">
        <v>31.87</v>
      </c>
      <c r="H99" s="461">
        <v>12.92027027027027</v>
      </c>
      <c r="I99" s="450">
        <v>59.75625</v>
      </c>
      <c r="J99" s="461">
        <v>25.160526315789475</v>
      </c>
      <c r="K99" s="450">
        <v>31.87</v>
      </c>
      <c r="L99" s="464">
        <v>14.060294117647059</v>
      </c>
    </row>
    <row r="100" spans="1:12" ht="15.75">
      <c r="A100" s="659"/>
      <c r="B100" s="356" t="s">
        <v>156</v>
      </c>
      <c r="C100" s="452">
        <v>1935</v>
      </c>
      <c r="D100" s="452">
        <v>1450.6</v>
      </c>
      <c r="E100" s="450">
        <v>58.023999999999994</v>
      </c>
      <c r="F100" s="461">
        <v>21.978787878787877</v>
      </c>
      <c r="G100" s="450">
        <v>29.011999999999997</v>
      </c>
      <c r="H100" s="461">
        <v>12.505172413793103</v>
      </c>
      <c r="I100" s="450">
        <v>80.58888888888889</v>
      </c>
      <c r="J100" s="461">
        <v>29.011999999999997</v>
      </c>
      <c r="K100" s="450">
        <v>25.010344827586206</v>
      </c>
      <c r="L100" s="464">
        <v>13.43148148148148</v>
      </c>
    </row>
    <row r="101" spans="1:12" ht="15.75">
      <c r="A101" s="659"/>
      <c r="B101" s="356" t="s">
        <v>157</v>
      </c>
      <c r="C101" s="452">
        <v>619</v>
      </c>
      <c r="D101" s="452">
        <v>593</v>
      </c>
      <c r="E101" s="450">
        <v>118.6</v>
      </c>
      <c r="F101" s="461">
        <v>25.782608695652176</v>
      </c>
      <c r="G101" s="450">
        <v>24.708333333333332</v>
      </c>
      <c r="H101" s="461">
        <v>12.617021276595745</v>
      </c>
      <c r="I101" s="450">
        <v>118.6</v>
      </c>
      <c r="J101" s="461">
        <v>25.782608695652176</v>
      </c>
      <c r="K101" s="450">
        <v>24.708333333333332</v>
      </c>
      <c r="L101" s="464">
        <v>12.617021276595745</v>
      </c>
    </row>
    <row r="102" spans="1:12" ht="15.75">
      <c r="A102" s="659"/>
      <c r="B102" s="356" t="s">
        <v>158</v>
      </c>
      <c r="C102" s="452">
        <v>576</v>
      </c>
      <c r="D102" s="452">
        <v>554</v>
      </c>
      <c r="E102" s="450">
        <v>61.55555555555556</v>
      </c>
      <c r="F102" s="461">
        <v>20.51851851851852</v>
      </c>
      <c r="G102" s="450">
        <v>27.7</v>
      </c>
      <c r="H102" s="461">
        <v>11.787234042553191</v>
      </c>
      <c r="I102" s="450">
        <v>92.33333333333333</v>
      </c>
      <c r="J102" s="461">
        <v>29.157894736842106</v>
      </c>
      <c r="K102" s="450">
        <v>19.785714285714285</v>
      </c>
      <c r="L102" s="464">
        <v>11.787234042553191</v>
      </c>
    </row>
    <row r="103" spans="1:12" ht="15.75">
      <c r="A103" s="659"/>
      <c r="B103" s="357" t="s">
        <v>90</v>
      </c>
      <c r="C103" s="465">
        <v>4219</v>
      </c>
      <c r="D103" s="465">
        <v>3553.7</v>
      </c>
      <c r="E103" s="466">
        <v>61.27068965517241</v>
      </c>
      <c r="F103" s="466">
        <v>22.210625</v>
      </c>
      <c r="G103" s="466">
        <v>25.026056338028166</v>
      </c>
      <c r="H103" s="466">
        <v>11.767218543046358</v>
      </c>
      <c r="I103" s="466">
        <v>78.97111111111111</v>
      </c>
      <c r="J103" s="466">
        <v>27.336153846153845</v>
      </c>
      <c r="K103" s="466">
        <v>22.491772151898733</v>
      </c>
      <c r="L103" s="467">
        <v>12.339236111111111</v>
      </c>
    </row>
    <row r="104" spans="1:12" ht="15.75">
      <c r="A104" s="660" t="s">
        <v>16</v>
      </c>
      <c r="B104" s="356" t="s">
        <v>159</v>
      </c>
      <c r="C104" s="452">
        <v>291</v>
      </c>
      <c r="D104" s="452">
        <v>271</v>
      </c>
      <c r="E104" s="450">
        <v>30.11111111111111</v>
      </c>
      <c r="F104" s="461">
        <v>8.212121212121213</v>
      </c>
      <c r="G104" s="450">
        <v>8.46875</v>
      </c>
      <c r="H104" s="461">
        <v>4.1692307692307695</v>
      </c>
      <c r="I104" s="450">
        <v>45.166666666666664</v>
      </c>
      <c r="J104" s="461">
        <v>14.263157894736842</v>
      </c>
      <c r="K104" s="450">
        <v>15.941176470588236</v>
      </c>
      <c r="L104" s="464">
        <v>7.527777777777778</v>
      </c>
    </row>
    <row r="105" spans="1:12" ht="15.75">
      <c r="A105" s="659"/>
      <c r="B105" s="356" t="s">
        <v>160</v>
      </c>
      <c r="C105" s="452">
        <v>236</v>
      </c>
      <c r="D105" s="452">
        <v>221</v>
      </c>
      <c r="E105" s="450">
        <v>17</v>
      </c>
      <c r="F105" s="461">
        <v>7.892857142857143</v>
      </c>
      <c r="G105" s="450">
        <v>9.208333333333334</v>
      </c>
      <c r="H105" s="461">
        <v>4.25</v>
      </c>
      <c r="I105" s="450">
        <v>31.571428571428573</v>
      </c>
      <c r="J105" s="461">
        <v>17</v>
      </c>
      <c r="K105" s="450">
        <v>10.045454545454545</v>
      </c>
      <c r="L105" s="464">
        <v>6.314285714285714</v>
      </c>
    </row>
    <row r="106" spans="1:12" ht="15.75">
      <c r="A106" s="659"/>
      <c r="B106" s="356" t="s">
        <v>161</v>
      </c>
      <c r="C106" s="452">
        <v>441</v>
      </c>
      <c r="D106" s="452">
        <v>391</v>
      </c>
      <c r="E106" s="450">
        <v>24.4375</v>
      </c>
      <c r="F106" s="461">
        <v>12.21875</v>
      </c>
      <c r="G106" s="450">
        <v>9.775</v>
      </c>
      <c r="H106" s="461">
        <v>5.430555555555555</v>
      </c>
      <c r="I106" s="450">
        <v>26.066666666666666</v>
      </c>
      <c r="J106" s="461">
        <v>12.612903225806452</v>
      </c>
      <c r="K106" s="450">
        <v>10.86111111111111</v>
      </c>
      <c r="L106" s="464">
        <v>5.835820895522388</v>
      </c>
    </row>
    <row r="107" spans="1:12" ht="15.75">
      <c r="A107" s="659"/>
      <c r="B107" s="357" t="s">
        <v>90</v>
      </c>
      <c r="C107" s="465">
        <v>968</v>
      </c>
      <c r="D107" s="465">
        <v>883</v>
      </c>
      <c r="E107" s="466">
        <v>23.236842105263158</v>
      </c>
      <c r="F107" s="466">
        <v>9.494623655913978</v>
      </c>
      <c r="G107" s="466">
        <v>8.490384615384615</v>
      </c>
      <c r="H107" s="466">
        <v>4.482233502538071</v>
      </c>
      <c r="I107" s="466">
        <v>31.535714285714285</v>
      </c>
      <c r="J107" s="466">
        <v>14.015873015873016</v>
      </c>
      <c r="K107" s="466">
        <v>10.768292682926829</v>
      </c>
      <c r="L107" s="467">
        <v>6.089655172413793</v>
      </c>
    </row>
    <row r="108" spans="1:12" ht="32.25" customHeight="1">
      <c r="A108" s="660" t="s">
        <v>17</v>
      </c>
      <c r="B108" s="356" t="s">
        <v>106</v>
      </c>
      <c r="C108" s="452">
        <v>642</v>
      </c>
      <c r="D108" s="452">
        <v>663</v>
      </c>
      <c r="E108" s="450">
        <v>39</v>
      </c>
      <c r="F108" s="461">
        <v>14.733333333333333</v>
      </c>
      <c r="G108" s="450">
        <v>11.05</v>
      </c>
      <c r="H108" s="461">
        <v>6.314285714285714</v>
      </c>
      <c r="I108" s="450">
        <v>41.4375</v>
      </c>
      <c r="J108" s="461">
        <v>15.785714285714286</v>
      </c>
      <c r="K108" s="450">
        <v>11.839285714285714</v>
      </c>
      <c r="L108" s="464">
        <v>6.76530612244898</v>
      </c>
    </row>
    <row r="109" spans="1:12" ht="26.25" customHeight="1">
      <c r="A109" s="659"/>
      <c r="B109" s="357" t="s">
        <v>90</v>
      </c>
      <c r="C109" s="465">
        <v>642</v>
      </c>
      <c r="D109" s="465">
        <v>663</v>
      </c>
      <c r="E109" s="466">
        <v>39</v>
      </c>
      <c r="F109" s="466">
        <v>14.733333333333333</v>
      </c>
      <c r="G109" s="466">
        <v>11.05</v>
      </c>
      <c r="H109" s="466">
        <v>6.314285714285714</v>
      </c>
      <c r="I109" s="466">
        <v>41.4375</v>
      </c>
      <c r="J109" s="466">
        <v>15.785714285714286</v>
      </c>
      <c r="K109" s="466">
        <v>11.839285714285714</v>
      </c>
      <c r="L109" s="467">
        <v>6.76530612244898</v>
      </c>
    </row>
    <row r="110" spans="1:12" ht="15.75">
      <c r="A110" s="661" t="s">
        <v>162</v>
      </c>
      <c r="B110" s="356" t="s">
        <v>163</v>
      </c>
      <c r="C110" s="452">
        <v>110</v>
      </c>
      <c r="D110" s="452">
        <v>110</v>
      </c>
      <c r="E110" s="450">
        <v>9.166666666666666</v>
      </c>
      <c r="F110" s="461">
        <v>7.333333333333333</v>
      </c>
      <c r="G110" s="450">
        <v>3.4375</v>
      </c>
      <c r="H110" s="461">
        <v>2.3404255319148937</v>
      </c>
      <c r="I110" s="450">
        <v>9.523809523809524</v>
      </c>
      <c r="J110" s="461">
        <v>8.035062089116142</v>
      </c>
      <c r="K110" s="450">
        <v>3.452605147520402</v>
      </c>
      <c r="L110" s="464">
        <v>2.4149286498353457</v>
      </c>
    </row>
    <row r="111" spans="1:12" ht="15.75">
      <c r="A111" s="659"/>
      <c r="B111" s="356" t="s">
        <v>164</v>
      </c>
      <c r="C111" s="452">
        <v>128</v>
      </c>
      <c r="D111" s="452">
        <v>128</v>
      </c>
      <c r="E111" s="450">
        <v>18.285714285714285</v>
      </c>
      <c r="F111" s="461">
        <v>12.8</v>
      </c>
      <c r="G111" s="450">
        <v>5.565217391304348</v>
      </c>
      <c r="H111" s="461">
        <v>3.878787878787879</v>
      </c>
      <c r="I111" s="450">
        <v>18.285714285714285</v>
      </c>
      <c r="J111" s="461">
        <v>12.929292929292929</v>
      </c>
      <c r="K111" s="450">
        <v>5.804988662131519</v>
      </c>
      <c r="L111" s="464">
        <v>4.006259780907667</v>
      </c>
    </row>
    <row r="112" spans="1:12" ht="15.75">
      <c r="A112" s="659"/>
      <c r="B112" s="356" t="s">
        <v>165</v>
      </c>
      <c r="C112" s="452">
        <v>69</v>
      </c>
      <c r="D112" s="452">
        <v>69</v>
      </c>
      <c r="E112" s="450">
        <v>7.666666666666667</v>
      </c>
      <c r="F112" s="461">
        <v>6.2727272727272725</v>
      </c>
      <c r="G112" s="450">
        <v>6.2727272727272725</v>
      </c>
      <c r="H112" s="461">
        <v>3.1363636363636362</v>
      </c>
      <c r="I112" s="450">
        <v>7.84090909090909</v>
      </c>
      <c r="J112" s="461">
        <v>6.448598130841121</v>
      </c>
      <c r="K112" s="450">
        <v>6.798029556650246</v>
      </c>
      <c r="L112" s="464">
        <v>3.3093525179856114</v>
      </c>
    </row>
    <row r="113" spans="1:12" ht="15.75">
      <c r="A113" s="659"/>
      <c r="B113" s="357" t="s">
        <v>90</v>
      </c>
      <c r="C113" s="465">
        <v>307</v>
      </c>
      <c r="D113" s="465">
        <v>307</v>
      </c>
      <c r="E113" s="466">
        <v>10.964285714285714</v>
      </c>
      <c r="F113" s="466">
        <v>8.527777777777779</v>
      </c>
      <c r="G113" s="466">
        <v>4.651515151515151</v>
      </c>
      <c r="H113" s="466">
        <v>3.0098039215686274</v>
      </c>
      <c r="I113" s="466">
        <v>11.224862888482631</v>
      </c>
      <c r="J113" s="466">
        <v>8.953047535724702</v>
      </c>
      <c r="K113" s="466">
        <v>4.792382141742117</v>
      </c>
      <c r="L113" s="467">
        <v>3.1215048296898833</v>
      </c>
    </row>
    <row r="114" spans="1:12" ht="18.75" customHeight="1">
      <c r="A114" s="660" t="s">
        <v>19</v>
      </c>
      <c r="B114" s="356" t="s">
        <v>95</v>
      </c>
      <c r="C114" s="452">
        <v>737</v>
      </c>
      <c r="D114" s="452">
        <v>745</v>
      </c>
      <c r="E114" s="450">
        <v>49.666666666666664</v>
      </c>
      <c r="F114" s="461">
        <v>24.032258064516128</v>
      </c>
      <c r="G114" s="450">
        <v>21.285714285714285</v>
      </c>
      <c r="H114" s="461">
        <v>11.287878787878787</v>
      </c>
      <c r="I114" s="450">
        <v>55.18518518518518</v>
      </c>
      <c r="J114" s="461">
        <v>42.57142857142857</v>
      </c>
      <c r="K114" s="450">
        <v>21.43884892086331</v>
      </c>
      <c r="L114" s="464">
        <v>14.258373205741627</v>
      </c>
    </row>
    <row r="115" spans="1:12" ht="15.75">
      <c r="A115" s="659"/>
      <c r="B115" s="356" t="s">
        <v>99</v>
      </c>
      <c r="C115" s="452">
        <v>1982</v>
      </c>
      <c r="D115" s="452">
        <v>1116.4</v>
      </c>
      <c r="E115" s="450">
        <v>58.75789473684211</v>
      </c>
      <c r="F115" s="461">
        <v>29.378947368421056</v>
      </c>
      <c r="G115" s="450">
        <v>14.312820512820513</v>
      </c>
      <c r="H115" s="461">
        <v>9.624137931034484</v>
      </c>
      <c r="I115" s="450">
        <v>72.02580645161291</v>
      </c>
      <c r="J115" s="461">
        <v>54.458536585365856</v>
      </c>
      <c r="K115" s="450">
        <v>15.723943661971832</v>
      </c>
      <c r="L115" s="464">
        <v>12.201092896174865</v>
      </c>
    </row>
    <row r="116" spans="1:12" ht="15.75">
      <c r="A116" s="659"/>
      <c r="B116" s="356" t="s">
        <v>123</v>
      </c>
      <c r="C116" s="452">
        <v>492</v>
      </c>
      <c r="D116" s="452">
        <v>323.2</v>
      </c>
      <c r="E116" s="450">
        <v>80.8</v>
      </c>
      <c r="F116" s="461">
        <v>20.2</v>
      </c>
      <c r="G116" s="450">
        <v>16.16</v>
      </c>
      <c r="H116" s="461">
        <v>8.977777777777778</v>
      </c>
      <c r="I116" s="450">
        <v>0</v>
      </c>
      <c r="J116" s="461">
        <v>0</v>
      </c>
      <c r="K116" s="450">
        <v>0</v>
      </c>
      <c r="L116" s="464">
        <v>0</v>
      </c>
    </row>
    <row r="117" spans="1:12" ht="18" customHeight="1" thickBot="1">
      <c r="A117" s="663"/>
      <c r="B117" s="362" t="s">
        <v>90</v>
      </c>
      <c r="C117" s="469">
        <v>3211</v>
      </c>
      <c r="D117" s="469">
        <v>2184.6</v>
      </c>
      <c r="E117" s="470">
        <v>57.48947368421052</v>
      </c>
      <c r="F117" s="470">
        <v>25.701176470588234</v>
      </c>
      <c r="G117" s="470">
        <v>16.425563909774436</v>
      </c>
      <c r="H117" s="470">
        <v>10.021100917431193</v>
      </c>
      <c r="I117" s="470">
        <v>75.33103448275861</v>
      </c>
      <c r="J117" s="470">
        <v>57.48947368421052</v>
      </c>
      <c r="K117" s="470">
        <v>20.658156028368793</v>
      </c>
      <c r="L117" s="471">
        <v>15.197217391304347</v>
      </c>
    </row>
    <row r="118" spans="1:12" ht="24" customHeight="1" thickBot="1">
      <c r="A118" s="364" t="s">
        <v>80</v>
      </c>
      <c r="B118" s="365" t="s">
        <v>90</v>
      </c>
      <c r="C118" s="454">
        <v>152969</v>
      </c>
      <c r="D118" s="454">
        <v>119491.2</v>
      </c>
      <c r="E118" s="455">
        <v>67.96996587030718</v>
      </c>
      <c r="F118" s="455">
        <v>24.541219963031427</v>
      </c>
      <c r="G118" s="455">
        <v>17.873188243212926</v>
      </c>
      <c r="H118" s="455">
        <v>10.341529274308712</v>
      </c>
      <c r="I118" s="455">
        <v>88.10670913796538</v>
      </c>
      <c r="J118" s="455">
        <v>35.494087348619196</v>
      </c>
      <c r="K118" s="455">
        <v>17.87067557624087</v>
      </c>
      <c r="L118" s="456">
        <v>11.886182662800472</v>
      </c>
    </row>
    <row r="119" spans="2:12" ht="12.75">
      <c r="B119" s="316"/>
      <c r="C119" s="529"/>
      <c r="D119" s="529"/>
      <c r="E119" s="530"/>
      <c r="F119" s="530"/>
      <c r="G119" s="530"/>
      <c r="H119" s="530"/>
      <c r="I119" s="530"/>
      <c r="J119" s="530"/>
      <c r="K119" s="529"/>
      <c r="L119" s="529"/>
    </row>
    <row r="120" spans="2:12" ht="15.75">
      <c r="B120" s="679" t="s">
        <v>499</v>
      </c>
      <c r="C120" s="679"/>
      <c r="D120" s="679"/>
      <c r="E120" s="679"/>
      <c r="F120" s="679"/>
      <c r="G120" s="679"/>
      <c r="H120" s="530"/>
      <c r="I120" s="530"/>
      <c r="J120" s="530"/>
      <c r="K120" s="529"/>
      <c r="L120" s="529"/>
    </row>
    <row r="121" spans="2:12" ht="15.75">
      <c r="B121" s="679" t="s">
        <v>498</v>
      </c>
      <c r="C121" s="679"/>
      <c r="D121" s="679"/>
      <c r="E121" s="366">
        <v>1</v>
      </c>
      <c r="F121" s="530"/>
      <c r="G121" s="530"/>
      <c r="H121" s="530"/>
      <c r="I121" s="530"/>
      <c r="J121" s="530"/>
      <c r="K121" s="529"/>
      <c r="L121" s="529"/>
    </row>
    <row r="122" spans="2:12" ht="15.75">
      <c r="B122" s="679" t="s">
        <v>187</v>
      </c>
      <c r="C122" s="679"/>
      <c r="D122" s="679"/>
      <c r="E122" s="366">
        <v>3</v>
      </c>
      <c r="F122" s="530"/>
      <c r="G122" s="530"/>
      <c r="H122" s="530"/>
      <c r="I122" s="530"/>
      <c r="J122" s="530"/>
      <c r="K122" s="529"/>
      <c r="L122" s="529"/>
    </row>
    <row r="123" spans="2:12" ht="15.75">
      <c r="B123" s="679" t="s">
        <v>188</v>
      </c>
      <c r="C123" s="679"/>
      <c r="D123" s="679"/>
      <c r="E123" s="366">
        <v>0.3</v>
      </c>
      <c r="F123" s="530"/>
      <c r="G123" s="530"/>
      <c r="H123" s="530"/>
      <c r="I123" s="530"/>
      <c r="J123" s="530"/>
      <c r="K123" s="529"/>
      <c r="L123" s="529"/>
    </row>
    <row r="124" spans="2:12" ht="15.75">
      <c r="B124" s="679" t="s">
        <v>189</v>
      </c>
      <c r="C124" s="679"/>
      <c r="D124" s="679"/>
      <c r="E124" s="366">
        <v>0</v>
      </c>
      <c r="F124" s="530"/>
      <c r="G124" s="530"/>
      <c r="H124" s="530"/>
      <c r="I124" s="530"/>
      <c r="J124" s="530"/>
      <c r="K124" s="529"/>
      <c r="L124" s="529"/>
    </row>
    <row r="125" spans="2:10" ht="12.75">
      <c r="B125" s="316"/>
      <c r="E125" s="376"/>
      <c r="F125" s="376"/>
      <c r="G125" s="376"/>
      <c r="H125" s="376"/>
      <c r="I125" s="376"/>
      <c r="J125" s="376"/>
    </row>
    <row r="126" spans="5:10" ht="12.75">
      <c r="E126" s="376"/>
      <c r="F126" s="376"/>
      <c r="G126" s="376"/>
      <c r="H126" s="376"/>
      <c r="I126" s="376"/>
      <c r="J126" s="376"/>
    </row>
    <row r="127" spans="5:10" ht="12.75">
      <c r="E127" s="376"/>
      <c r="F127" s="376"/>
      <c r="G127" s="376"/>
      <c r="H127" s="376"/>
      <c r="I127" s="376"/>
      <c r="J127" s="376"/>
    </row>
    <row r="128" spans="5:10" ht="12.75">
      <c r="E128" s="376"/>
      <c r="F128" s="376"/>
      <c r="G128" s="376"/>
      <c r="H128" s="376"/>
      <c r="I128" s="376"/>
      <c r="J128" s="376"/>
    </row>
    <row r="129" spans="5:10" ht="12.75">
      <c r="E129" s="376"/>
      <c r="F129" s="376"/>
      <c r="G129" s="376"/>
      <c r="H129" s="376"/>
      <c r="I129" s="376"/>
      <c r="J129" s="376"/>
    </row>
    <row r="130" spans="5:10" ht="12.75">
      <c r="E130" s="376"/>
      <c r="F130" s="376"/>
      <c r="G130" s="376"/>
      <c r="H130" s="376"/>
      <c r="I130" s="376"/>
      <c r="J130" s="376"/>
    </row>
    <row r="131" spans="5:10" ht="12.75">
      <c r="E131" s="376"/>
      <c r="F131" s="376"/>
      <c r="G131" s="376"/>
      <c r="H131" s="376"/>
      <c r="I131" s="376"/>
      <c r="J131" s="376"/>
    </row>
    <row r="132" spans="5:10" ht="12.75">
      <c r="E132" s="376"/>
      <c r="F132" s="376"/>
      <c r="G132" s="376"/>
      <c r="H132" s="376"/>
      <c r="I132" s="376"/>
      <c r="J132" s="376"/>
    </row>
    <row r="133" spans="5:10" ht="12.75">
      <c r="E133" s="376"/>
      <c r="F133" s="376"/>
      <c r="G133" s="376"/>
      <c r="H133" s="376"/>
      <c r="I133" s="376"/>
      <c r="J133" s="376"/>
    </row>
    <row r="134" spans="5:10" ht="12.75">
      <c r="E134" s="376"/>
      <c r="F134" s="376"/>
      <c r="G134" s="376"/>
      <c r="H134" s="376"/>
      <c r="I134" s="376"/>
      <c r="J134" s="376"/>
    </row>
    <row r="135" spans="5:10" ht="12.75">
      <c r="E135" s="376"/>
      <c r="F135" s="376"/>
      <c r="G135" s="376"/>
      <c r="H135" s="376"/>
      <c r="I135" s="376"/>
      <c r="J135" s="376"/>
    </row>
    <row r="136" spans="5:10" ht="12.75">
      <c r="E136" s="376"/>
      <c r="F136" s="376"/>
      <c r="G136" s="376"/>
      <c r="H136" s="376"/>
      <c r="I136" s="376"/>
      <c r="J136" s="376"/>
    </row>
    <row r="137" spans="5:10" ht="12.75">
      <c r="E137" s="376"/>
      <c r="F137" s="376"/>
      <c r="G137" s="376"/>
      <c r="H137" s="376"/>
      <c r="I137" s="376"/>
      <c r="J137" s="376"/>
    </row>
    <row r="138" spans="5:10" ht="12.75">
      <c r="E138" s="376"/>
      <c r="F138" s="376"/>
      <c r="G138" s="376"/>
      <c r="H138" s="376"/>
      <c r="I138" s="376"/>
      <c r="J138" s="376"/>
    </row>
    <row r="139" spans="5:10" ht="12.75">
      <c r="E139" s="376"/>
      <c r="F139" s="376"/>
      <c r="G139" s="376"/>
      <c r="H139" s="376"/>
      <c r="I139" s="376"/>
      <c r="J139" s="376"/>
    </row>
    <row r="140" spans="5:10" ht="12.75">
      <c r="E140" s="376"/>
      <c r="F140" s="376"/>
      <c r="G140" s="376"/>
      <c r="H140" s="376"/>
      <c r="I140" s="376"/>
      <c r="J140" s="376"/>
    </row>
    <row r="141" spans="5:10" ht="12.75">
      <c r="E141" s="376"/>
      <c r="F141" s="376"/>
      <c r="G141" s="376"/>
      <c r="H141" s="376"/>
      <c r="I141" s="376"/>
      <c r="J141" s="376"/>
    </row>
    <row r="142" spans="5:10" ht="12.75">
      <c r="E142" s="376"/>
      <c r="F142" s="376"/>
      <c r="G142" s="376"/>
      <c r="H142" s="376"/>
      <c r="I142" s="376"/>
      <c r="J142" s="376"/>
    </row>
    <row r="143" spans="5:10" ht="12.75">
      <c r="E143" s="376"/>
      <c r="F143" s="376"/>
      <c r="G143" s="376"/>
      <c r="H143" s="376"/>
      <c r="I143" s="376"/>
      <c r="J143" s="376"/>
    </row>
    <row r="144" spans="5:10" ht="12.75">
      <c r="E144" s="376"/>
      <c r="F144" s="376"/>
      <c r="G144" s="376"/>
      <c r="H144" s="376"/>
      <c r="I144" s="376"/>
      <c r="J144" s="376"/>
    </row>
    <row r="145" spans="5:10" ht="12.75">
      <c r="E145" s="376"/>
      <c r="F145" s="376"/>
      <c r="G145" s="376"/>
      <c r="H145" s="376"/>
      <c r="I145" s="376"/>
      <c r="J145" s="376"/>
    </row>
    <row r="146" spans="5:10" ht="12.75">
      <c r="E146" s="376"/>
      <c r="F146" s="376"/>
      <c r="G146" s="376"/>
      <c r="H146" s="376"/>
      <c r="I146" s="376"/>
      <c r="J146" s="376"/>
    </row>
    <row r="147" spans="5:10" ht="12.75">
      <c r="E147" s="376"/>
      <c r="F147" s="376"/>
      <c r="G147" s="376"/>
      <c r="H147" s="376"/>
      <c r="I147" s="376"/>
      <c r="J147" s="376"/>
    </row>
    <row r="148" spans="5:10" ht="12.75">
      <c r="E148" s="376"/>
      <c r="F148" s="376"/>
      <c r="G148" s="376"/>
      <c r="H148" s="376"/>
      <c r="I148" s="376"/>
      <c r="J148" s="376"/>
    </row>
    <row r="149" spans="5:10" ht="12.75">
      <c r="E149" s="376"/>
      <c r="F149" s="376"/>
      <c r="G149" s="376"/>
      <c r="H149" s="376"/>
      <c r="I149" s="376"/>
      <c r="J149" s="376"/>
    </row>
    <row r="150" spans="5:10" ht="12.75">
      <c r="E150" s="376"/>
      <c r="F150" s="376"/>
      <c r="G150" s="376"/>
      <c r="H150" s="376"/>
      <c r="I150" s="376"/>
      <c r="J150" s="376"/>
    </row>
    <row r="151" spans="5:10" ht="12.75">
      <c r="E151" s="376"/>
      <c r="F151" s="376"/>
      <c r="G151" s="376"/>
      <c r="H151" s="376"/>
      <c r="I151" s="376"/>
      <c r="J151" s="376"/>
    </row>
    <row r="152" spans="5:10" ht="12.75">
      <c r="E152" s="376"/>
      <c r="F152" s="376"/>
      <c r="G152" s="376"/>
      <c r="H152" s="376"/>
      <c r="I152" s="376"/>
      <c r="J152" s="376"/>
    </row>
    <row r="153" spans="5:10" ht="12.75">
      <c r="E153" s="376"/>
      <c r="F153" s="376"/>
      <c r="G153" s="376"/>
      <c r="H153" s="376"/>
      <c r="I153" s="376"/>
      <c r="J153" s="376"/>
    </row>
    <row r="154" spans="5:10" ht="12.75">
      <c r="E154" s="376"/>
      <c r="F154" s="376"/>
      <c r="G154" s="376"/>
      <c r="H154" s="376"/>
      <c r="I154" s="376"/>
      <c r="J154" s="376"/>
    </row>
    <row r="155" spans="5:10" ht="12.75">
      <c r="E155" s="376"/>
      <c r="F155" s="376"/>
      <c r="G155" s="376"/>
      <c r="H155" s="376"/>
      <c r="I155" s="376"/>
      <c r="J155" s="376"/>
    </row>
    <row r="156" spans="5:10" ht="12.75">
      <c r="E156" s="376"/>
      <c r="F156" s="376"/>
      <c r="G156" s="376"/>
      <c r="H156" s="376"/>
      <c r="I156" s="376"/>
      <c r="J156" s="376"/>
    </row>
    <row r="157" spans="5:10" ht="12.75">
      <c r="E157" s="376"/>
      <c r="F157" s="376"/>
      <c r="G157" s="376"/>
      <c r="H157" s="376"/>
      <c r="I157" s="376"/>
      <c r="J157" s="376"/>
    </row>
    <row r="158" spans="5:10" ht="12.75">
      <c r="E158" s="376"/>
      <c r="F158" s="376"/>
      <c r="G158" s="376"/>
      <c r="H158" s="376"/>
      <c r="I158" s="376"/>
      <c r="J158" s="376"/>
    </row>
    <row r="159" spans="5:10" ht="12.75">
      <c r="E159" s="376"/>
      <c r="F159" s="376"/>
      <c r="G159" s="376"/>
      <c r="H159" s="376"/>
      <c r="I159" s="376"/>
      <c r="J159" s="376"/>
    </row>
    <row r="160" spans="5:10" ht="12.75">
      <c r="E160" s="376"/>
      <c r="F160" s="376"/>
      <c r="G160" s="376"/>
      <c r="H160" s="376"/>
      <c r="I160" s="376"/>
      <c r="J160" s="376"/>
    </row>
    <row r="161" spans="5:10" ht="12.75">
      <c r="E161" s="376"/>
      <c r="F161" s="376"/>
      <c r="G161" s="376"/>
      <c r="H161" s="376"/>
      <c r="I161" s="376"/>
      <c r="J161" s="376"/>
    </row>
    <row r="162" spans="5:10" ht="12.75">
      <c r="E162" s="376"/>
      <c r="F162" s="376"/>
      <c r="G162" s="376"/>
      <c r="H162" s="376"/>
      <c r="I162" s="376"/>
      <c r="J162" s="376"/>
    </row>
    <row r="163" spans="5:10" ht="12.75">
      <c r="E163" s="376"/>
      <c r="F163" s="376"/>
      <c r="G163" s="376"/>
      <c r="H163" s="376"/>
      <c r="I163" s="376"/>
      <c r="J163" s="376"/>
    </row>
    <row r="164" spans="5:10" ht="12.75">
      <c r="E164" s="376"/>
      <c r="F164" s="376"/>
      <c r="G164" s="376"/>
      <c r="H164" s="376"/>
      <c r="I164" s="376"/>
      <c r="J164" s="376"/>
    </row>
    <row r="165" spans="5:10" ht="12.75">
      <c r="E165" s="376"/>
      <c r="F165" s="376"/>
      <c r="G165" s="376"/>
      <c r="H165" s="376"/>
      <c r="I165" s="376"/>
      <c r="J165" s="376"/>
    </row>
    <row r="166" spans="5:10" ht="12.75">
      <c r="E166" s="376"/>
      <c r="F166" s="376"/>
      <c r="G166" s="376"/>
      <c r="H166" s="376"/>
      <c r="I166" s="376"/>
      <c r="J166" s="376"/>
    </row>
    <row r="167" spans="5:10" ht="12.75">
      <c r="E167" s="376"/>
      <c r="F167" s="376"/>
      <c r="G167" s="376"/>
      <c r="H167" s="376"/>
      <c r="I167" s="376"/>
      <c r="J167" s="376"/>
    </row>
    <row r="168" spans="5:10" ht="12.75">
      <c r="E168" s="376"/>
      <c r="F168" s="376"/>
      <c r="G168" s="376"/>
      <c r="H168" s="376"/>
      <c r="I168" s="376"/>
      <c r="J168" s="376"/>
    </row>
    <row r="169" spans="5:10" ht="12.75">
      <c r="E169" s="376"/>
      <c r="F169" s="376"/>
      <c r="G169" s="376"/>
      <c r="H169" s="376"/>
      <c r="I169" s="376"/>
      <c r="J169" s="376"/>
    </row>
    <row r="170" spans="5:10" ht="12.75">
      <c r="E170" s="376"/>
      <c r="F170" s="376"/>
      <c r="G170" s="376"/>
      <c r="H170" s="376"/>
      <c r="I170" s="376"/>
      <c r="J170" s="376"/>
    </row>
    <row r="171" spans="5:10" ht="12.75">
      <c r="E171" s="376"/>
      <c r="F171" s="376"/>
      <c r="G171" s="376"/>
      <c r="H171" s="376"/>
      <c r="I171" s="376"/>
      <c r="J171" s="376"/>
    </row>
    <row r="172" spans="5:10" ht="12.75">
      <c r="E172" s="376"/>
      <c r="F172" s="376"/>
      <c r="G172" s="376"/>
      <c r="H172" s="376"/>
      <c r="I172" s="376"/>
      <c r="J172" s="376"/>
    </row>
    <row r="173" spans="5:10" ht="12.75">
      <c r="E173" s="376"/>
      <c r="F173" s="376"/>
      <c r="G173" s="376"/>
      <c r="H173" s="376"/>
      <c r="I173" s="376"/>
      <c r="J173" s="376"/>
    </row>
    <row r="174" spans="5:10" ht="12.75">
      <c r="E174" s="376"/>
      <c r="F174" s="376"/>
      <c r="G174" s="376"/>
      <c r="H174" s="376"/>
      <c r="I174" s="376"/>
      <c r="J174" s="376"/>
    </row>
    <row r="175" spans="5:10" ht="12.75">
      <c r="E175" s="376"/>
      <c r="F175" s="376"/>
      <c r="G175" s="376"/>
      <c r="H175" s="376"/>
      <c r="I175" s="376"/>
      <c r="J175" s="376"/>
    </row>
    <row r="176" spans="5:10" ht="12.75">
      <c r="E176" s="376"/>
      <c r="F176" s="376"/>
      <c r="G176" s="376"/>
      <c r="H176" s="376"/>
      <c r="I176" s="376"/>
      <c r="J176" s="376"/>
    </row>
    <row r="177" spans="5:10" ht="12.75">
      <c r="E177" s="376"/>
      <c r="F177" s="376"/>
      <c r="G177" s="376"/>
      <c r="H177" s="376"/>
      <c r="I177" s="376"/>
      <c r="J177" s="376"/>
    </row>
    <row r="178" spans="5:10" ht="12.75">
      <c r="E178" s="376"/>
      <c r="F178" s="376"/>
      <c r="G178" s="376"/>
      <c r="H178" s="376"/>
      <c r="I178" s="376"/>
      <c r="J178" s="376"/>
    </row>
    <row r="179" spans="5:10" ht="12.75">
      <c r="E179" s="376"/>
      <c r="F179" s="376"/>
      <c r="G179" s="376"/>
      <c r="H179" s="376"/>
      <c r="I179" s="376"/>
      <c r="J179" s="376"/>
    </row>
    <row r="180" spans="5:10" ht="12.75">
      <c r="E180" s="376"/>
      <c r="F180" s="376"/>
      <c r="G180" s="376"/>
      <c r="H180" s="376"/>
      <c r="I180" s="376"/>
      <c r="J180" s="376"/>
    </row>
    <row r="181" spans="5:10" ht="12.75">
      <c r="E181" s="376"/>
      <c r="F181" s="376"/>
      <c r="G181" s="376"/>
      <c r="H181" s="376"/>
      <c r="I181" s="376"/>
      <c r="J181" s="376"/>
    </row>
    <row r="182" spans="5:10" ht="12.75">
      <c r="E182" s="376"/>
      <c r="F182" s="376"/>
      <c r="G182" s="376"/>
      <c r="H182" s="376"/>
      <c r="I182" s="376"/>
      <c r="J182" s="376"/>
    </row>
    <row r="183" spans="5:10" ht="12.75">
      <c r="E183" s="376"/>
      <c r="F183" s="376"/>
      <c r="G183" s="376"/>
      <c r="H183" s="376"/>
      <c r="I183" s="376"/>
      <c r="J183" s="376"/>
    </row>
    <row r="184" spans="5:10" ht="12.75">
      <c r="E184" s="376"/>
      <c r="F184" s="376"/>
      <c r="G184" s="376"/>
      <c r="H184" s="376"/>
      <c r="I184" s="376"/>
      <c r="J184" s="376"/>
    </row>
    <row r="185" spans="5:10" ht="12.75">
      <c r="E185" s="376"/>
      <c r="F185" s="376"/>
      <c r="G185" s="376"/>
      <c r="H185" s="376"/>
      <c r="I185" s="376"/>
      <c r="J185" s="376"/>
    </row>
    <row r="186" spans="5:10" ht="12.75">
      <c r="E186" s="376"/>
      <c r="F186" s="376"/>
      <c r="G186" s="376"/>
      <c r="H186" s="376"/>
      <c r="I186" s="376"/>
      <c r="J186" s="376"/>
    </row>
    <row r="187" spans="5:10" ht="12.75">
      <c r="E187" s="376"/>
      <c r="F187" s="376"/>
      <c r="G187" s="376"/>
      <c r="H187" s="376"/>
      <c r="I187" s="376"/>
      <c r="J187" s="376"/>
    </row>
    <row r="188" spans="5:10" ht="12.75">
      <c r="E188" s="376"/>
      <c r="F188" s="376"/>
      <c r="G188" s="376"/>
      <c r="H188" s="376"/>
      <c r="I188" s="376"/>
      <c r="J188" s="376"/>
    </row>
    <row r="189" spans="5:10" ht="12.75">
      <c r="E189" s="376"/>
      <c r="F189" s="376"/>
      <c r="G189" s="376"/>
      <c r="H189" s="376"/>
      <c r="I189" s="376"/>
      <c r="J189" s="376"/>
    </row>
    <row r="190" spans="5:10" ht="12.75">
      <c r="E190" s="376"/>
      <c r="F190" s="376"/>
      <c r="G190" s="376"/>
      <c r="H190" s="376"/>
      <c r="I190" s="376"/>
      <c r="J190" s="376"/>
    </row>
    <row r="191" spans="5:10" ht="12.75">
      <c r="E191" s="376"/>
      <c r="F191" s="376"/>
      <c r="G191" s="376"/>
      <c r="H191" s="376"/>
      <c r="I191" s="376"/>
      <c r="J191" s="376"/>
    </row>
    <row r="192" spans="5:10" ht="12.75">
      <c r="E192" s="376"/>
      <c r="F192" s="376"/>
      <c r="G192" s="376"/>
      <c r="H192" s="376"/>
      <c r="I192" s="376"/>
      <c r="J192" s="376"/>
    </row>
    <row r="193" spans="5:10" ht="12.75">
      <c r="E193" s="376"/>
      <c r="F193" s="376"/>
      <c r="G193" s="376"/>
      <c r="H193" s="376"/>
      <c r="I193" s="376"/>
      <c r="J193" s="376"/>
    </row>
    <row r="194" spans="5:10" ht="12.75">
      <c r="E194" s="376"/>
      <c r="F194" s="376"/>
      <c r="G194" s="376"/>
      <c r="H194" s="376"/>
      <c r="I194" s="376"/>
      <c r="J194" s="376"/>
    </row>
    <row r="195" spans="5:10" ht="12.75">
      <c r="E195" s="376"/>
      <c r="F195" s="376"/>
      <c r="G195" s="376"/>
      <c r="H195" s="376"/>
      <c r="I195" s="376"/>
      <c r="J195" s="376"/>
    </row>
    <row r="196" spans="5:10" ht="12.75">
      <c r="E196" s="376"/>
      <c r="F196" s="376"/>
      <c r="G196" s="376"/>
      <c r="H196" s="376"/>
      <c r="I196" s="376"/>
      <c r="J196" s="376"/>
    </row>
    <row r="197" spans="5:10" ht="12.75">
      <c r="E197" s="376"/>
      <c r="F197" s="376"/>
      <c r="G197" s="376"/>
      <c r="H197" s="376"/>
      <c r="I197" s="376"/>
      <c r="J197" s="376"/>
    </row>
    <row r="198" spans="5:10" ht="12.75">
      <c r="E198" s="376"/>
      <c r="F198" s="376"/>
      <c r="G198" s="376"/>
      <c r="H198" s="376"/>
      <c r="I198" s="376"/>
      <c r="J198" s="376"/>
    </row>
    <row r="199" spans="5:10" ht="12.75">
      <c r="E199" s="376"/>
      <c r="F199" s="376"/>
      <c r="G199" s="376"/>
      <c r="H199" s="376"/>
      <c r="I199" s="376"/>
      <c r="J199" s="376"/>
    </row>
    <row r="200" spans="5:10" ht="12.75">
      <c r="E200" s="376"/>
      <c r="F200" s="376"/>
      <c r="G200" s="376"/>
      <c r="H200" s="376"/>
      <c r="I200" s="376"/>
      <c r="J200" s="376"/>
    </row>
    <row r="201" spans="5:10" ht="12.75">
      <c r="E201" s="376"/>
      <c r="F201" s="376"/>
      <c r="G201" s="376"/>
      <c r="H201" s="376"/>
      <c r="I201" s="376"/>
      <c r="J201" s="376"/>
    </row>
    <row r="202" spans="5:10" ht="12.75">
      <c r="E202" s="376"/>
      <c r="F202" s="376"/>
      <c r="G202" s="376"/>
      <c r="H202" s="376"/>
      <c r="I202" s="376"/>
      <c r="J202" s="376"/>
    </row>
    <row r="203" spans="5:10" ht="12.75">
      <c r="E203" s="376"/>
      <c r="F203" s="376"/>
      <c r="G203" s="376"/>
      <c r="H203" s="376"/>
      <c r="I203" s="376"/>
      <c r="J203" s="376"/>
    </row>
    <row r="204" spans="5:10" ht="12.75">
      <c r="E204" s="376"/>
      <c r="F204" s="376"/>
      <c r="G204" s="376"/>
      <c r="H204" s="376"/>
      <c r="I204" s="376"/>
      <c r="J204" s="376"/>
    </row>
    <row r="205" spans="5:10" ht="12.75">
      <c r="E205" s="376"/>
      <c r="F205" s="376"/>
      <c r="G205" s="376"/>
      <c r="H205" s="376"/>
      <c r="I205" s="376"/>
      <c r="J205" s="376"/>
    </row>
    <row r="206" spans="5:10" ht="12.75">
      <c r="E206" s="376"/>
      <c r="F206" s="376"/>
      <c r="G206" s="376"/>
      <c r="H206" s="376"/>
      <c r="I206" s="376"/>
      <c r="J206" s="376"/>
    </row>
    <row r="207" spans="5:10" ht="12.75">
      <c r="E207" s="376"/>
      <c r="F207" s="376"/>
      <c r="G207" s="376"/>
      <c r="H207" s="376"/>
      <c r="I207" s="376"/>
      <c r="J207" s="376"/>
    </row>
    <row r="208" spans="5:10" ht="12.75">
      <c r="E208" s="376"/>
      <c r="F208" s="376"/>
      <c r="G208" s="376"/>
      <c r="H208" s="376"/>
      <c r="I208" s="376"/>
      <c r="J208" s="376"/>
    </row>
    <row r="209" spans="5:10" ht="12.75">
      <c r="E209" s="376"/>
      <c r="F209" s="376"/>
      <c r="G209" s="376"/>
      <c r="H209" s="376"/>
      <c r="I209" s="376"/>
      <c r="J209" s="376"/>
    </row>
    <row r="210" spans="5:10" ht="12.75">
      <c r="E210" s="376"/>
      <c r="F210" s="376"/>
      <c r="G210" s="376"/>
      <c r="H210" s="376"/>
      <c r="I210" s="376"/>
      <c r="J210" s="376"/>
    </row>
    <row r="211" spans="5:10" ht="12.75">
      <c r="E211" s="376"/>
      <c r="F211" s="376"/>
      <c r="G211" s="376"/>
      <c r="H211" s="376"/>
      <c r="I211" s="376"/>
      <c r="J211" s="376"/>
    </row>
    <row r="212" spans="5:10" ht="12.75">
      <c r="E212" s="376"/>
      <c r="F212" s="376"/>
      <c r="G212" s="376"/>
      <c r="H212" s="376"/>
      <c r="I212" s="376"/>
      <c r="J212" s="376"/>
    </row>
    <row r="213" spans="5:10" ht="12.75">
      <c r="E213" s="376"/>
      <c r="F213" s="376"/>
      <c r="G213" s="376"/>
      <c r="H213" s="376"/>
      <c r="I213" s="376"/>
      <c r="J213" s="376"/>
    </row>
    <row r="214" spans="5:10" ht="12.75">
      <c r="E214" s="376"/>
      <c r="F214" s="376"/>
      <c r="G214" s="376"/>
      <c r="H214" s="376"/>
      <c r="I214" s="376"/>
      <c r="J214" s="376"/>
    </row>
    <row r="215" spans="5:10" ht="12.75">
      <c r="E215" s="376"/>
      <c r="F215" s="376"/>
      <c r="G215" s="376"/>
      <c r="H215" s="376"/>
      <c r="I215" s="376"/>
      <c r="J215" s="376"/>
    </row>
    <row r="216" spans="5:10" ht="12.75">
      <c r="E216" s="376"/>
      <c r="F216" s="376"/>
      <c r="G216" s="376"/>
      <c r="H216" s="376"/>
      <c r="I216" s="376"/>
      <c r="J216" s="376"/>
    </row>
    <row r="217" spans="5:10" ht="12.75">
      <c r="E217" s="376"/>
      <c r="F217" s="376"/>
      <c r="G217" s="376"/>
      <c r="H217" s="376"/>
      <c r="I217" s="376"/>
      <c r="J217" s="376"/>
    </row>
    <row r="218" spans="5:10" ht="12.75">
      <c r="E218" s="376"/>
      <c r="F218" s="376"/>
      <c r="G218" s="376"/>
      <c r="H218" s="376"/>
      <c r="I218" s="376"/>
      <c r="J218" s="376"/>
    </row>
    <row r="219" spans="5:10" ht="12.75">
      <c r="E219" s="376"/>
      <c r="F219" s="376"/>
      <c r="G219" s="376"/>
      <c r="H219" s="376"/>
      <c r="I219" s="376"/>
      <c r="J219" s="376"/>
    </row>
    <row r="220" spans="5:10" ht="12.75">
      <c r="E220" s="376"/>
      <c r="F220" s="376"/>
      <c r="G220" s="376"/>
      <c r="H220" s="376"/>
      <c r="I220" s="376"/>
      <c r="J220" s="376"/>
    </row>
    <row r="221" spans="5:10" ht="12.75">
      <c r="E221" s="376"/>
      <c r="F221" s="376"/>
      <c r="G221" s="376"/>
      <c r="H221" s="376"/>
      <c r="I221" s="376"/>
      <c r="J221" s="376"/>
    </row>
    <row r="222" spans="5:10" ht="12.75">
      <c r="E222" s="376"/>
      <c r="F222" s="376"/>
      <c r="G222" s="376"/>
      <c r="H222" s="376"/>
      <c r="I222" s="376"/>
      <c r="J222" s="376"/>
    </row>
    <row r="223" spans="5:10" ht="12.75">
      <c r="E223" s="376"/>
      <c r="F223" s="376"/>
      <c r="G223" s="376"/>
      <c r="H223" s="376"/>
      <c r="I223" s="376"/>
      <c r="J223" s="376"/>
    </row>
    <row r="224" spans="5:10" ht="12.75">
      <c r="E224" s="376"/>
      <c r="F224" s="376"/>
      <c r="G224" s="376"/>
      <c r="H224" s="376"/>
      <c r="I224" s="376"/>
      <c r="J224" s="376"/>
    </row>
    <row r="225" spans="5:10" ht="12.75">
      <c r="E225" s="376"/>
      <c r="F225" s="376"/>
      <c r="G225" s="376"/>
      <c r="H225" s="376"/>
      <c r="I225" s="376"/>
      <c r="J225" s="376"/>
    </row>
    <row r="226" spans="5:10" ht="12.75">
      <c r="E226" s="376"/>
      <c r="F226" s="376"/>
      <c r="G226" s="376"/>
      <c r="H226" s="376"/>
      <c r="I226" s="376"/>
      <c r="J226" s="376"/>
    </row>
    <row r="227" spans="5:10" ht="12.75">
      <c r="E227" s="376"/>
      <c r="F227" s="376"/>
      <c r="G227" s="376"/>
      <c r="H227" s="376"/>
      <c r="I227" s="376"/>
      <c r="J227" s="376"/>
    </row>
    <row r="228" spans="5:10" ht="12.75">
      <c r="E228" s="376"/>
      <c r="F228" s="376"/>
      <c r="G228" s="376"/>
      <c r="H228" s="376"/>
      <c r="I228" s="376"/>
      <c r="J228" s="376"/>
    </row>
    <row r="229" spans="5:10" ht="12.75">
      <c r="E229" s="376"/>
      <c r="F229" s="376"/>
      <c r="G229" s="376"/>
      <c r="H229" s="376"/>
      <c r="I229" s="376"/>
      <c r="J229" s="376"/>
    </row>
    <row r="230" spans="5:10" ht="12.75">
      <c r="E230" s="376"/>
      <c r="F230" s="376"/>
      <c r="G230" s="376"/>
      <c r="H230" s="376"/>
      <c r="I230" s="376"/>
      <c r="J230" s="376"/>
    </row>
    <row r="231" spans="5:10" ht="12.75">
      <c r="E231" s="376"/>
      <c r="F231" s="376"/>
      <c r="G231" s="376"/>
      <c r="H231" s="376"/>
      <c r="I231" s="376"/>
      <c r="J231" s="376"/>
    </row>
    <row r="232" spans="5:10" ht="12.75">
      <c r="E232" s="376"/>
      <c r="F232" s="376"/>
      <c r="G232" s="376"/>
      <c r="H232" s="376"/>
      <c r="I232" s="376"/>
      <c r="J232" s="376"/>
    </row>
    <row r="233" spans="5:10" ht="12.75">
      <c r="E233" s="376"/>
      <c r="F233" s="376"/>
      <c r="G233" s="376"/>
      <c r="H233" s="376"/>
      <c r="I233" s="376"/>
      <c r="J233" s="376"/>
    </row>
    <row r="234" spans="5:10" ht="12.75">
      <c r="E234" s="376"/>
      <c r="F234" s="376"/>
      <c r="G234" s="376"/>
      <c r="H234" s="376"/>
      <c r="I234" s="376"/>
      <c r="J234" s="376"/>
    </row>
    <row r="235" spans="5:10" ht="12.75">
      <c r="E235" s="376"/>
      <c r="F235" s="376"/>
      <c r="G235" s="376"/>
      <c r="H235" s="376"/>
      <c r="I235" s="376"/>
      <c r="J235" s="376"/>
    </row>
    <row r="236" spans="5:10" ht="12.75">
      <c r="E236" s="376"/>
      <c r="F236" s="376"/>
      <c r="G236" s="376"/>
      <c r="H236" s="376"/>
      <c r="I236" s="376"/>
      <c r="J236" s="376"/>
    </row>
    <row r="237" spans="5:10" ht="12.75">
      <c r="E237" s="376"/>
      <c r="F237" s="376"/>
      <c r="G237" s="376"/>
      <c r="H237" s="376"/>
      <c r="I237" s="376"/>
      <c r="J237" s="376"/>
    </row>
    <row r="238" spans="5:10" ht="12.75">
      <c r="E238" s="376"/>
      <c r="F238" s="376"/>
      <c r="G238" s="376"/>
      <c r="H238" s="376"/>
      <c r="I238" s="376"/>
      <c r="J238" s="376"/>
    </row>
    <row r="239" spans="5:10" ht="12.75">
      <c r="E239" s="376"/>
      <c r="F239" s="376"/>
      <c r="G239" s="376"/>
      <c r="H239" s="376"/>
      <c r="I239" s="376"/>
      <c r="J239" s="376"/>
    </row>
    <row r="240" spans="5:10" ht="12.75">
      <c r="E240" s="376"/>
      <c r="F240" s="376"/>
      <c r="G240" s="376"/>
      <c r="H240" s="376"/>
      <c r="I240" s="376"/>
      <c r="J240" s="376"/>
    </row>
    <row r="241" spans="5:10" ht="12.75">
      <c r="E241" s="376"/>
      <c r="F241" s="376"/>
      <c r="G241" s="376"/>
      <c r="H241" s="376"/>
      <c r="I241" s="376"/>
      <c r="J241" s="376"/>
    </row>
    <row r="242" spans="5:10" ht="12.75">
      <c r="E242" s="376"/>
      <c r="F242" s="376"/>
      <c r="G242" s="376"/>
      <c r="H242" s="376"/>
      <c r="I242" s="376"/>
      <c r="J242" s="376"/>
    </row>
    <row r="243" spans="5:10" ht="12.75">
      <c r="E243" s="376"/>
      <c r="F243" s="376"/>
      <c r="G243" s="376"/>
      <c r="H243" s="376"/>
      <c r="I243" s="376"/>
      <c r="J243" s="376"/>
    </row>
    <row r="244" spans="5:10" ht="12.75">
      <c r="E244" s="376"/>
      <c r="F244" s="376"/>
      <c r="G244" s="376"/>
      <c r="H244" s="376"/>
      <c r="I244" s="376"/>
      <c r="J244" s="376"/>
    </row>
    <row r="245" spans="5:10" ht="12.75">
      <c r="E245" s="376"/>
      <c r="F245" s="376"/>
      <c r="G245" s="376"/>
      <c r="H245" s="376"/>
      <c r="I245" s="376"/>
      <c r="J245" s="376"/>
    </row>
    <row r="246" spans="5:10" ht="12.75">
      <c r="E246" s="376"/>
      <c r="F246" s="376"/>
      <c r="G246" s="376"/>
      <c r="H246" s="376"/>
      <c r="I246" s="376"/>
      <c r="J246" s="376"/>
    </row>
    <row r="247" spans="5:10" ht="12.75">
      <c r="E247" s="376"/>
      <c r="F247" s="376"/>
      <c r="G247" s="376"/>
      <c r="H247" s="376"/>
      <c r="I247" s="376"/>
      <c r="J247" s="376"/>
    </row>
    <row r="248" spans="5:10" ht="12.75">
      <c r="E248" s="376"/>
      <c r="F248" s="376"/>
      <c r="G248" s="376"/>
      <c r="H248" s="376"/>
      <c r="I248" s="376"/>
      <c r="J248" s="376"/>
    </row>
    <row r="249" spans="5:10" ht="12.75">
      <c r="E249" s="376"/>
      <c r="F249" s="376"/>
      <c r="G249" s="376"/>
      <c r="H249" s="376"/>
      <c r="I249" s="376"/>
      <c r="J249" s="376"/>
    </row>
    <row r="250" spans="5:10" ht="12.75">
      <c r="E250" s="376"/>
      <c r="F250" s="376"/>
      <c r="G250" s="376"/>
      <c r="H250" s="376"/>
      <c r="I250" s="376"/>
      <c r="J250" s="376"/>
    </row>
    <row r="251" spans="5:10" ht="12.75">
      <c r="E251" s="376"/>
      <c r="F251" s="376"/>
      <c r="G251" s="376"/>
      <c r="H251" s="376"/>
      <c r="I251" s="376"/>
      <c r="J251" s="376"/>
    </row>
    <row r="252" spans="5:10" ht="12.75">
      <c r="E252" s="376"/>
      <c r="F252" s="376"/>
      <c r="G252" s="376"/>
      <c r="H252" s="376"/>
      <c r="I252" s="376"/>
      <c r="J252" s="376"/>
    </row>
    <row r="253" spans="5:10" ht="12.75">
      <c r="E253" s="376"/>
      <c r="F253" s="376"/>
      <c r="G253" s="376"/>
      <c r="H253" s="376"/>
      <c r="I253" s="376"/>
      <c r="J253" s="376"/>
    </row>
    <row r="254" spans="5:10" ht="12.75">
      <c r="E254" s="376"/>
      <c r="F254" s="376"/>
      <c r="G254" s="376"/>
      <c r="H254" s="376"/>
      <c r="I254" s="376"/>
      <c r="J254" s="376"/>
    </row>
    <row r="255" spans="5:10" ht="12.75">
      <c r="E255" s="376"/>
      <c r="F255" s="376"/>
      <c r="G255" s="376"/>
      <c r="H255" s="376"/>
      <c r="I255" s="376"/>
      <c r="J255" s="376"/>
    </row>
    <row r="256" spans="5:10" ht="12.75">
      <c r="E256" s="376"/>
      <c r="F256" s="376"/>
      <c r="G256" s="376"/>
      <c r="H256" s="376"/>
      <c r="I256" s="376"/>
      <c r="J256" s="376"/>
    </row>
    <row r="257" spans="5:10" ht="12.75">
      <c r="E257" s="376"/>
      <c r="F257" s="376"/>
      <c r="G257" s="376"/>
      <c r="H257" s="376"/>
      <c r="I257" s="376"/>
      <c r="J257" s="376"/>
    </row>
    <row r="258" spans="5:10" ht="12.75">
      <c r="E258" s="376"/>
      <c r="F258" s="376"/>
      <c r="G258" s="376"/>
      <c r="H258" s="376"/>
      <c r="I258" s="376"/>
      <c r="J258" s="376"/>
    </row>
    <row r="259" spans="5:10" ht="12.75">
      <c r="E259" s="376"/>
      <c r="F259" s="376"/>
      <c r="G259" s="376"/>
      <c r="H259" s="376"/>
      <c r="I259" s="376"/>
      <c r="J259" s="376"/>
    </row>
    <row r="260" spans="5:10" ht="12.75">
      <c r="E260" s="376"/>
      <c r="F260" s="376"/>
      <c r="G260" s="376"/>
      <c r="H260" s="376"/>
      <c r="I260" s="376"/>
      <c r="J260" s="376"/>
    </row>
    <row r="261" spans="5:10" ht="12.75">
      <c r="E261" s="376"/>
      <c r="F261" s="376"/>
      <c r="G261" s="376"/>
      <c r="H261" s="376"/>
      <c r="I261" s="376"/>
      <c r="J261" s="376"/>
    </row>
    <row r="262" spans="5:10" ht="12.75">
      <c r="E262" s="376"/>
      <c r="F262" s="376"/>
      <c r="G262" s="376"/>
      <c r="H262" s="376"/>
      <c r="I262" s="376"/>
      <c r="J262" s="376"/>
    </row>
    <row r="263" spans="5:10" ht="12.75">
      <c r="E263" s="376"/>
      <c r="F263" s="376"/>
      <c r="G263" s="376"/>
      <c r="H263" s="376"/>
      <c r="I263" s="376"/>
      <c r="J263" s="376"/>
    </row>
    <row r="264" spans="5:10" ht="12.75">
      <c r="E264" s="376"/>
      <c r="F264" s="376"/>
      <c r="G264" s="376"/>
      <c r="H264" s="376"/>
      <c r="I264" s="376"/>
      <c r="J264" s="376"/>
    </row>
    <row r="265" spans="5:10" ht="12.75">
      <c r="E265" s="376"/>
      <c r="F265" s="376"/>
      <c r="G265" s="376"/>
      <c r="H265" s="376"/>
      <c r="I265" s="376"/>
      <c r="J265" s="376"/>
    </row>
    <row r="266" spans="5:10" ht="12.75">
      <c r="E266" s="376"/>
      <c r="F266" s="376"/>
      <c r="G266" s="376"/>
      <c r="H266" s="376"/>
      <c r="I266" s="376"/>
      <c r="J266" s="376"/>
    </row>
    <row r="267" spans="5:10" ht="12.75">
      <c r="E267" s="376"/>
      <c r="F267" s="376"/>
      <c r="G267" s="376"/>
      <c r="H267" s="376"/>
      <c r="I267" s="376"/>
      <c r="J267" s="376"/>
    </row>
    <row r="268" spans="5:10" ht="12.75">
      <c r="E268" s="376"/>
      <c r="F268" s="376"/>
      <c r="G268" s="376"/>
      <c r="H268" s="376"/>
      <c r="I268" s="376"/>
      <c r="J268" s="376"/>
    </row>
    <row r="269" spans="5:10" ht="12.75">
      <c r="E269" s="376"/>
      <c r="F269" s="376"/>
      <c r="G269" s="376"/>
      <c r="H269" s="376"/>
      <c r="I269" s="376"/>
      <c r="J269" s="376"/>
    </row>
    <row r="270" spans="5:10" ht="12.75">
      <c r="E270" s="376"/>
      <c r="F270" s="376"/>
      <c r="G270" s="376"/>
      <c r="H270" s="376"/>
      <c r="I270" s="376"/>
      <c r="J270" s="376"/>
    </row>
    <row r="271" spans="5:10" ht="12.75">
      <c r="E271" s="376"/>
      <c r="F271" s="376"/>
      <c r="G271" s="376"/>
      <c r="H271" s="376"/>
      <c r="I271" s="376"/>
      <c r="J271" s="376"/>
    </row>
    <row r="272" spans="5:10" ht="12.75">
      <c r="E272" s="376"/>
      <c r="F272" s="376"/>
      <c r="G272" s="376"/>
      <c r="H272" s="376"/>
      <c r="I272" s="376"/>
      <c r="J272" s="376"/>
    </row>
    <row r="273" spans="5:10" ht="12.75">
      <c r="E273" s="376"/>
      <c r="F273" s="376"/>
      <c r="G273" s="376"/>
      <c r="H273" s="376"/>
      <c r="I273" s="376"/>
      <c r="J273" s="376"/>
    </row>
    <row r="274" spans="5:10" ht="12.75">
      <c r="E274" s="376"/>
      <c r="F274" s="376"/>
      <c r="G274" s="376"/>
      <c r="H274" s="376"/>
      <c r="I274" s="376"/>
      <c r="J274" s="376"/>
    </row>
    <row r="275" spans="5:10" ht="12.75">
      <c r="E275" s="376"/>
      <c r="F275" s="376"/>
      <c r="G275" s="376"/>
      <c r="H275" s="376"/>
      <c r="I275" s="376"/>
      <c r="J275" s="376"/>
    </row>
    <row r="276" spans="5:10" ht="12.75">
      <c r="E276" s="376"/>
      <c r="F276" s="376"/>
      <c r="G276" s="376"/>
      <c r="H276" s="376"/>
      <c r="I276" s="376"/>
      <c r="J276" s="376"/>
    </row>
    <row r="277" spans="5:10" ht="12.75">
      <c r="E277" s="376"/>
      <c r="F277" s="376"/>
      <c r="G277" s="376"/>
      <c r="H277" s="376"/>
      <c r="I277" s="376"/>
      <c r="J277" s="376"/>
    </row>
    <row r="278" spans="5:10" ht="12.75">
      <c r="E278" s="376"/>
      <c r="F278" s="376"/>
      <c r="G278" s="376"/>
      <c r="H278" s="376"/>
      <c r="I278" s="376"/>
      <c r="J278" s="376"/>
    </row>
    <row r="279" spans="5:10" ht="12.75">
      <c r="E279" s="376"/>
      <c r="F279" s="376"/>
      <c r="G279" s="376"/>
      <c r="H279" s="376"/>
      <c r="I279" s="376"/>
      <c r="J279" s="376"/>
    </row>
    <row r="280" spans="5:10" ht="12.75">
      <c r="E280" s="376"/>
      <c r="F280" s="376"/>
      <c r="G280" s="376"/>
      <c r="H280" s="376"/>
      <c r="I280" s="376"/>
      <c r="J280" s="376"/>
    </row>
    <row r="281" spans="5:10" ht="12.75">
      <c r="E281" s="376"/>
      <c r="F281" s="376"/>
      <c r="G281" s="376"/>
      <c r="H281" s="376"/>
      <c r="I281" s="376"/>
      <c r="J281" s="376"/>
    </row>
    <row r="282" spans="5:10" ht="12.75">
      <c r="E282" s="376"/>
      <c r="F282" s="376"/>
      <c r="G282" s="376"/>
      <c r="H282" s="376"/>
      <c r="I282" s="376"/>
      <c r="J282" s="376"/>
    </row>
    <row r="283" spans="5:10" ht="12.75">
      <c r="E283" s="376"/>
      <c r="F283" s="376"/>
      <c r="G283" s="376"/>
      <c r="H283" s="376"/>
      <c r="I283" s="376"/>
      <c r="J283" s="376"/>
    </row>
    <row r="284" spans="5:10" ht="12.75">
      <c r="E284" s="376"/>
      <c r="F284" s="376"/>
      <c r="G284" s="376"/>
      <c r="H284" s="376"/>
      <c r="I284" s="376"/>
      <c r="J284" s="376"/>
    </row>
    <row r="285" spans="5:10" ht="12.75">
      <c r="E285" s="376"/>
      <c r="F285" s="376"/>
      <c r="G285" s="376"/>
      <c r="H285" s="376"/>
      <c r="I285" s="376"/>
      <c r="J285" s="376"/>
    </row>
    <row r="286" spans="5:10" ht="12.75">
      <c r="E286" s="376"/>
      <c r="F286" s="376"/>
      <c r="G286" s="376"/>
      <c r="H286" s="376"/>
      <c r="I286" s="376"/>
      <c r="J286" s="376"/>
    </row>
    <row r="287" spans="5:10" ht="12.75">
      <c r="E287" s="376"/>
      <c r="F287" s="376"/>
      <c r="G287" s="376"/>
      <c r="H287" s="376"/>
      <c r="I287" s="376"/>
      <c r="J287" s="376"/>
    </row>
    <row r="288" spans="5:10" ht="12.75">
      <c r="E288" s="376"/>
      <c r="F288" s="376"/>
      <c r="G288" s="376"/>
      <c r="H288" s="376"/>
      <c r="I288" s="376"/>
      <c r="J288" s="376"/>
    </row>
    <row r="289" spans="5:10" ht="12.75">
      <c r="E289" s="376"/>
      <c r="F289" s="376"/>
      <c r="G289" s="376"/>
      <c r="H289" s="376"/>
      <c r="I289" s="376"/>
      <c r="J289" s="376"/>
    </row>
    <row r="290" spans="5:10" ht="12.75">
      <c r="E290" s="376"/>
      <c r="F290" s="376"/>
      <c r="G290" s="376"/>
      <c r="H290" s="376"/>
      <c r="I290" s="376"/>
      <c r="J290" s="376"/>
    </row>
    <row r="291" spans="5:10" ht="12.75">
      <c r="E291" s="376"/>
      <c r="F291" s="376"/>
      <c r="G291" s="376"/>
      <c r="H291" s="376"/>
      <c r="I291" s="376"/>
      <c r="J291" s="376"/>
    </row>
    <row r="292" spans="5:10" ht="12.75">
      <c r="E292" s="376"/>
      <c r="F292" s="376"/>
      <c r="G292" s="376"/>
      <c r="H292" s="376"/>
      <c r="I292" s="376"/>
      <c r="J292" s="376"/>
    </row>
    <row r="293" spans="5:10" ht="12.75">
      <c r="E293" s="376"/>
      <c r="F293" s="376"/>
      <c r="G293" s="376"/>
      <c r="H293" s="376"/>
      <c r="I293" s="376"/>
      <c r="J293" s="376"/>
    </row>
    <row r="294" spans="5:10" ht="12.75">
      <c r="E294" s="376"/>
      <c r="F294" s="376"/>
      <c r="G294" s="376"/>
      <c r="H294" s="376"/>
      <c r="I294" s="376"/>
      <c r="J294" s="376"/>
    </row>
    <row r="295" spans="5:10" ht="12.75">
      <c r="E295" s="376"/>
      <c r="F295" s="376"/>
      <c r="G295" s="376"/>
      <c r="H295" s="376"/>
      <c r="I295" s="376"/>
      <c r="J295" s="376"/>
    </row>
    <row r="296" spans="5:10" ht="12.75">
      <c r="E296" s="376"/>
      <c r="F296" s="376"/>
      <c r="G296" s="376"/>
      <c r="H296" s="376"/>
      <c r="I296" s="376"/>
      <c r="J296" s="376"/>
    </row>
    <row r="297" spans="5:10" ht="12.75">
      <c r="E297" s="376"/>
      <c r="F297" s="376"/>
      <c r="G297" s="376"/>
      <c r="H297" s="376"/>
      <c r="I297" s="376"/>
      <c r="J297" s="376"/>
    </row>
    <row r="298" spans="5:10" ht="12.75">
      <c r="E298" s="376"/>
      <c r="F298" s="376"/>
      <c r="G298" s="376"/>
      <c r="H298" s="376"/>
      <c r="I298" s="376"/>
      <c r="J298" s="376"/>
    </row>
    <row r="299" spans="5:10" ht="12.75">
      <c r="E299" s="376"/>
      <c r="F299" s="376"/>
      <c r="G299" s="376"/>
      <c r="H299" s="376"/>
      <c r="I299" s="376"/>
      <c r="J299" s="376"/>
    </row>
    <row r="300" spans="5:10" ht="12.75">
      <c r="E300" s="376"/>
      <c r="F300" s="376"/>
      <c r="G300" s="376"/>
      <c r="H300" s="376"/>
      <c r="I300" s="376"/>
      <c r="J300" s="376"/>
    </row>
    <row r="301" spans="5:10" ht="12.75">
      <c r="E301" s="376"/>
      <c r="F301" s="376"/>
      <c r="G301" s="376"/>
      <c r="H301" s="376"/>
      <c r="I301" s="376"/>
      <c r="J301" s="376"/>
    </row>
    <row r="302" spans="5:10" ht="12.75">
      <c r="E302" s="376"/>
      <c r="F302" s="376"/>
      <c r="G302" s="376"/>
      <c r="H302" s="376"/>
      <c r="I302" s="376"/>
      <c r="J302" s="376"/>
    </row>
    <row r="303" spans="5:10" ht="12.75">
      <c r="E303" s="376"/>
      <c r="F303" s="376"/>
      <c r="G303" s="376"/>
      <c r="H303" s="376"/>
      <c r="I303" s="376"/>
      <c r="J303" s="376"/>
    </row>
    <row r="304" spans="5:10" ht="12.75">
      <c r="E304" s="376"/>
      <c r="F304" s="376"/>
      <c r="G304" s="376"/>
      <c r="H304" s="376"/>
      <c r="I304" s="376"/>
      <c r="J304" s="376"/>
    </row>
    <row r="305" spans="5:10" ht="12.75">
      <c r="E305" s="376"/>
      <c r="F305" s="376"/>
      <c r="G305" s="376"/>
      <c r="H305" s="376"/>
      <c r="I305" s="376"/>
      <c r="J305" s="376"/>
    </row>
    <row r="306" spans="5:10" ht="12.75">
      <c r="E306" s="376"/>
      <c r="F306" s="376"/>
      <c r="G306" s="376"/>
      <c r="H306" s="376"/>
      <c r="I306" s="376"/>
      <c r="J306" s="376"/>
    </row>
    <row r="307" spans="5:10" ht="12.75">
      <c r="E307" s="376"/>
      <c r="F307" s="376"/>
      <c r="G307" s="376"/>
      <c r="H307" s="376"/>
      <c r="I307" s="376"/>
      <c r="J307" s="376"/>
    </row>
    <row r="308" spans="5:10" ht="12.75">
      <c r="E308" s="376"/>
      <c r="F308" s="376"/>
      <c r="G308" s="376"/>
      <c r="H308" s="376"/>
      <c r="I308" s="376"/>
      <c r="J308" s="376"/>
    </row>
    <row r="309" spans="5:10" ht="12.75">
      <c r="E309" s="376"/>
      <c r="F309" s="376"/>
      <c r="G309" s="376"/>
      <c r="H309" s="376"/>
      <c r="I309" s="376"/>
      <c r="J309" s="376"/>
    </row>
    <row r="310" spans="5:10" ht="12.75">
      <c r="E310" s="376"/>
      <c r="F310" s="376"/>
      <c r="G310" s="376"/>
      <c r="H310" s="376"/>
      <c r="I310" s="376"/>
      <c r="J310" s="376"/>
    </row>
    <row r="311" spans="5:10" ht="12.75">
      <c r="E311" s="376"/>
      <c r="F311" s="376"/>
      <c r="G311" s="376"/>
      <c r="H311" s="376"/>
      <c r="I311" s="376"/>
      <c r="J311" s="376"/>
    </row>
    <row r="312" spans="5:10" ht="12.75">
      <c r="E312" s="376"/>
      <c r="F312" s="376"/>
      <c r="G312" s="376"/>
      <c r="H312" s="376"/>
      <c r="I312" s="376"/>
      <c r="J312" s="376"/>
    </row>
    <row r="313" spans="5:10" ht="12.75">
      <c r="E313" s="376"/>
      <c r="F313" s="376"/>
      <c r="G313" s="376"/>
      <c r="H313" s="376"/>
      <c r="I313" s="376"/>
      <c r="J313" s="376"/>
    </row>
    <row r="314" spans="5:10" ht="12.75">
      <c r="E314" s="376"/>
      <c r="F314" s="376"/>
      <c r="G314" s="376"/>
      <c r="H314" s="376"/>
      <c r="I314" s="376"/>
      <c r="J314" s="376"/>
    </row>
    <row r="315" spans="5:10" ht="12.75">
      <c r="E315" s="376"/>
      <c r="F315" s="376"/>
      <c r="G315" s="376"/>
      <c r="H315" s="376"/>
      <c r="I315" s="376"/>
      <c r="J315" s="376"/>
    </row>
    <row r="316" spans="5:10" ht="12.75">
      <c r="E316" s="376"/>
      <c r="F316" s="376"/>
      <c r="G316" s="376"/>
      <c r="H316" s="376"/>
      <c r="I316" s="376"/>
      <c r="J316" s="376"/>
    </row>
    <row r="317" spans="5:10" ht="12.75">
      <c r="E317" s="376"/>
      <c r="F317" s="376"/>
      <c r="G317" s="376"/>
      <c r="H317" s="376"/>
      <c r="I317" s="376"/>
      <c r="J317" s="376"/>
    </row>
    <row r="318" spans="5:10" ht="12.75">
      <c r="E318" s="376"/>
      <c r="F318" s="376"/>
      <c r="G318" s="376"/>
      <c r="H318" s="376"/>
      <c r="I318" s="376"/>
      <c r="J318" s="376"/>
    </row>
    <row r="319" spans="5:10" ht="12.75">
      <c r="E319" s="376"/>
      <c r="F319" s="376"/>
      <c r="G319" s="376"/>
      <c r="H319" s="376"/>
      <c r="I319" s="376"/>
      <c r="J319" s="376"/>
    </row>
    <row r="320" spans="5:10" ht="12.75">
      <c r="E320" s="376"/>
      <c r="F320" s="376"/>
      <c r="G320" s="376"/>
      <c r="H320" s="376"/>
      <c r="I320" s="376"/>
      <c r="J320" s="376"/>
    </row>
    <row r="321" spans="5:10" ht="12.75">
      <c r="E321" s="376"/>
      <c r="F321" s="376"/>
      <c r="G321" s="376"/>
      <c r="H321" s="376"/>
      <c r="I321" s="376"/>
      <c r="J321" s="376"/>
    </row>
    <row r="322" spans="5:10" ht="12.75">
      <c r="E322" s="376"/>
      <c r="F322" s="376"/>
      <c r="G322" s="376"/>
      <c r="H322" s="376"/>
      <c r="I322" s="376"/>
      <c r="J322" s="376"/>
    </row>
    <row r="323" spans="5:10" ht="12.75">
      <c r="E323" s="376"/>
      <c r="F323" s="376"/>
      <c r="G323" s="376"/>
      <c r="H323" s="376"/>
      <c r="I323" s="376"/>
      <c r="J323" s="376"/>
    </row>
    <row r="324" spans="5:10" ht="12.75">
      <c r="E324" s="376"/>
      <c r="F324" s="376"/>
      <c r="G324" s="376"/>
      <c r="H324" s="376"/>
      <c r="I324" s="376"/>
      <c r="J324" s="376"/>
    </row>
    <row r="325" spans="5:10" ht="12.75">
      <c r="E325" s="376"/>
      <c r="F325" s="376"/>
      <c r="G325" s="376"/>
      <c r="H325" s="376"/>
      <c r="I325" s="376"/>
      <c r="J325" s="376"/>
    </row>
    <row r="326" spans="5:10" ht="12.75">
      <c r="E326" s="376"/>
      <c r="F326" s="376"/>
      <c r="G326" s="376"/>
      <c r="H326" s="376"/>
      <c r="I326" s="376"/>
      <c r="J326" s="376"/>
    </row>
    <row r="327" spans="5:10" ht="12.75">
      <c r="E327" s="376"/>
      <c r="F327" s="376"/>
      <c r="G327" s="376"/>
      <c r="H327" s="376"/>
      <c r="I327" s="376"/>
      <c r="J327" s="376"/>
    </row>
    <row r="328" spans="5:10" ht="12.75">
      <c r="E328" s="376"/>
      <c r="F328" s="376"/>
      <c r="G328" s="376"/>
      <c r="H328" s="376"/>
      <c r="I328" s="376"/>
      <c r="J328" s="376"/>
    </row>
    <row r="329" spans="5:10" ht="12.75">
      <c r="E329" s="376"/>
      <c r="F329" s="376"/>
      <c r="G329" s="376"/>
      <c r="H329" s="376"/>
      <c r="I329" s="376"/>
      <c r="J329" s="376"/>
    </row>
    <row r="330" spans="5:10" ht="12.75">
      <c r="E330" s="376"/>
      <c r="F330" s="376"/>
      <c r="G330" s="376"/>
      <c r="H330" s="376"/>
      <c r="I330" s="376"/>
      <c r="J330" s="376"/>
    </row>
    <row r="331" spans="5:10" ht="12.75">
      <c r="E331" s="376"/>
      <c r="F331" s="376"/>
      <c r="G331" s="376"/>
      <c r="H331" s="376"/>
      <c r="I331" s="376"/>
      <c r="J331" s="376"/>
    </row>
    <row r="332" spans="5:10" ht="12.75">
      <c r="E332" s="376"/>
      <c r="F332" s="376"/>
      <c r="G332" s="376"/>
      <c r="H332" s="376"/>
      <c r="I332" s="376"/>
      <c r="J332" s="376"/>
    </row>
    <row r="333" spans="5:10" ht="12.75">
      <c r="E333" s="376"/>
      <c r="F333" s="376"/>
      <c r="G333" s="376"/>
      <c r="H333" s="376"/>
      <c r="I333" s="376"/>
      <c r="J333" s="376"/>
    </row>
    <row r="334" spans="5:10" ht="12.75">
      <c r="E334" s="376"/>
      <c r="F334" s="376"/>
      <c r="G334" s="376"/>
      <c r="H334" s="376"/>
      <c r="I334" s="376"/>
      <c r="J334" s="376"/>
    </row>
    <row r="335" spans="5:10" ht="12.75">
      <c r="E335" s="376"/>
      <c r="F335" s="376"/>
      <c r="G335" s="376"/>
      <c r="H335" s="376"/>
      <c r="I335" s="376"/>
      <c r="J335" s="376"/>
    </row>
    <row r="336" spans="5:10" ht="12.75">
      <c r="E336" s="376"/>
      <c r="F336" s="376"/>
      <c r="G336" s="376"/>
      <c r="H336" s="376"/>
      <c r="I336" s="376"/>
      <c r="J336" s="376"/>
    </row>
    <row r="337" spans="5:10" ht="12.75">
      <c r="E337" s="376"/>
      <c r="F337" s="376"/>
      <c r="G337" s="376"/>
      <c r="H337" s="376"/>
      <c r="I337" s="376"/>
      <c r="J337" s="376"/>
    </row>
    <row r="338" spans="5:10" ht="12.75">
      <c r="E338" s="376"/>
      <c r="F338" s="376"/>
      <c r="G338" s="376"/>
      <c r="H338" s="376"/>
      <c r="I338" s="376"/>
      <c r="J338" s="376"/>
    </row>
    <row r="339" spans="5:10" ht="12.75">
      <c r="E339" s="376"/>
      <c r="F339" s="376"/>
      <c r="G339" s="376"/>
      <c r="H339" s="376"/>
      <c r="I339" s="376"/>
      <c r="J339" s="376"/>
    </row>
    <row r="340" spans="5:10" ht="12.75">
      <c r="E340" s="376"/>
      <c r="F340" s="376"/>
      <c r="G340" s="376"/>
      <c r="H340" s="376"/>
      <c r="I340" s="376"/>
      <c r="J340" s="376"/>
    </row>
    <row r="341" spans="5:10" ht="12.75">
      <c r="E341" s="376"/>
      <c r="F341" s="376"/>
      <c r="G341" s="376"/>
      <c r="H341" s="376"/>
      <c r="I341" s="376"/>
      <c r="J341" s="376"/>
    </row>
    <row r="342" spans="5:10" ht="12.75">
      <c r="E342" s="376"/>
      <c r="F342" s="376"/>
      <c r="G342" s="376"/>
      <c r="H342" s="376"/>
      <c r="I342" s="376"/>
      <c r="J342" s="376"/>
    </row>
    <row r="343" spans="5:10" ht="12.75">
      <c r="E343" s="376"/>
      <c r="F343" s="376"/>
      <c r="G343" s="376"/>
      <c r="H343" s="376"/>
      <c r="I343" s="376"/>
      <c r="J343" s="376"/>
    </row>
    <row r="344" spans="5:10" ht="12.75">
      <c r="E344" s="376"/>
      <c r="F344" s="376"/>
      <c r="G344" s="376"/>
      <c r="H344" s="376"/>
      <c r="I344" s="376"/>
      <c r="J344" s="376"/>
    </row>
    <row r="345" spans="5:10" ht="12.75">
      <c r="E345" s="376"/>
      <c r="F345" s="376"/>
      <c r="G345" s="376"/>
      <c r="H345" s="376"/>
      <c r="I345" s="376"/>
      <c r="J345" s="376"/>
    </row>
    <row r="346" spans="5:10" ht="12.75">
      <c r="E346" s="376"/>
      <c r="F346" s="376"/>
      <c r="G346" s="376"/>
      <c r="H346" s="376"/>
      <c r="I346" s="376"/>
      <c r="J346" s="376"/>
    </row>
    <row r="347" spans="5:10" ht="12.75">
      <c r="E347" s="376"/>
      <c r="F347" s="376"/>
      <c r="G347" s="376"/>
      <c r="H347" s="376"/>
      <c r="I347" s="376"/>
      <c r="J347" s="376"/>
    </row>
    <row r="348" spans="5:10" ht="12.75">
      <c r="E348" s="376"/>
      <c r="F348" s="376"/>
      <c r="G348" s="376"/>
      <c r="H348" s="376"/>
      <c r="I348" s="376"/>
      <c r="J348" s="376"/>
    </row>
    <row r="349" spans="5:10" ht="12.75">
      <c r="E349" s="376"/>
      <c r="F349" s="376"/>
      <c r="G349" s="376"/>
      <c r="H349" s="376"/>
      <c r="I349" s="376"/>
      <c r="J349" s="376"/>
    </row>
    <row r="350" spans="5:10" ht="12.75">
      <c r="E350" s="376"/>
      <c r="F350" s="376"/>
      <c r="G350" s="376"/>
      <c r="H350" s="376"/>
      <c r="I350" s="376"/>
      <c r="J350" s="376"/>
    </row>
    <row r="351" spans="5:10" ht="12.75">
      <c r="E351" s="376"/>
      <c r="F351" s="376"/>
      <c r="G351" s="376"/>
      <c r="H351" s="376"/>
      <c r="I351" s="376"/>
      <c r="J351" s="376"/>
    </row>
    <row r="352" spans="5:10" ht="12.75">
      <c r="E352" s="376"/>
      <c r="F352" s="376"/>
      <c r="G352" s="376"/>
      <c r="H352" s="376"/>
      <c r="I352" s="376"/>
      <c r="J352" s="376"/>
    </row>
    <row r="353" spans="5:10" ht="12.75">
      <c r="E353" s="376"/>
      <c r="F353" s="376"/>
      <c r="G353" s="376"/>
      <c r="H353" s="376"/>
      <c r="I353" s="376"/>
      <c r="J353" s="376"/>
    </row>
    <row r="354" spans="5:10" ht="12.75">
      <c r="E354" s="376"/>
      <c r="F354" s="376"/>
      <c r="G354" s="376"/>
      <c r="H354" s="376"/>
      <c r="I354" s="376"/>
      <c r="J354" s="376"/>
    </row>
    <row r="355" spans="5:10" ht="12.75">
      <c r="E355" s="376"/>
      <c r="F355" s="376"/>
      <c r="G355" s="376"/>
      <c r="H355" s="376"/>
      <c r="I355" s="376"/>
      <c r="J355" s="376"/>
    </row>
    <row r="356" spans="5:10" ht="12.75">
      <c r="E356" s="376"/>
      <c r="F356" s="376"/>
      <c r="G356" s="376"/>
      <c r="H356" s="376"/>
      <c r="I356" s="376"/>
      <c r="J356" s="376"/>
    </row>
    <row r="357" spans="5:10" ht="12.75">
      <c r="E357" s="376"/>
      <c r="F357" s="376"/>
      <c r="G357" s="376"/>
      <c r="H357" s="376"/>
      <c r="I357" s="376"/>
      <c r="J357" s="376"/>
    </row>
    <row r="358" spans="5:10" ht="12.75">
      <c r="E358" s="376"/>
      <c r="F358" s="376"/>
      <c r="G358" s="376"/>
      <c r="H358" s="376"/>
      <c r="I358" s="376"/>
      <c r="J358" s="376"/>
    </row>
    <row r="359" spans="5:10" ht="12.75">
      <c r="E359" s="376"/>
      <c r="F359" s="376"/>
      <c r="G359" s="376"/>
      <c r="H359" s="376"/>
      <c r="I359" s="376"/>
      <c r="J359" s="376"/>
    </row>
    <row r="360" spans="5:10" ht="12.75">
      <c r="E360" s="376"/>
      <c r="F360" s="376"/>
      <c r="G360" s="376"/>
      <c r="H360" s="376"/>
      <c r="I360" s="376"/>
      <c r="J360" s="376"/>
    </row>
    <row r="361" spans="5:10" ht="12.75">
      <c r="E361" s="376"/>
      <c r="F361" s="376"/>
      <c r="G361" s="376"/>
      <c r="H361" s="376"/>
      <c r="I361" s="376"/>
      <c r="J361" s="376"/>
    </row>
    <row r="362" spans="5:10" ht="12.75">
      <c r="E362" s="376"/>
      <c r="F362" s="376"/>
      <c r="G362" s="376"/>
      <c r="H362" s="376"/>
      <c r="I362" s="376"/>
      <c r="J362" s="376"/>
    </row>
    <row r="363" spans="5:10" ht="12.75">
      <c r="E363" s="376"/>
      <c r="F363" s="376"/>
      <c r="G363" s="376"/>
      <c r="H363" s="376"/>
      <c r="I363" s="376"/>
      <c r="J363" s="376"/>
    </row>
    <row r="364" spans="5:10" ht="12.75">
      <c r="E364" s="376"/>
      <c r="F364" s="376"/>
      <c r="G364" s="376"/>
      <c r="H364" s="376"/>
      <c r="I364" s="376"/>
      <c r="J364" s="376"/>
    </row>
    <row r="365" spans="5:10" ht="12.75">
      <c r="E365" s="376"/>
      <c r="F365" s="376"/>
      <c r="G365" s="376"/>
      <c r="H365" s="376"/>
      <c r="I365" s="376"/>
      <c r="J365" s="376"/>
    </row>
    <row r="366" spans="5:10" ht="12.75">
      <c r="E366" s="376"/>
      <c r="F366" s="376"/>
      <c r="G366" s="376"/>
      <c r="H366" s="376"/>
      <c r="I366" s="376"/>
      <c r="J366" s="376"/>
    </row>
    <row r="367" spans="5:10" ht="12.75">
      <c r="E367" s="376"/>
      <c r="F367" s="376"/>
      <c r="G367" s="376"/>
      <c r="H367" s="376"/>
      <c r="I367" s="376"/>
      <c r="J367" s="376"/>
    </row>
    <row r="368" spans="5:10" ht="12.75">
      <c r="E368" s="376"/>
      <c r="F368" s="376"/>
      <c r="G368" s="376"/>
      <c r="H368" s="376"/>
      <c r="I368" s="376"/>
      <c r="J368" s="376"/>
    </row>
    <row r="369" spans="5:10" ht="12.75">
      <c r="E369" s="376"/>
      <c r="F369" s="376"/>
      <c r="G369" s="376"/>
      <c r="H369" s="376"/>
      <c r="I369" s="376"/>
      <c r="J369" s="376"/>
    </row>
    <row r="370" spans="5:10" ht="12.75">
      <c r="E370" s="376"/>
      <c r="F370" s="376"/>
      <c r="G370" s="376"/>
      <c r="H370" s="376"/>
      <c r="I370" s="376"/>
      <c r="J370" s="376"/>
    </row>
    <row r="371" spans="5:10" ht="12.75">
      <c r="E371" s="376"/>
      <c r="F371" s="376"/>
      <c r="G371" s="376"/>
      <c r="H371" s="376"/>
      <c r="I371" s="376"/>
      <c r="J371" s="376"/>
    </row>
    <row r="372" spans="5:10" ht="12.75">
      <c r="E372" s="376"/>
      <c r="F372" s="376"/>
      <c r="G372" s="376"/>
      <c r="H372" s="376"/>
      <c r="I372" s="376"/>
      <c r="J372" s="376"/>
    </row>
    <row r="373" spans="5:10" ht="12.75">
      <c r="E373" s="376"/>
      <c r="F373" s="376"/>
      <c r="G373" s="376"/>
      <c r="H373" s="376"/>
      <c r="I373" s="376"/>
      <c r="J373" s="376"/>
    </row>
    <row r="374" spans="5:10" ht="12.75">
      <c r="E374" s="376"/>
      <c r="F374" s="376"/>
      <c r="G374" s="376"/>
      <c r="H374" s="376"/>
      <c r="I374" s="376"/>
      <c r="J374" s="376"/>
    </row>
    <row r="375" spans="5:10" ht="12.75">
      <c r="E375" s="376"/>
      <c r="F375" s="376"/>
      <c r="G375" s="376"/>
      <c r="H375" s="376"/>
      <c r="I375" s="376"/>
      <c r="J375" s="376"/>
    </row>
    <row r="376" spans="5:10" ht="12.75">
      <c r="E376" s="376"/>
      <c r="F376" s="376"/>
      <c r="G376" s="376"/>
      <c r="H376" s="376"/>
      <c r="I376" s="376"/>
      <c r="J376" s="376"/>
    </row>
    <row r="377" spans="5:10" ht="12.75">
      <c r="E377" s="376"/>
      <c r="F377" s="376"/>
      <c r="G377" s="376"/>
      <c r="H377" s="376"/>
      <c r="I377" s="376"/>
      <c r="J377" s="376"/>
    </row>
    <row r="378" spans="5:10" ht="12.75">
      <c r="E378" s="376"/>
      <c r="F378" s="376"/>
      <c r="G378" s="376"/>
      <c r="H378" s="376"/>
      <c r="I378" s="376"/>
      <c r="J378" s="376"/>
    </row>
    <row r="379" spans="5:10" ht="12.75">
      <c r="E379" s="376"/>
      <c r="F379" s="376"/>
      <c r="G379" s="376"/>
      <c r="H379" s="376"/>
      <c r="I379" s="376"/>
      <c r="J379" s="376"/>
    </row>
    <row r="380" spans="5:10" ht="12.75">
      <c r="E380" s="376"/>
      <c r="F380" s="376"/>
      <c r="G380" s="376"/>
      <c r="H380" s="376"/>
      <c r="I380" s="376"/>
      <c r="J380" s="376"/>
    </row>
    <row r="381" spans="5:10" ht="12.75">
      <c r="E381" s="376"/>
      <c r="F381" s="376"/>
      <c r="G381" s="376"/>
      <c r="H381" s="376"/>
      <c r="I381" s="376"/>
      <c r="J381" s="376"/>
    </row>
    <row r="382" spans="5:10" ht="12.75">
      <c r="E382" s="376"/>
      <c r="F382" s="376"/>
      <c r="G382" s="376"/>
      <c r="H382" s="376"/>
      <c r="I382" s="376"/>
      <c r="J382" s="376"/>
    </row>
    <row r="383" spans="5:10" ht="12.75">
      <c r="E383" s="376"/>
      <c r="F383" s="376"/>
      <c r="G383" s="376"/>
      <c r="H383" s="376"/>
      <c r="I383" s="376"/>
      <c r="J383" s="376"/>
    </row>
    <row r="384" spans="5:10" ht="12.75">
      <c r="E384" s="376"/>
      <c r="F384" s="376"/>
      <c r="G384" s="376"/>
      <c r="H384" s="376"/>
      <c r="I384" s="376"/>
      <c r="J384" s="376"/>
    </row>
    <row r="385" spans="5:10" ht="12.75">
      <c r="E385" s="376"/>
      <c r="F385" s="376"/>
      <c r="G385" s="376"/>
      <c r="H385" s="376"/>
      <c r="I385" s="376"/>
      <c r="J385" s="376"/>
    </row>
    <row r="386" spans="5:10" ht="12.75">
      <c r="E386" s="376"/>
      <c r="F386" s="376"/>
      <c r="G386" s="376"/>
      <c r="H386" s="376"/>
      <c r="I386" s="376"/>
      <c r="J386" s="376"/>
    </row>
    <row r="387" spans="5:10" ht="12.75">
      <c r="E387" s="376"/>
      <c r="F387" s="376"/>
      <c r="G387" s="376"/>
      <c r="H387" s="376"/>
      <c r="I387" s="376"/>
      <c r="J387" s="376"/>
    </row>
    <row r="388" spans="5:10" ht="12.75">
      <c r="E388" s="376"/>
      <c r="F388" s="376"/>
      <c r="G388" s="376"/>
      <c r="H388" s="376"/>
      <c r="I388" s="376"/>
      <c r="J388" s="376"/>
    </row>
    <row r="389" spans="5:10" ht="12.75">
      <c r="E389" s="376"/>
      <c r="F389" s="376"/>
      <c r="G389" s="376"/>
      <c r="H389" s="376"/>
      <c r="I389" s="376"/>
      <c r="J389" s="376"/>
    </row>
    <row r="390" spans="5:10" ht="12.75">
      <c r="E390" s="376"/>
      <c r="F390" s="376"/>
      <c r="G390" s="376"/>
      <c r="H390" s="376"/>
      <c r="I390" s="376"/>
      <c r="J390" s="376"/>
    </row>
    <row r="391" spans="5:10" ht="12.75">
      <c r="E391" s="376"/>
      <c r="F391" s="376"/>
      <c r="G391" s="376"/>
      <c r="H391" s="376"/>
      <c r="I391" s="376"/>
      <c r="J391" s="376"/>
    </row>
    <row r="392" spans="5:10" ht="12.75">
      <c r="E392" s="376"/>
      <c r="F392" s="376"/>
      <c r="G392" s="376"/>
      <c r="H392" s="376"/>
      <c r="I392" s="376"/>
      <c r="J392" s="376"/>
    </row>
    <row r="393" spans="5:10" ht="12.75">
      <c r="E393" s="376"/>
      <c r="F393" s="376"/>
      <c r="G393" s="376"/>
      <c r="H393" s="376"/>
      <c r="I393" s="376"/>
      <c r="J393" s="376"/>
    </row>
    <row r="394" spans="5:10" ht="12.75">
      <c r="E394" s="376"/>
      <c r="F394" s="376"/>
      <c r="G394" s="376"/>
      <c r="H394" s="376"/>
      <c r="I394" s="376"/>
      <c r="J394" s="376"/>
    </row>
    <row r="395" spans="5:10" ht="12.75">
      <c r="E395" s="376"/>
      <c r="F395" s="376"/>
      <c r="G395" s="376"/>
      <c r="H395" s="376"/>
      <c r="I395" s="376"/>
      <c r="J395" s="376"/>
    </row>
    <row r="396" spans="5:10" ht="12.75">
      <c r="E396" s="376"/>
      <c r="F396" s="376"/>
      <c r="G396" s="376"/>
      <c r="H396" s="376"/>
      <c r="I396" s="376"/>
      <c r="J396" s="376"/>
    </row>
    <row r="397" spans="5:10" ht="12.75">
      <c r="E397" s="376"/>
      <c r="F397" s="376"/>
      <c r="G397" s="376"/>
      <c r="H397" s="376"/>
      <c r="I397" s="376"/>
      <c r="J397" s="376"/>
    </row>
    <row r="398" spans="5:10" ht="12.75">
      <c r="E398" s="376"/>
      <c r="F398" s="376"/>
      <c r="G398" s="376"/>
      <c r="H398" s="376"/>
      <c r="I398" s="376"/>
      <c r="J398" s="376"/>
    </row>
    <row r="399" spans="5:10" ht="12.75">
      <c r="E399" s="376"/>
      <c r="F399" s="376"/>
      <c r="G399" s="376"/>
      <c r="H399" s="376"/>
      <c r="I399" s="376"/>
      <c r="J399" s="376"/>
    </row>
    <row r="400" spans="5:10" ht="12.75">
      <c r="E400" s="376"/>
      <c r="F400" s="376"/>
      <c r="G400" s="376"/>
      <c r="H400" s="376"/>
      <c r="I400" s="376"/>
      <c r="J400" s="376"/>
    </row>
    <row r="401" spans="5:10" ht="12.75">
      <c r="E401" s="376"/>
      <c r="F401" s="376"/>
      <c r="G401" s="376"/>
      <c r="H401" s="376"/>
      <c r="I401" s="376"/>
      <c r="J401" s="376"/>
    </row>
    <row r="402" spans="5:10" ht="12.75">
      <c r="E402" s="376"/>
      <c r="F402" s="376"/>
      <c r="G402" s="376"/>
      <c r="H402" s="376"/>
      <c r="I402" s="376"/>
      <c r="J402" s="376"/>
    </row>
    <row r="403" spans="5:10" ht="12.75">
      <c r="E403" s="376"/>
      <c r="F403" s="376"/>
      <c r="G403" s="376"/>
      <c r="H403" s="376"/>
      <c r="I403" s="376"/>
      <c r="J403" s="376"/>
    </row>
    <row r="404" spans="5:10" ht="12.75">
      <c r="E404" s="376"/>
      <c r="F404" s="376"/>
      <c r="G404" s="376"/>
      <c r="H404" s="376"/>
      <c r="I404" s="376"/>
      <c r="J404" s="376"/>
    </row>
    <row r="405" spans="5:10" ht="12.75">
      <c r="E405" s="376"/>
      <c r="F405" s="376"/>
      <c r="G405" s="376"/>
      <c r="H405" s="376"/>
      <c r="I405" s="376"/>
      <c r="J405" s="376"/>
    </row>
    <row r="406" spans="5:10" ht="12.75">
      <c r="E406" s="376"/>
      <c r="F406" s="376"/>
      <c r="G406" s="376"/>
      <c r="H406" s="376"/>
      <c r="I406" s="376"/>
      <c r="J406" s="376"/>
    </row>
    <row r="407" spans="5:10" ht="12.75">
      <c r="E407" s="376"/>
      <c r="F407" s="376"/>
      <c r="G407" s="376"/>
      <c r="H407" s="376"/>
      <c r="I407" s="376"/>
      <c r="J407" s="376"/>
    </row>
    <row r="408" spans="5:10" ht="12.75">
      <c r="E408" s="376"/>
      <c r="F408" s="376"/>
      <c r="G408" s="376"/>
      <c r="H408" s="376"/>
      <c r="I408" s="376"/>
      <c r="J408" s="376"/>
    </row>
    <row r="409" spans="5:10" ht="12.75">
      <c r="E409" s="376"/>
      <c r="F409" s="376"/>
      <c r="G409" s="376"/>
      <c r="H409" s="376"/>
      <c r="I409" s="376"/>
      <c r="J409" s="376"/>
    </row>
    <row r="410" spans="5:10" ht="12.75">
      <c r="E410" s="376"/>
      <c r="F410" s="376"/>
      <c r="G410" s="376"/>
      <c r="H410" s="376"/>
      <c r="I410" s="376"/>
      <c r="J410" s="376"/>
    </row>
    <row r="411" spans="5:10" ht="12.75">
      <c r="E411" s="376"/>
      <c r="F411" s="376"/>
      <c r="G411" s="376"/>
      <c r="H411" s="376"/>
      <c r="I411" s="376"/>
      <c r="J411" s="376"/>
    </row>
    <row r="412" spans="5:10" ht="12.75">
      <c r="E412" s="376"/>
      <c r="F412" s="376"/>
      <c r="G412" s="376"/>
      <c r="H412" s="376"/>
      <c r="I412" s="376"/>
      <c r="J412" s="376"/>
    </row>
    <row r="413" spans="5:10" ht="12.75">
      <c r="E413" s="376"/>
      <c r="F413" s="376"/>
      <c r="G413" s="376"/>
      <c r="H413" s="376"/>
      <c r="I413" s="376"/>
      <c r="J413" s="376"/>
    </row>
    <row r="414" spans="5:10" ht="12.75">
      <c r="E414" s="376"/>
      <c r="F414" s="376"/>
      <c r="G414" s="376"/>
      <c r="H414" s="376"/>
      <c r="I414" s="376"/>
      <c r="J414" s="376"/>
    </row>
    <row r="415" spans="5:10" ht="12.75">
      <c r="E415" s="376"/>
      <c r="F415" s="376"/>
      <c r="G415" s="376"/>
      <c r="H415" s="376"/>
      <c r="I415" s="376"/>
      <c r="J415" s="376"/>
    </row>
    <row r="416" spans="5:10" ht="12.75">
      <c r="E416" s="376"/>
      <c r="F416" s="376"/>
      <c r="G416" s="376"/>
      <c r="H416" s="376"/>
      <c r="I416" s="376"/>
      <c r="J416" s="376"/>
    </row>
    <row r="417" spans="5:10" ht="12.75">
      <c r="E417" s="376"/>
      <c r="F417" s="376"/>
      <c r="G417" s="376"/>
      <c r="H417" s="376"/>
      <c r="I417" s="376"/>
      <c r="J417" s="376"/>
    </row>
    <row r="418" spans="5:10" ht="12.75">
      <c r="E418" s="376"/>
      <c r="F418" s="376"/>
      <c r="G418" s="376"/>
      <c r="H418" s="376"/>
      <c r="I418" s="376"/>
      <c r="J418" s="376"/>
    </row>
    <row r="419" spans="5:10" ht="12.75">
      <c r="E419" s="376"/>
      <c r="F419" s="376"/>
      <c r="G419" s="376"/>
      <c r="H419" s="376"/>
      <c r="I419" s="376"/>
      <c r="J419" s="376"/>
    </row>
    <row r="420" spans="5:10" ht="12.75">
      <c r="E420" s="376"/>
      <c r="F420" s="376"/>
      <c r="G420" s="376"/>
      <c r="H420" s="376"/>
      <c r="I420" s="376"/>
      <c r="J420" s="376"/>
    </row>
    <row r="421" spans="5:10" ht="12.75">
      <c r="E421" s="376"/>
      <c r="F421" s="376"/>
      <c r="G421" s="376"/>
      <c r="H421" s="376"/>
      <c r="I421" s="376"/>
      <c r="J421" s="376"/>
    </row>
    <row r="422" spans="5:10" ht="12.75">
      <c r="E422" s="376"/>
      <c r="F422" s="376"/>
      <c r="G422" s="376"/>
      <c r="H422" s="376"/>
      <c r="I422" s="376"/>
      <c r="J422" s="376"/>
    </row>
    <row r="423" spans="5:10" ht="12.75">
      <c r="E423" s="376"/>
      <c r="F423" s="376"/>
      <c r="G423" s="376"/>
      <c r="H423" s="376"/>
      <c r="I423" s="376"/>
      <c r="J423" s="376"/>
    </row>
    <row r="424" spans="5:10" ht="12.75">
      <c r="E424" s="376"/>
      <c r="F424" s="376"/>
      <c r="G424" s="376"/>
      <c r="H424" s="376"/>
      <c r="I424" s="376"/>
      <c r="J424" s="376"/>
    </row>
    <row r="425" spans="5:10" ht="12.75">
      <c r="E425" s="376"/>
      <c r="F425" s="376"/>
      <c r="G425" s="376"/>
      <c r="H425" s="376"/>
      <c r="I425" s="376"/>
      <c r="J425" s="376"/>
    </row>
    <row r="426" spans="5:10" ht="12.75">
      <c r="E426" s="376"/>
      <c r="F426" s="376"/>
      <c r="G426" s="376"/>
      <c r="H426" s="376"/>
      <c r="I426" s="376"/>
      <c r="J426" s="376"/>
    </row>
    <row r="427" spans="5:10" ht="12.75">
      <c r="E427" s="376"/>
      <c r="F427" s="376"/>
      <c r="G427" s="376"/>
      <c r="H427" s="376"/>
      <c r="I427" s="376"/>
      <c r="J427" s="376"/>
    </row>
    <row r="428" spans="5:10" ht="12.75">
      <c r="E428" s="376"/>
      <c r="F428" s="376"/>
      <c r="G428" s="376"/>
      <c r="H428" s="376"/>
      <c r="I428" s="376"/>
      <c r="J428" s="376"/>
    </row>
    <row r="429" spans="5:10" ht="12.75">
      <c r="E429" s="376"/>
      <c r="F429" s="376"/>
      <c r="G429" s="376"/>
      <c r="H429" s="376"/>
      <c r="I429" s="376"/>
      <c r="J429" s="376"/>
    </row>
    <row r="430" spans="5:10" ht="12.75">
      <c r="E430" s="376"/>
      <c r="F430" s="376"/>
      <c r="G430" s="376"/>
      <c r="H430" s="376"/>
      <c r="I430" s="376"/>
      <c r="J430" s="376"/>
    </row>
    <row r="431" spans="5:10" ht="12.75">
      <c r="E431" s="376"/>
      <c r="F431" s="376"/>
      <c r="G431" s="376"/>
      <c r="H431" s="376"/>
      <c r="I431" s="376"/>
      <c r="J431" s="376"/>
    </row>
    <row r="432" spans="5:10" ht="12.75">
      <c r="E432" s="376"/>
      <c r="F432" s="376"/>
      <c r="G432" s="376"/>
      <c r="H432" s="376"/>
      <c r="I432" s="376"/>
      <c r="J432" s="376"/>
    </row>
    <row r="433" spans="5:10" ht="12.75">
      <c r="E433" s="376"/>
      <c r="F433" s="376"/>
      <c r="G433" s="376"/>
      <c r="H433" s="376"/>
      <c r="I433" s="376"/>
      <c r="J433" s="376"/>
    </row>
    <row r="434" spans="5:10" ht="12.75">
      <c r="E434" s="376"/>
      <c r="F434" s="376"/>
      <c r="G434" s="376"/>
      <c r="H434" s="376"/>
      <c r="I434" s="376"/>
      <c r="J434" s="376"/>
    </row>
    <row r="435" spans="5:10" ht="12.75">
      <c r="E435" s="376"/>
      <c r="F435" s="376"/>
      <c r="G435" s="376"/>
      <c r="H435" s="376"/>
      <c r="I435" s="376"/>
      <c r="J435" s="376"/>
    </row>
    <row r="436" spans="5:10" ht="12.75">
      <c r="E436" s="376"/>
      <c r="F436" s="376"/>
      <c r="G436" s="376"/>
      <c r="H436" s="376"/>
      <c r="I436" s="376"/>
      <c r="J436" s="376"/>
    </row>
    <row r="437" spans="5:10" ht="12.75">
      <c r="E437" s="376"/>
      <c r="F437" s="376"/>
      <c r="G437" s="376"/>
      <c r="H437" s="376"/>
      <c r="I437" s="376"/>
      <c r="J437" s="376"/>
    </row>
    <row r="438" spans="5:10" ht="12.75">
      <c r="E438" s="376"/>
      <c r="F438" s="376"/>
      <c r="G438" s="376"/>
      <c r="H438" s="376"/>
      <c r="I438" s="376"/>
      <c r="J438" s="376"/>
    </row>
    <row r="439" spans="5:10" ht="12.75">
      <c r="E439" s="376"/>
      <c r="F439" s="376"/>
      <c r="G439" s="376"/>
      <c r="H439" s="376"/>
      <c r="I439" s="376"/>
      <c r="J439" s="376"/>
    </row>
    <row r="440" spans="5:10" ht="12.75">
      <c r="E440" s="376"/>
      <c r="F440" s="376"/>
      <c r="G440" s="376"/>
      <c r="H440" s="376"/>
      <c r="I440" s="376"/>
      <c r="J440" s="376"/>
    </row>
    <row r="441" spans="5:10" ht="12.75">
      <c r="E441" s="376"/>
      <c r="F441" s="376"/>
      <c r="G441" s="376"/>
      <c r="H441" s="376"/>
      <c r="I441" s="376"/>
      <c r="J441" s="376"/>
    </row>
    <row r="442" spans="5:10" ht="12.75">
      <c r="E442" s="376"/>
      <c r="F442" s="376"/>
      <c r="G442" s="376"/>
      <c r="H442" s="376"/>
      <c r="I442" s="376"/>
      <c r="J442" s="376"/>
    </row>
    <row r="443" spans="5:10" ht="12.75">
      <c r="E443" s="376"/>
      <c r="F443" s="376"/>
      <c r="G443" s="376"/>
      <c r="H443" s="376"/>
      <c r="I443" s="376"/>
      <c r="J443" s="376"/>
    </row>
    <row r="444" spans="5:10" ht="12.75">
      <c r="E444" s="376"/>
      <c r="F444" s="376"/>
      <c r="G444" s="376"/>
      <c r="H444" s="376"/>
      <c r="I444" s="376"/>
      <c r="J444" s="376"/>
    </row>
    <row r="445" spans="5:10" ht="12.75">
      <c r="E445" s="376"/>
      <c r="F445" s="376"/>
      <c r="G445" s="376"/>
      <c r="H445" s="376"/>
      <c r="I445" s="376"/>
      <c r="J445" s="376"/>
    </row>
    <row r="446" spans="5:10" ht="12.75">
      <c r="E446" s="376"/>
      <c r="F446" s="376"/>
      <c r="G446" s="376"/>
      <c r="H446" s="376"/>
      <c r="I446" s="376"/>
      <c r="J446" s="376"/>
    </row>
    <row r="447" spans="5:10" ht="12.75">
      <c r="E447" s="376"/>
      <c r="F447" s="376"/>
      <c r="G447" s="376"/>
      <c r="H447" s="376"/>
      <c r="I447" s="376"/>
      <c r="J447" s="376"/>
    </row>
    <row r="448" spans="5:10" ht="12.75">
      <c r="E448" s="376"/>
      <c r="F448" s="376"/>
      <c r="G448" s="376"/>
      <c r="H448" s="376"/>
      <c r="I448" s="376"/>
      <c r="J448" s="376"/>
    </row>
    <row r="449" spans="5:10" ht="12.75">
      <c r="E449" s="376"/>
      <c r="F449" s="376"/>
      <c r="G449" s="376"/>
      <c r="H449" s="376"/>
      <c r="I449" s="376"/>
      <c r="J449" s="376"/>
    </row>
    <row r="450" spans="5:10" ht="12.75">
      <c r="E450" s="376"/>
      <c r="F450" s="376"/>
      <c r="G450" s="376"/>
      <c r="H450" s="376"/>
      <c r="I450" s="376"/>
      <c r="J450" s="376"/>
    </row>
    <row r="451" spans="5:10" ht="12.75">
      <c r="E451" s="376"/>
      <c r="F451" s="376"/>
      <c r="G451" s="376"/>
      <c r="H451" s="376"/>
      <c r="I451" s="376"/>
      <c r="J451" s="376"/>
    </row>
    <row r="452" spans="5:10" ht="12.75">
      <c r="E452" s="376"/>
      <c r="F452" s="376"/>
      <c r="G452" s="376"/>
      <c r="H452" s="376"/>
      <c r="I452" s="376"/>
      <c r="J452" s="376"/>
    </row>
    <row r="453" spans="5:10" ht="12.75">
      <c r="E453" s="376"/>
      <c r="F453" s="376"/>
      <c r="G453" s="376"/>
      <c r="H453" s="376"/>
      <c r="I453" s="376"/>
      <c r="J453" s="376"/>
    </row>
    <row r="454" spans="5:10" ht="12.75">
      <c r="E454" s="376"/>
      <c r="F454" s="376"/>
      <c r="G454" s="376"/>
      <c r="H454" s="376"/>
      <c r="I454" s="376"/>
      <c r="J454" s="376"/>
    </row>
    <row r="455" spans="5:10" ht="12.75">
      <c r="E455" s="376"/>
      <c r="F455" s="376"/>
      <c r="G455" s="376"/>
      <c r="H455" s="376"/>
      <c r="I455" s="376"/>
      <c r="J455" s="376"/>
    </row>
    <row r="456" spans="5:10" ht="12.75">
      <c r="E456" s="376"/>
      <c r="F456" s="376"/>
      <c r="G456" s="376"/>
      <c r="H456" s="376"/>
      <c r="I456" s="376"/>
      <c r="J456" s="376"/>
    </row>
    <row r="457" spans="5:10" ht="12.75">
      <c r="E457" s="376"/>
      <c r="F457" s="376"/>
      <c r="G457" s="376"/>
      <c r="H457" s="376"/>
      <c r="I457" s="376"/>
      <c r="J457" s="376"/>
    </row>
    <row r="458" spans="5:10" ht="12.75">
      <c r="E458" s="376"/>
      <c r="F458" s="376"/>
      <c r="G458" s="376"/>
      <c r="H458" s="376"/>
      <c r="I458" s="376"/>
      <c r="J458" s="376"/>
    </row>
    <row r="459" spans="5:10" ht="12.75">
      <c r="E459" s="376"/>
      <c r="F459" s="376"/>
      <c r="G459" s="376"/>
      <c r="H459" s="376"/>
      <c r="I459" s="376"/>
      <c r="J459" s="376"/>
    </row>
    <row r="460" spans="5:10" ht="12.75">
      <c r="E460" s="376"/>
      <c r="F460" s="376"/>
      <c r="G460" s="376"/>
      <c r="H460" s="376"/>
      <c r="I460" s="376"/>
      <c r="J460" s="376"/>
    </row>
    <row r="461" spans="5:10" ht="12.75">
      <c r="E461" s="376"/>
      <c r="F461" s="376"/>
      <c r="G461" s="376"/>
      <c r="H461" s="376"/>
      <c r="I461" s="376"/>
      <c r="J461" s="376"/>
    </row>
    <row r="462" spans="5:10" ht="12.75">
      <c r="E462" s="376"/>
      <c r="F462" s="376"/>
      <c r="G462" s="376"/>
      <c r="H462" s="376"/>
      <c r="I462" s="376"/>
      <c r="J462" s="376"/>
    </row>
    <row r="463" spans="5:10" ht="12.75">
      <c r="E463" s="376"/>
      <c r="F463" s="376"/>
      <c r="G463" s="376"/>
      <c r="H463" s="376"/>
      <c r="I463" s="376"/>
      <c r="J463" s="376"/>
    </row>
    <row r="464" spans="5:10" ht="12.75">
      <c r="E464" s="376"/>
      <c r="F464" s="376"/>
      <c r="G464" s="376"/>
      <c r="H464" s="376"/>
      <c r="I464" s="376"/>
      <c r="J464" s="376"/>
    </row>
    <row r="465" spans="5:10" ht="12.75">
      <c r="E465" s="376"/>
      <c r="F465" s="376"/>
      <c r="G465" s="376"/>
      <c r="H465" s="376"/>
      <c r="I465" s="376"/>
      <c r="J465" s="376"/>
    </row>
    <row r="466" spans="5:10" ht="12.75">
      <c r="E466" s="376"/>
      <c r="F466" s="376"/>
      <c r="G466" s="376"/>
      <c r="H466" s="376"/>
      <c r="I466" s="376"/>
      <c r="J466" s="376"/>
    </row>
    <row r="467" spans="5:10" ht="12.75">
      <c r="E467" s="376"/>
      <c r="F467" s="376"/>
      <c r="G467" s="376"/>
      <c r="H467" s="376"/>
      <c r="I467" s="376"/>
      <c r="J467" s="376"/>
    </row>
    <row r="468" spans="5:10" ht="12.75">
      <c r="E468" s="376"/>
      <c r="F468" s="376"/>
      <c r="G468" s="376"/>
      <c r="H468" s="376"/>
      <c r="I468" s="376"/>
      <c r="J468" s="376"/>
    </row>
    <row r="469" spans="5:10" ht="12.75">
      <c r="E469" s="376"/>
      <c r="F469" s="376"/>
      <c r="G469" s="376"/>
      <c r="H469" s="376"/>
      <c r="I469" s="376"/>
      <c r="J469" s="376"/>
    </row>
    <row r="470" spans="5:10" ht="12.75">
      <c r="E470" s="376"/>
      <c r="F470" s="376"/>
      <c r="G470" s="376"/>
      <c r="H470" s="376"/>
      <c r="I470" s="376"/>
      <c r="J470" s="376"/>
    </row>
    <row r="471" spans="5:10" ht="12.75">
      <c r="E471" s="376"/>
      <c r="F471" s="376"/>
      <c r="G471" s="376"/>
      <c r="H471" s="376"/>
      <c r="I471" s="376"/>
      <c r="J471" s="376"/>
    </row>
    <row r="472" spans="5:10" ht="12.75">
      <c r="E472" s="376"/>
      <c r="F472" s="376"/>
      <c r="G472" s="376"/>
      <c r="H472" s="376"/>
      <c r="I472" s="376"/>
      <c r="J472" s="376"/>
    </row>
    <row r="473" spans="5:10" ht="12.75">
      <c r="E473" s="376"/>
      <c r="F473" s="376"/>
      <c r="G473" s="376"/>
      <c r="H473" s="376"/>
      <c r="I473" s="376"/>
      <c r="J473" s="376"/>
    </row>
    <row r="474" spans="5:10" ht="12.75">
      <c r="E474" s="376"/>
      <c r="F474" s="376"/>
      <c r="G474" s="376"/>
      <c r="H474" s="376"/>
      <c r="I474" s="376"/>
      <c r="J474" s="376"/>
    </row>
    <row r="475" spans="5:10" ht="12.75">
      <c r="E475" s="376"/>
      <c r="F475" s="376"/>
      <c r="G475" s="376"/>
      <c r="H475" s="376"/>
      <c r="I475" s="376"/>
      <c r="J475" s="376"/>
    </row>
    <row r="476" spans="5:10" ht="12.75">
      <c r="E476" s="376"/>
      <c r="F476" s="376"/>
      <c r="G476" s="376"/>
      <c r="H476" s="376"/>
      <c r="I476" s="376"/>
      <c r="J476" s="376"/>
    </row>
    <row r="477" spans="5:10" ht="12.75">
      <c r="E477" s="376"/>
      <c r="F477" s="376"/>
      <c r="G477" s="376"/>
      <c r="H477" s="376"/>
      <c r="I477" s="376"/>
      <c r="J477" s="376"/>
    </row>
    <row r="478" spans="5:10" ht="12.75">
      <c r="E478" s="376"/>
      <c r="F478" s="376"/>
      <c r="G478" s="376"/>
      <c r="H478" s="376"/>
      <c r="I478" s="376"/>
      <c r="J478" s="376"/>
    </row>
    <row r="479" spans="5:10" ht="12.75">
      <c r="E479" s="376"/>
      <c r="F479" s="376"/>
      <c r="G479" s="376"/>
      <c r="H479" s="376"/>
      <c r="I479" s="376"/>
      <c r="J479" s="376"/>
    </row>
    <row r="480" spans="5:10" ht="12.75">
      <c r="E480" s="376"/>
      <c r="F480" s="376"/>
      <c r="G480" s="376"/>
      <c r="H480" s="376"/>
      <c r="I480" s="376"/>
      <c r="J480" s="376"/>
    </row>
    <row r="481" spans="5:10" ht="12.75">
      <c r="E481" s="376"/>
      <c r="F481" s="376"/>
      <c r="G481" s="376"/>
      <c r="H481" s="376"/>
      <c r="I481" s="376"/>
      <c r="J481" s="376"/>
    </row>
    <row r="482" spans="5:10" ht="12.75">
      <c r="E482" s="376"/>
      <c r="F482" s="376"/>
      <c r="G482" s="376"/>
      <c r="H482" s="376"/>
      <c r="I482" s="376"/>
      <c r="J482" s="376"/>
    </row>
    <row r="483" spans="5:10" ht="12.75">
      <c r="E483" s="376"/>
      <c r="F483" s="376"/>
      <c r="G483" s="376"/>
      <c r="H483" s="376"/>
      <c r="I483" s="376"/>
      <c r="J483" s="376"/>
    </row>
    <row r="484" spans="5:10" ht="12.75">
      <c r="E484" s="376"/>
      <c r="F484" s="376"/>
      <c r="G484" s="376"/>
      <c r="H484" s="376"/>
      <c r="I484" s="376"/>
      <c r="J484" s="376"/>
    </row>
    <row r="485" spans="5:10" ht="12.75">
      <c r="E485" s="376"/>
      <c r="F485" s="376"/>
      <c r="G485" s="376"/>
      <c r="H485" s="376"/>
      <c r="I485" s="376"/>
      <c r="J485" s="376"/>
    </row>
    <row r="486" spans="5:10" ht="12.75">
      <c r="E486" s="376"/>
      <c r="F486" s="376"/>
      <c r="G486" s="376"/>
      <c r="H486" s="376"/>
      <c r="I486" s="376"/>
      <c r="J486" s="376"/>
    </row>
    <row r="487" spans="5:10" ht="12.75">
      <c r="E487" s="376"/>
      <c r="F487" s="376"/>
      <c r="G487" s="376"/>
      <c r="H487" s="376"/>
      <c r="I487" s="376"/>
      <c r="J487" s="376"/>
    </row>
    <row r="488" spans="5:10" ht="12.75">
      <c r="E488" s="376"/>
      <c r="F488" s="376"/>
      <c r="G488" s="376"/>
      <c r="H488" s="376"/>
      <c r="I488" s="376"/>
      <c r="J488" s="376"/>
    </row>
    <row r="489" spans="5:10" ht="12.75">
      <c r="E489" s="376"/>
      <c r="F489" s="376"/>
      <c r="G489" s="376"/>
      <c r="H489" s="376"/>
      <c r="I489" s="376"/>
      <c r="J489" s="376"/>
    </row>
    <row r="490" spans="5:10" ht="12.75">
      <c r="E490" s="376"/>
      <c r="F490" s="376"/>
      <c r="G490" s="376"/>
      <c r="H490" s="376"/>
      <c r="I490" s="376"/>
      <c r="J490" s="376"/>
    </row>
    <row r="491" spans="5:10" ht="12.75">
      <c r="E491" s="376"/>
      <c r="F491" s="376"/>
      <c r="G491" s="376"/>
      <c r="H491" s="376"/>
      <c r="I491" s="376"/>
      <c r="J491" s="376"/>
    </row>
    <row r="492" spans="5:10" ht="12.75">
      <c r="E492" s="376"/>
      <c r="F492" s="376"/>
      <c r="G492" s="376"/>
      <c r="H492" s="376"/>
      <c r="I492" s="376"/>
      <c r="J492" s="376"/>
    </row>
    <row r="493" spans="5:10" ht="12.75">
      <c r="E493" s="376"/>
      <c r="F493" s="376"/>
      <c r="G493" s="376"/>
      <c r="H493" s="376"/>
      <c r="I493" s="376"/>
      <c r="J493" s="376"/>
    </row>
    <row r="494" spans="5:10" ht="12.75">
      <c r="E494" s="376"/>
      <c r="F494" s="376"/>
      <c r="G494" s="376"/>
      <c r="H494" s="376"/>
      <c r="I494" s="376"/>
      <c r="J494" s="376"/>
    </row>
    <row r="495" spans="5:10" ht="12.75">
      <c r="E495" s="376"/>
      <c r="F495" s="376"/>
      <c r="G495" s="376"/>
      <c r="H495" s="376"/>
      <c r="I495" s="376"/>
      <c r="J495" s="376"/>
    </row>
    <row r="496" spans="5:10" ht="12.75">
      <c r="E496" s="376"/>
      <c r="F496" s="376"/>
      <c r="G496" s="376"/>
      <c r="H496" s="376"/>
      <c r="I496" s="376"/>
      <c r="J496" s="376"/>
    </row>
    <row r="497" spans="5:10" ht="12.75">
      <c r="E497" s="376"/>
      <c r="F497" s="376"/>
      <c r="G497" s="376"/>
      <c r="H497" s="376"/>
      <c r="I497" s="376"/>
      <c r="J497" s="376"/>
    </row>
    <row r="498" spans="5:10" ht="12.75">
      <c r="E498" s="376"/>
      <c r="F498" s="376"/>
      <c r="G498" s="376"/>
      <c r="H498" s="376"/>
      <c r="I498" s="376"/>
      <c r="J498" s="376"/>
    </row>
    <row r="499" spans="5:10" ht="12.75">
      <c r="E499" s="376"/>
      <c r="F499" s="376"/>
      <c r="G499" s="376"/>
      <c r="H499" s="376"/>
      <c r="I499" s="376"/>
      <c r="J499" s="376"/>
    </row>
    <row r="500" spans="5:10" ht="12.75">
      <c r="E500" s="376"/>
      <c r="F500" s="376"/>
      <c r="G500" s="376"/>
      <c r="H500" s="376"/>
      <c r="I500" s="376"/>
      <c r="J500" s="376"/>
    </row>
    <row r="501" spans="5:10" ht="12.75">
      <c r="E501" s="376"/>
      <c r="F501" s="376"/>
      <c r="G501" s="376"/>
      <c r="H501" s="376"/>
      <c r="I501" s="376"/>
      <c r="J501" s="376"/>
    </row>
    <row r="502" spans="5:10" ht="12.75">
      <c r="E502" s="376"/>
      <c r="F502" s="376"/>
      <c r="G502" s="376"/>
      <c r="H502" s="376"/>
      <c r="I502" s="376"/>
      <c r="J502" s="376"/>
    </row>
    <row r="503" spans="5:10" ht="12.75">
      <c r="E503" s="376"/>
      <c r="F503" s="376"/>
      <c r="G503" s="376"/>
      <c r="H503" s="376"/>
      <c r="I503" s="376"/>
      <c r="J503" s="376"/>
    </row>
    <row r="504" spans="5:10" ht="12.75">
      <c r="E504" s="376"/>
      <c r="F504" s="376"/>
      <c r="G504" s="376"/>
      <c r="H504" s="376"/>
      <c r="I504" s="376"/>
      <c r="J504" s="376"/>
    </row>
    <row r="505" spans="5:10" ht="12.75">
      <c r="E505" s="376"/>
      <c r="F505" s="376"/>
      <c r="G505" s="376"/>
      <c r="H505" s="376"/>
      <c r="I505" s="376"/>
      <c r="J505" s="376"/>
    </row>
    <row r="506" spans="5:10" ht="12.75">
      <c r="E506" s="376"/>
      <c r="F506" s="376"/>
      <c r="G506" s="376"/>
      <c r="H506" s="376"/>
      <c r="I506" s="376"/>
      <c r="J506" s="376"/>
    </row>
    <row r="507" spans="5:10" ht="12.75">
      <c r="E507" s="376"/>
      <c r="F507" s="376"/>
      <c r="G507" s="376"/>
      <c r="H507" s="376"/>
      <c r="I507" s="376"/>
      <c r="J507" s="376"/>
    </row>
    <row r="508" spans="5:10" ht="12.75">
      <c r="E508" s="376"/>
      <c r="F508" s="376"/>
      <c r="G508" s="376"/>
      <c r="H508" s="376"/>
      <c r="I508" s="376"/>
      <c r="J508" s="376"/>
    </row>
    <row r="509" spans="5:10" ht="12.75">
      <c r="E509" s="376"/>
      <c r="F509" s="376"/>
      <c r="G509" s="376"/>
      <c r="H509" s="376"/>
      <c r="I509" s="376"/>
      <c r="J509" s="376"/>
    </row>
    <row r="510" spans="5:10" ht="12.75">
      <c r="E510" s="376"/>
      <c r="F510" s="376"/>
      <c r="G510" s="376"/>
      <c r="H510" s="376"/>
      <c r="I510" s="376"/>
      <c r="J510" s="376"/>
    </row>
    <row r="511" spans="5:10" ht="12.75">
      <c r="E511" s="376"/>
      <c r="F511" s="376"/>
      <c r="G511" s="376"/>
      <c r="H511" s="376"/>
      <c r="I511" s="376"/>
      <c r="J511" s="376"/>
    </row>
    <row r="512" spans="5:10" ht="12.75">
      <c r="E512" s="376"/>
      <c r="F512" s="376"/>
      <c r="G512" s="376"/>
      <c r="H512" s="376"/>
      <c r="I512" s="376"/>
      <c r="J512" s="376"/>
    </row>
    <row r="513" spans="5:10" ht="12.75">
      <c r="E513" s="376"/>
      <c r="F513" s="376"/>
      <c r="G513" s="376"/>
      <c r="H513" s="376"/>
      <c r="I513" s="376"/>
      <c r="J513" s="376"/>
    </row>
    <row r="514" spans="5:10" ht="12.75">
      <c r="E514" s="376"/>
      <c r="F514" s="376"/>
      <c r="G514" s="376"/>
      <c r="H514" s="376"/>
      <c r="I514" s="376"/>
      <c r="J514" s="376"/>
    </row>
    <row r="515" spans="5:10" ht="12.75">
      <c r="E515" s="376"/>
      <c r="F515" s="376"/>
      <c r="G515" s="376"/>
      <c r="H515" s="376"/>
      <c r="I515" s="376"/>
      <c r="J515" s="376"/>
    </row>
    <row r="516" spans="5:10" ht="12.75">
      <c r="E516" s="376"/>
      <c r="F516" s="376"/>
      <c r="G516" s="376"/>
      <c r="H516" s="376"/>
      <c r="I516" s="376"/>
      <c r="J516" s="376"/>
    </row>
    <row r="517" spans="5:10" ht="12.75">
      <c r="E517" s="376"/>
      <c r="F517" s="376"/>
      <c r="G517" s="376"/>
      <c r="H517" s="376"/>
      <c r="I517" s="376"/>
      <c r="J517" s="376"/>
    </row>
    <row r="518" spans="5:10" ht="12.75">
      <c r="E518" s="376"/>
      <c r="F518" s="376"/>
      <c r="G518" s="376"/>
      <c r="H518" s="376"/>
      <c r="I518" s="376"/>
      <c r="J518" s="376"/>
    </row>
    <row r="519" spans="5:10" ht="12.75">
      <c r="E519" s="376"/>
      <c r="F519" s="376"/>
      <c r="G519" s="376"/>
      <c r="H519" s="376"/>
      <c r="I519" s="376"/>
      <c r="J519" s="376"/>
    </row>
    <row r="520" spans="5:10" ht="12.75">
      <c r="E520" s="376"/>
      <c r="F520" s="376"/>
      <c r="G520" s="376"/>
      <c r="H520" s="376"/>
      <c r="I520" s="376"/>
      <c r="J520" s="376"/>
    </row>
    <row r="521" spans="5:10" ht="12.75">
      <c r="E521" s="376"/>
      <c r="F521" s="376"/>
      <c r="G521" s="376"/>
      <c r="H521" s="376"/>
      <c r="I521" s="376"/>
      <c r="J521" s="376"/>
    </row>
    <row r="522" spans="5:10" ht="12.75">
      <c r="E522" s="376"/>
      <c r="F522" s="376"/>
      <c r="G522" s="376"/>
      <c r="H522" s="376"/>
      <c r="I522" s="376"/>
      <c r="J522" s="376"/>
    </row>
    <row r="523" spans="5:10" ht="12.75">
      <c r="E523" s="376"/>
      <c r="F523" s="376"/>
      <c r="G523" s="376"/>
      <c r="H523" s="376"/>
      <c r="I523" s="376"/>
      <c r="J523" s="376"/>
    </row>
    <row r="524" spans="5:10" ht="12.75">
      <c r="E524" s="376"/>
      <c r="F524" s="376"/>
      <c r="G524" s="376"/>
      <c r="H524" s="376"/>
      <c r="I524" s="376"/>
      <c r="J524" s="376"/>
    </row>
    <row r="525" spans="5:10" ht="12.75">
      <c r="E525" s="376"/>
      <c r="F525" s="376"/>
      <c r="G525" s="376"/>
      <c r="H525" s="376"/>
      <c r="I525" s="376"/>
      <c r="J525" s="376"/>
    </row>
    <row r="526" spans="5:10" ht="12.75">
      <c r="E526" s="376"/>
      <c r="F526" s="376"/>
      <c r="G526" s="376"/>
      <c r="H526" s="376"/>
      <c r="I526" s="376"/>
      <c r="J526" s="376"/>
    </row>
    <row r="527" spans="5:10" ht="12.75">
      <c r="E527" s="376"/>
      <c r="F527" s="376"/>
      <c r="G527" s="376"/>
      <c r="H527" s="376"/>
      <c r="I527" s="376"/>
      <c r="J527" s="376"/>
    </row>
    <row r="528" spans="5:10" ht="12.75">
      <c r="E528" s="376"/>
      <c r="F528" s="376"/>
      <c r="G528" s="376"/>
      <c r="H528" s="376"/>
      <c r="I528" s="376"/>
      <c r="J528" s="376"/>
    </row>
    <row r="529" spans="5:10" ht="12.75">
      <c r="E529" s="376"/>
      <c r="F529" s="376"/>
      <c r="G529" s="376"/>
      <c r="H529" s="376"/>
      <c r="I529" s="376"/>
      <c r="J529" s="376"/>
    </row>
    <row r="530" spans="5:10" ht="12.75">
      <c r="E530" s="376"/>
      <c r="F530" s="376"/>
      <c r="G530" s="376"/>
      <c r="H530" s="376"/>
      <c r="I530" s="376"/>
      <c r="J530" s="376"/>
    </row>
    <row r="531" spans="5:10" ht="12.75">
      <c r="E531" s="376"/>
      <c r="F531" s="376"/>
      <c r="G531" s="376"/>
      <c r="H531" s="376"/>
      <c r="I531" s="376"/>
      <c r="J531" s="376"/>
    </row>
    <row r="532" spans="5:10" ht="12.75">
      <c r="E532" s="376"/>
      <c r="F532" s="376"/>
      <c r="G532" s="376"/>
      <c r="H532" s="376"/>
      <c r="I532" s="376"/>
      <c r="J532" s="376"/>
    </row>
    <row r="533" spans="5:10" ht="12.75">
      <c r="E533" s="376"/>
      <c r="F533" s="376"/>
      <c r="G533" s="376"/>
      <c r="H533" s="376"/>
      <c r="I533" s="376"/>
      <c r="J533" s="376"/>
    </row>
    <row r="534" spans="5:10" ht="12.75">
      <c r="E534" s="376"/>
      <c r="F534" s="376"/>
      <c r="G534" s="376"/>
      <c r="H534" s="376"/>
      <c r="I534" s="376"/>
      <c r="J534" s="376"/>
    </row>
    <row r="535" spans="5:10" ht="12.75">
      <c r="E535" s="376"/>
      <c r="F535" s="376"/>
      <c r="G535" s="376"/>
      <c r="H535" s="376"/>
      <c r="I535" s="376"/>
      <c r="J535" s="376"/>
    </row>
    <row r="536" spans="5:10" ht="12.75">
      <c r="E536" s="376"/>
      <c r="F536" s="376"/>
      <c r="G536" s="376"/>
      <c r="H536" s="376"/>
      <c r="I536" s="376"/>
      <c r="J536" s="376"/>
    </row>
    <row r="537" spans="5:10" ht="12.75">
      <c r="E537" s="376"/>
      <c r="F537" s="376"/>
      <c r="G537" s="376"/>
      <c r="H537" s="376"/>
      <c r="I537" s="376"/>
      <c r="J537" s="376"/>
    </row>
    <row r="538" spans="5:10" ht="12.75">
      <c r="E538" s="376"/>
      <c r="F538" s="376"/>
      <c r="G538" s="376"/>
      <c r="H538" s="376"/>
      <c r="I538" s="376"/>
      <c r="J538" s="376"/>
    </row>
    <row r="539" spans="5:10" ht="12.75">
      <c r="E539" s="376"/>
      <c r="F539" s="376"/>
      <c r="G539" s="376"/>
      <c r="H539" s="376"/>
      <c r="I539" s="376"/>
      <c r="J539" s="376"/>
    </row>
    <row r="540" spans="5:10" ht="12.75">
      <c r="E540" s="376"/>
      <c r="F540" s="376"/>
      <c r="G540" s="376"/>
      <c r="H540" s="376"/>
      <c r="I540" s="376"/>
      <c r="J540" s="376"/>
    </row>
    <row r="541" spans="5:10" ht="12.75">
      <c r="E541" s="376"/>
      <c r="F541" s="376"/>
      <c r="G541" s="376"/>
      <c r="H541" s="376"/>
      <c r="I541" s="376"/>
      <c r="J541" s="376"/>
    </row>
    <row r="542" spans="5:10" ht="12.75">
      <c r="E542" s="376"/>
      <c r="F542" s="376"/>
      <c r="G542" s="376"/>
      <c r="H542" s="376"/>
      <c r="I542" s="376"/>
      <c r="J542" s="376"/>
    </row>
    <row r="543" spans="5:10" ht="12.75">
      <c r="E543" s="376"/>
      <c r="F543" s="376"/>
      <c r="G543" s="376"/>
      <c r="H543" s="376"/>
      <c r="I543" s="376"/>
      <c r="J543" s="376"/>
    </row>
    <row r="544" spans="5:10" ht="12.75">
      <c r="E544" s="376"/>
      <c r="F544" s="376"/>
      <c r="G544" s="376"/>
      <c r="H544" s="376"/>
      <c r="I544" s="376"/>
      <c r="J544" s="376"/>
    </row>
    <row r="545" spans="5:10" ht="12.75">
      <c r="E545" s="376"/>
      <c r="F545" s="376"/>
      <c r="G545" s="376"/>
      <c r="H545" s="376"/>
      <c r="I545" s="376"/>
      <c r="J545" s="376"/>
    </row>
    <row r="546" spans="5:10" ht="12.75">
      <c r="E546" s="376"/>
      <c r="F546" s="376"/>
      <c r="G546" s="376"/>
      <c r="H546" s="376"/>
      <c r="I546" s="376"/>
      <c r="J546" s="376"/>
    </row>
    <row r="547" spans="5:10" ht="12.75">
      <c r="E547" s="376"/>
      <c r="F547" s="376"/>
      <c r="G547" s="376"/>
      <c r="H547" s="376"/>
      <c r="I547" s="376"/>
      <c r="J547" s="376"/>
    </row>
    <row r="548" spans="5:10" ht="12.75">
      <c r="E548" s="376"/>
      <c r="F548" s="376"/>
      <c r="G548" s="376"/>
      <c r="H548" s="376"/>
      <c r="I548" s="376"/>
      <c r="J548" s="376"/>
    </row>
    <row r="549" spans="5:10" ht="12.75">
      <c r="E549" s="376"/>
      <c r="F549" s="376"/>
      <c r="G549" s="376"/>
      <c r="H549" s="376"/>
      <c r="I549" s="376"/>
      <c r="J549" s="376"/>
    </row>
    <row r="550" spans="5:10" ht="12.75">
      <c r="E550" s="376"/>
      <c r="F550" s="376"/>
      <c r="G550" s="376"/>
      <c r="H550" s="376"/>
      <c r="I550" s="376"/>
      <c r="J550" s="376"/>
    </row>
    <row r="551" spans="5:10" ht="12.75">
      <c r="E551" s="376"/>
      <c r="F551" s="376"/>
      <c r="G551" s="376"/>
      <c r="H551" s="376"/>
      <c r="I551" s="376"/>
      <c r="J551" s="376"/>
    </row>
    <row r="552" spans="5:10" ht="12.75">
      <c r="E552" s="376"/>
      <c r="F552" s="376"/>
      <c r="G552" s="376"/>
      <c r="H552" s="376"/>
      <c r="I552" s="376"/>
      <c r="J552" s="376"/>
    </row>
    <row r="553" spans="5:10" ht="12.75">
      <c r="E553" s="376"/>
      <c r="F553" s="376"/>
      <c r="G553" s="376"/>
      <c r="H553" s="376"/>
      <c r="I553" s="376"/>
      <c r="J553" s="376"/>
    </row>
    <row r="554" spans="5:10" ht="12.75">
      <c r="E554" s="376"/>
      <c r="F554" s="376"/>
      <c r="G554" s="376"/>
      <c r="H554" s="376"/>
      <c r="I554" s="376"/>
      <c r="J554" s="376"/>
    </row>
    <row r="555" spans="5:10" ht="12.75">
      <c r="E555" s="376"/>
      <c r="F555" s="376"/>
      <c r="G555" s="376"/>
      <c r="H555" s="376"/>
      <c r="I555" s="376"/>
      <c r="J555" s="376"/>
    </row>
    <row r="556" spans="5:10" ht="12.75">
      <c r="E556" s="376"/>
      <c r="F556" s="376"/>
      <c r="G556" s="376"/>
      <c r="H556" s="376"/>
      <c r="I556" s="376"/>
      <c r="J556" s="376"/>
    </row>
    <row r="557" spans="5:10" ht="12.75">
      <c r="E557" s="376"/>
      <c r="F557" s="376"/>
      <c r="G557" s="376"/>
      <c r="H557" s="376"/>
      <c r="I557" s="376"/>
      <c r="J557" s="376"/>
    </row>
    <row r="558" spans="5:10" ht="12.75">
      <c r="E558" s="376"/>
      <c r="F558" s="376"/>
      <c r="G558" s="376"/>
      <c r="H558" s="376"/>
      <c r="I558" s="376"/>
      <c r="J558" s="376"/>
    </row>
    <row r="559" spans="5:10" ht="12.75">
      <c r="E559" s="376"/>
      <c r="F559" s="376"/>
      <c r="G559" s="376"/>
      <c r="H559" s="376"/>
      <c r="I559" s="376"/>
      <c r="J559" s="376"/>
    </row>
    <row r="560" spans="5:10" ht="12.75">
      <c r="E560" s="376"/>
      <c r="F560" s="376"/>
      <c r="G560" s="376"/>
      <c r="H560" s="376"/>
      <c r="I560" s="376"/>
      <c r="J560" s="376"/>
    </row>
    <row r="561" spans="5:10" ht="12.75">
      <c r="E561" s="376"/>
      <c r="F561" s="376"/>
      <c r="G561" s="376"/>
      <c r="H561" s="376"/>
      <c r="I561" s="376"/>
      <c r="J561" s="376"/>
    </row>
    <row r="562" spans="5:10" ht="12.75">
      <c r="E562" s="376"/>
      <c r="F562" s="376"/>
      <c r="G562" s="376"/>
      <c r="H562" s="376"/>
      <c r="I562" s="376"/>
      <c r="J562" s="376"/>
    </row>
    <row r="563" spans="5:10" ht="12.75">
      <c r="E563" s="376"/>
      <c r="F563" s="376"/>
      <c r="G563" s="376"/>
      <c r="H563" s="376"/>
      <c r="I563" s="376"/>
      <c r="J563" s="376"/>
    </row>
    <row r="564" spans="5:10" ht="12.75">
      <c r="E564" s="376"/>
      <c r="F564" s="376"/>
      <c r="G564" s="376"/>
      <c r="H564" s="376"/>
      <c r="I564" s="376"/>
      <c r="J564" s="376"/>
    </row>
    <row r="565" spans="5:10" ht="12.75">
      <c r="E565" s="376"/>
      <c r="F565" s="376"/>
      <c r="G565" s="376"/>
      <c r="H565" s="376"/>
      <c r="I565" s="376"/>
      <c r="J565" s="376"/>
    </row>
    <row r="566" spans="5:10" ht="12.75">
      <c r="E566" s="376"/>
      <c r="F566" s="376"/>
      <c r="G566" s="376"/>
      <c r="H566" s="376"/>
      <c r="I566" s="376"/>
      <c r="J566" s="376"/>
    </row>
    <row r="567" spans="5:10" ht="12.75">
      <c r="E567" s="376"/>
      <c r="F567" s="376"/>
      <c r="G567" s="376"/>
      <c r="H567" s="376"/>
      <c r="I567" s="376"/>
      <c r="J567" s="376"/>
    </row>
    <row r="568" spans="5:10" ht="12.75">
      <c r="E568" s="376"/>
      <c r="F568" s="376"/>
      <c r="G568" s="376"/>
      <c r="H568" s="376"/>
      <c r="I568" s="376"/>
      <c r="J568" s="376"/>
    </row>
    <row r="569" spans="5:10" ht="12.75">
      <c r="E569" s="376"/>
      <c r="F569" s="376"/>
      <c r="G569" s="376"/>
      <c r="H569" s="376"/>
      <c r="I569" s="376"/>
      <c r="J569" s="376"/>
    </row>
    <row r="570" spans="5:10" ht="12.75">
      <c r="E570" s="376"/>
      <c r="F570" s="376"/>
      <c r="G570" s="376"/>
      <c r="H570" s="376"/>
      <c r="I570" s="376"/>
      <c r="J570" s="376"/>
    </row>
    <row r="571" spans="5:10" ht="12.75">
      <c r="E571" s="376"/>
      <c r="F571" s="376"/>
      <c r="G571" s="376"/>
      <c r="H571" s="376"/>
      <c r="I571" s="376"/>
      <c r="J571" s="376"/>
    </row>
    <row r="572" spans="5:10" ht="12.75">
      <c r="E572" s="376"/>
      <c r="F572" s="376"/>
      <c r="G572" s="376"/>
      <c r="H572" s="376"/>
      <c r="I572" s="376"/>
      <c r="J572" s="376"/>
    </row>
    <row r="573" spans="5:10" ht="12.75">
      <c r="E573" s="376"/>
      <c r="F573" s="376"/>
      <c r="G573" s="376"/>
      <c r="H573" s="376"/>
      <c r="I573" s="376"/>
      <c r="J573" s="376"/>
    </row>
    <row r="574" spans="5:10" ht="12.75">
      <c r="E574" s="376"/>
      <c r="F574" s="376"/>
      <c r="G574" s="376"/>
      <c r="H574" s="376"/>
      <c r="I574" s="376"/>
      <c r="J574" s="376"/>
    </row>
    <row r="575" spans="5:10" ht="12.75">
      <c r="E575" s="376"/>
      <c r="F575" s="376"/>
      <c r="G575" s="376"/>
      <c r="H575" s="376"/>
      <c r="I575" s="376"/>
      <c r="J575" s="376"/>
    </row>
    <row r="576" spans="5:10" ht="12.75">
      <c r="E576" s="376"/>
      <c r="F576" s="376"/>
      <c r="G576" s="376"/>
      <c r="H576" s="376"/>
      <c r="I576" s="376"/>
      <c r="J576" s="376"/>
    </row>
    <row r="577" spans="5:10" ht="12.75">
      <c r="E577" s="376"/>
      <c r="F577" s="376"/>
      <c r="G577" s="376"/>
      <c r="H577" s="376"/>
      <c r="I577" s="376"/>
      <c r="J577" s="376"/>
    </row>
    <row r="578" spans="5:10" ht="12.75">
      <c r="E578" s="376"/>
      <c r="F578" s="376"/>
      <c r="G578" s="376"/>
      <c r="H578" s="376"/>
      <c r="I578" s="376"/>
      <c r="J578" s="376"/>
    </row>
    <row r="579" spans="5:10" ht="12.75">
      <c r="E579" s="376"/>
      <c r="F579" s="376"/>
      <c r="G579" s="376"/>
      <c r="H579" s="376"/>
      <c r="I579" s="376"/>
      <c r="J579" s="376"/>
    </row>
    <row r="580" spans="5:10" ht="12.75">
      <c r="E580" s="376"/>
      <c r="F580" s="376"/>
      <c r="G580" s="376"/>
      <c r="H580" s="376"/>
      <c r="I580" s="376"/>
      <c r="J580" s="376"/>
    </row>
    <row r="581" spans="5:10" ht="12.75">
      <c r="E581" s="376"/>
      <c r="F581" s="376"/>
      <c r="G581" s="376"/>
      <c r="H581" s="376"/>
      <c r="I581" s="376"/>
      <c r="J581" s="376"/>
    </row>
    <row r="582" spans="5:10" ht="12.75">
      <c r="E582" s="376"/>
      <c r="F582" s="376"/>
      <c r="G582" s="376"/>
      <c r="H582" s="376"/>
      <c r="I582" s="376"/>
      <c r="J582" s="376"/>
    </row>
    <row r="583" spans="5:10" ht="12.75">
      <c r="E583" s="376"/>
      <c r="F583" s="376"/>
      <c r="G583" s="376"/>
      <c r="H583" s="376"/>
      <c r="I583" s="376"/>
      <c r="J583" s="376"/>
    </row>
    <row r="584" spans="5:10" ht="12.75">
      <c r="E584" s="376"/>
      <c r="F584" s="376"/>
      <c r="G584" s="376"/>
      <c r="H584" s="376"/>
      <c r="I584" s="376"/>
      <c r="J584" s="376"/>
    </row>
    <row r="585" spans="5:10" ht="12.75">
      <c r="E585" s="376"/>
      <c r="F585" s="376"/>
      <c r="G585" s="376"/>
      <c r="H585" s="376"/>
      <c r="I585" s="376"/>
      <c r="J585" s="376"/>
    </row>
    <row r="586" spans="5:10" ht="12.75">
      <c r="E586" s="376"/>
      <c r="F586" s="376"/>
      <c r="G586" s="376"/>
      <c r="H586" s="376"/>
      <c r="I586" s="376"/>
      <c r="J586" s="376"/>
    </row>
    <row r="587" spans="5:10" ht="12.75">
      <c r="E587" s="376"/>
      <c r="F587" s="376"/>
      <c r="G587" s="376"/>
      <c r="H587" s="376"/>
      <c r="I587" s="376"/>
      <c r="J587" s="376"/>
    </row>
    <row r="588" spans="5:10" ht="12.75">
      <c r="E588" s="376"/>
      <c r="F588" s="376"/>
      <c r="G588" s="376"/>
      <c r="H588" s="376"/>
      <c r="I588" s="376"/>
      <c r="J588" s="376"/>
    </row>
    <row r="589" spans="5:10" ht="12.75">
      <c r="E589" s="376"/>
      <c r="F589" s="376"/>
      <c r="G589" s="376"/>
      <c r="H589" s="376"/>
      <c r="I589" s="376"/>
      <c r="J589" s="376"/>
    </row>
    <row r="590" spans="5:10" ht="12.75">
      <c r="E590" s="376"/>
      <c r="F590" s="376"/>
      <c r="G590" s="376"/>
      <c r="H590" s="376"/>
      <c r="I590" s="376"/>
      <c r="J590" s="376"/>
    </row>
    <row r="591" spans="5:10" ht="12.75">
      <c r="E591" s="376"/>
      <c r="F591" s="376"/>
      <c r="G591" s="376"/>
      <c r="H591" s="376"/>
      <c r="I591" s="376"/>
      <c r="J591" s="376"/>
    </row>
    <row r="592" spans="5:10" ht="12.75">
      <c r="E592" s="376"/>
      <c r="F592" s="376"/>
      <c r="G592" s="376"/>
      <c r="H592" s="376"/>
      <c r="I592" s="376"/>
      <c r="J592" s="376"/>
    </row>
    <row r="593" spans="5:10" ht="12.75">
      <c r="E593" s="376"/>
      <c r="F593" s="376"/>
      <c r="G593" s="376"/>
      <c r="H593" s="376"/>
      <c r="I593" s="376"/>
      <c r="J593" s="376"/>
    </row>
    <row r="594" spans="5:10" ht="12.75">
      <c r="E594" s="376"/>
      <c r="F594" s="376"/>
      <c r="G594" s="376"/>
      <c r="H594" s="376"/>
      <c r="I594" s="376"/>
      <c r="J594" s="376"/>
    </row>
    <row r="595" spans="5:10" ht="12.75">
      <c r="E595" s="376"/>
      <c r="F595" s="376"/>
      <c r="G595" s="376"/>
      <c r="H595" s="376"/>
      <c r="I595" s="376"/>
      <c r="J595" s="376"/>
    </row>
    <row r="596" spans="5:10" ht="12.75">
      <c r="E596" s="376"/>
      <c r="F596" s="376"/>
      <c r="G596" s="376"/>
      <c r="H596" s="376"/>
      <c r="I596" s="376"/>
      <c r="J596" s="376"/>
    </row>
    <row r="597" spans="5:10" ht="12.75">
      <c r="E597" s="376"/>
      <c r="F597" s="376"/>
      <c r="G597" s="376"/>
      <c r="H597" s="376"/>
      <c r="I597" s="376"/>
      <c r="J597" s="376"/>
    </row>
    <row r="598" spans="5:10" ht="12.75">
      <c r="E598" s="376"/>
      <c r="F598" s="376"/>
      <c r="G598" s="376"/>
      <c r="H598" s="376"/>
      <c r="I598" s="376"/>
      <c r="J598" s="376"/>
    </row>
    <row r="599" spans="5:10" ht="12.75">
      <c r="E599" s="376"/>
      <c r="F599" s="376"/>
      <c r="G599" s="376"/>
      <c r="H599" s="376"/>
      <c r="I599" s="376"/>
      <c r="J599" s="376"/>
    </row>
    <row r="600" spans="5:10" ht="12.75">
      <c r="E600" s="376"/>
      <c r="F600" s="376"/>
      <c r="G600" s="376"/>
      <c r="H600" s="376"/>
      <c r="I600" s="376"/>
      <c r="J600" s="376"/>
    </row>
    <row r="601" spans="5:10" ht="12.75">
      <c r="E601" s="376"/>
      <c r="F601" s="376"/>
      <c r="G601" s="376"/>
      <c r="H601" s="376"/>
      <c r="I601" s="376"/>
      <c r="J601" s="376"/>
    </row>
    <row r="602" spans="5:10" ht="12.75">
      <c r="E602" s="376"/>
      <c r="F602" s="376"/>
      <c r="G602" s="376"/>
      <c r="H602" s="376"/>
      <c r="I602" s="376"/>
      <c r="J602" s="376"/>
    </row>
    <row r="603" spans="5:10" ht="12.75">
      <c r="E603" s="376"/>
      <c r="F603" s="376"/>
      <c r="G603" s="376"/>
      <c r="H603" s="376"/>
      <c r="I603" s="376"/>
      <c r="J603" s="376"/>
    </row>
    <row r="604" spans="5:10" ht="12.75">
      <c r="E604" s="376"/>
      <c r="F604" s="376"/>
      <c r="G604" s="376"/>
      <c r="H604" s="376"/>
      <c r="I604" s="376"/>
      <c r="J604" s="376"/>
    </row>
    <row r="605" spans="5:10" ht="12.75">
      <c r="E605" s="376"/>
      <c r="F605" s="376"/>
      <c r="G605" s="376"/>
      <c r="H605" s="376"/>
      <c r="I605" s="376"/>
      <c r="J605" s="376"/>
    </row>
    <row r="606" spans="5:10" ht="12.75">
      <c r="E606" s="376"/>
      <c r="F606" s="376"/>
      <c r="G606" s="376"/>
      <c r="H606" s="376"/>
      <c r="I606" s="376"/>
      <c r="J606" s="376"/>
    </row>
    <row r="607" spans="5:10" ht="12.75">
      <c r="E607" s="376"/>
      <c r="F607" s="376"/>
      <c r="G607" s="376"/>
      <c r="H607" s="376"/>
      <c r="I607" s="376"/>
      <c r="J607" s="376"/>
    </row>
    <row r="608" spans="5:10" ht="12.75">
      <c r="E608" s="376"/>
      <c r="F608" s="376"/>
      <c r="G608" s="376"/>
      <c r="H608" s="376"/>
      <c r="I608" s="376"/>
      <c r="J608" s="376"/>
    </row>
    <row r="609" spans="5:10" ht="12.75">
      <c r="E609" s="376"/>
      <c r="F609" s="376"/>
      <c r="G609" s="376"/>
      <c r="H609" s="376"/>
      <c r="I609" s="376"/>
      <c r="J609" s="376"/>
    </row>
    <row r="610" spans="5:10" ht="12.75">
      <c r="E610" s="376"/>
      <c r="F610" s="376"/>
      <c r="G610" s="376"/>
      <c r="H610" s="376"/>
      <c r="I610" s="376"/>
      <c r="J610" s="376"/>
    </row>
    <row r="611" spans="5:10" ht="12.75">
      <c r="E611" s="376"/>
      <c r="F611" s="376"/>
      <c r="G611" s="376"/>
      <c r="H611" s="376"/>
      <c r="I611" s="376"/>
      <c r="J611" s="376"/>
    </row>
    <row r="612" spans="5:10" ht="12.75">
      <c r="E612" s="376"/>
      <c r="F612" s="376"/>
      <c r="G612" s="376"/>
      <c r="H612" s="376"/>
      <c r="I612" s="376"/>
      <c r="J612" s="376"/>
    </row>
    <row r="613" spans="5:10" ht="12.75">
      <c r="E613" s="376"/>
      <c r="F613" s="376"/>
      <c r="G613" s="376"/>
      <c r="H613" s="376"/>
      <c r="I613" s="376"/>
      <c r="J613" s="376"/>
    </row>
    <row r="614" spans="5:10" ht="12.75">
      <c r="E614" s="376"/>
      <c r="F614" s="376"/>
      <c r="G614" s="376"/>
      <c r="H614" s="376"/>
      <c r="I614" s="376"/>
      <c r="J614" s="376"/>
    </row>
    <row r="615" spans="5:10" ht="12.75">
      <c r="E615" s="376"/>
      <c r="F615" s="376"/>
      <c r="G615" s="376"/>
      <c r="H615" s="376"/>
      <c r="I615" s="376"/>
      <c r="J615" s="376"/>
    </row>
    <row r="616" spans="5:10" ht="12.75">
      <c r="E616" s="376"/>
      <c r="F616" s="376"/>
      <c r="G616" s="376"/>
      <c r="H616" s="376"/>
      <c r="I616" s="376"/>
      <c r="J616" s="376"/>
    </row>
    <row r="617" spans="5:10" ht="12.75">
      <c r="E617" s="376"/>
      <c r="F617" s="376"/>
      <c r="G617" s="376"/>
      <c r="H617" s="376"/>
      <c r="I617" s="376"/>
      <c r="J617" s="376"/>
    </row>
    <row r="618" spans="5:10" ht="12.75">
      <c r="E618" s="376"/>
      <c r="F618" s="376"/>
      <c r="G618" s="376"/>
      <c r="H618" s="376"/>
      <c r="I618" s="376"/>
      <c r="J618" s="376"/>
    </row>
    <row r="619" spans="5:10" ht="12.75">
      <c r="E619" s="376"/>
      <c r="F619" s="376"/>
      <c r="G619" s="376"/>
      <c r="H619" s="376"/>
      <c r="I619" s="376"/>
      <c r="J619" s="376"/>
    </row>
    <row r="620" spans="5:10" ht="12.75">
      <c r="E620" s="376"/>
      <c r="F620" s="376"/>
      <c r="G620" s="376"/>
      <c r="H620" s="376"/>
      <c r="I620" s="376"/>
      <c r="J620" s="376"/>
    </row>
    <row r="621" spans="5:10" ht="12.75">
      <c r="E621" s="376"/>
      <c r="F621" s="376"/>
      <c r="G621" s="376"/>
      <c r="H621" s="376"/>
      <c r="I621" s="376"/>
      <c r="J621" s="376"/>
    </row>
    <row r="622" spans="5:10" ht="12.75">
      <c r="E622" s="376"/>
      <c r="F622" s="376"/>
      <c r="G622" s="376"/>
      <c r="H622" s="376"/>
      <c r="I622" s="376"/>
      <c r="J622" s="376"/>
    </row>
    <row r="623" spans="5:10" ht="12.75">
      <c r="E623" s="376"/>
      <c r="F623" s="376"/>
      <c r="G623" s="376"/>
      <c r="H623" s="376"/>
      <c r="I623" s="376"/>
      <c r="J623" s="376"/>
    </row>
    <row r="624" spans="5:10" ht="12.75">
      <c r="E624" s="376"/>
      <c r="F624" s="376"/>
      <c r="G624" s="376"/>
      <c r="H624" s="376"/>
      <c r="I624" s="376"/>
      <c r="J624" s="376"/>
    </row>
    <row r="625" spans="5:10" ht="12.75">
      <c r="E625" s="376"/>
      <c r="F625" s="376"/>
      <c r="G625" s="376"/>
      <c r="H625" s="376"/>
      <c r="I625" s="376"/>
      <c r="J625" s="376"/>
    </row>
    <row r="626" spans="5:10" ht="12.75">
      <c r="E626" s="376"/>
      <c r="F626" s="376"/>
      <c r="G626" s="376"/>
      <c r="H626" s="376"/>
      <c r="I626" s="376"/>
      <c r="J626" s="376"/>
    </row>
    <row r="627" spans="5:10" ht="12.75">
      <c r="E627" s="376"/>
      <c r="F627" s="376"/>
      <c r="G627" s="376"/>
      <c r="H627" s="376"/>
      <c r="I627" s="376"/>
      <c r="J627" s="376"/>
    </row>
    <row r="628" spans="5:10" ht="12.75">
      <c r="E628" s="376"/>
      <c r="F628" s="376"/>
      <c r="G628" s="376"/>
      <c r="H628" s="376"/>
      <c r="I628" s="376"/>
      <c r="J628" s="376"/>
    </row>
    <row r="629" spans="5:10" ht="12.75">
      <c r="E629" s="376"/>
      <c r="F629" s="376"/>
      <c r="G629" s="376"/>
      <c r="H629" s="376"/>
      <c r="I629" s="376"/>
      <c r="J629" s="376"/>
    </row>
    <row r="630" spans="5:10" ht="12.75">
      <c r="E630" s="376"/>
      <c r="F630" s="376"/>
      <c r="G630" s="376"/>
      <c r="H630" s="376"/>
      <c r="I630" s="376"/>
      <c r="J630" s="376"/>
    </row>
    <row r="631" spans="5:10" ht="12.75">
      <c r="E631" s="376"/>
      <c r="F631" s="376"/>
      <c r="G631" s="376"/>
      <c r="H631" s="376"/>
      <c r="I631" s="376"/>
      <c r="J631" s="376"/>
    </row>
    <row r="632" spans="5:10" ht="12.75">
      <c r="E632" s="376"/>
      <c r="F632" s="376"/>
      <c r="G632" s="376"/>
      <c r="H632" s="376"/>
      <c r="I632" s="376"/>
      <c r="J632" s="376"/>
    </row>
    <row r="633" spans="5:10" ht="12.75">
      <c r="E633" s="376"/>
      <c r="F633" s="376"/>
      <c r="G633" s="376"/>
      <c r="H633" s="376"/>
      <c r="I633" s="376"/>
      <c r="J633" s="376"/>
    </row>
    <row r="634" spans="5:10" ht="12.75">
      <c r="E634" s="376"/>
      <c r="F634" s="376"/>
      <c r="G634" s="376"/>
      <c r="H634" s="376"/>
      <c r="I634" s="376"/>
      <c r="J634" s="376"/>
    </row>
    <row r="635" spans="5:10" ht="12.75">
      <c r="E635" s="376"/>
      <c r="F635" s="376"/>
      <c r="G635" s="376"/>
      <c r="H635" s="376"/>
      <c r="I635" s="376"/>
      <c r="J635" s="376"/>
    </row>
    <row r="636" spans="5:10" ht="12.75">
      <c r="E636" s="376"/>
      <c r="F636" s="376"/>
      <c r="G636" s="376"/>
      <c r="H636" s="376"/>
      <c r="I636" s="376"/>
      <c r="J636" s="376"/>
    </row>
    <row r="637" spans="5:10" ht="12.75">
      <c r="E637" s="376"/>
      <c r="F637" s="376"/>
      <c r="G637" s="376"/>
      <c r="H637" s="376"/>
      <c r="I637" s="376"/>
      <c r="J637" s="376"/>
    </row>
    <row r="638" spans="5:10" ht="12.75">
      <c r="E638" s="376"/>
      <c r="F638" s="376"/>
      <c r="G638" s="376"/>
      <c r="H638" s="376"/>
      <c r="I638" s="376"/>
      <c r="J638" s="376"/>
    </row>
    <row r="639" spans="5:10" ht="12.75">
      <c r="E639" s="376"/>
      <c r="F639" s="376"/>
      <c r="G639" s="376"/>
      <c r="H639" s="376"/>
      <c r="I639" s="376"/>
      <c r="J639" s="376"/>
    </row>
    <row r="640" spans="5:10" ht="12.75">
      <c r="E640" s="376"/>
      <c r="F640" s="376"/>
      <c r="G640" s="376"/>
      <c r="H640" s="376"/>
      <c r="I640" s="376"/>
      <c r="J640" s="376"/>
    </row>
    <row r="641" spans="5:10" ht="12.75">
      <c r="E641" s="376"/>
      <c r="F641" s="376"/>
      <c r="G641" s="376"/>
      <c r="H641" s="376"/>
      <c r="I641" s="376"/>
      <c r="J641" s="376"/>
    </row>
    <row r="642" spans="5:10" ht="12.75">
      <c r="E642" s="376"/>
      <c r="F642" s="376"/>
      <c r="G642" s="376"/>
      <c r="H642" s="376"/>
      <c r="I642" s="376"/>
      <c r="J642" s="376"/>
    </row>
    <row r="643" spans="5:10" ht="12.75">
      <c r="E643" s="376"/>
      <c r="F643" s="376"/>
      <c r="G643" s="376"/>
      <c r="H643" s="376"/>
      <c r="I643" s="376"/>
      <c r="J643" s="376"/>
    </row>
    <row r="644" spans="5:10" ht="12.75">
      <c r="E644" s="376"/>
      <c r="F644" s="376"/>
      <c r="G644" s="376"/>
      <c r="H644" s="376"/>
      <c r="I644" s="376"/>
      <c r="J644" s="376"/>
    </row>
    <row r="645" spans="5:10" ht="12.75">
      <c r="E645" s="376"/>
      <c r="F645" s="376"/>
      <c r="G645" s="376"/>
      <c r="H645" s="376"/>
      <c r="I645" s="376"/>
      <c r="J645" s="376"/>
    </row>
    <row r="646" spans="5:10" ht="12.75">
      <c r="E646" s="376"/>
      <c r="F646" s="376"/>
      <c r="G646" s="376"/>
      <c r="H646" s="376"/>
      <c r="I646" s="376"/>
      <c r="J646" s="376"/>
    </row>
    <row r="647" spans="5:10" ht="12.75">
      <c r="E647" s="376"/>
      <c r="F647" s="376"/>
      <c r="G647" s="376"/>
      <c r="H647" s="376"/>
      <c r="I647" s="376"/>
      <c r="J647" s="376"/>
    </row>
    <row r="648" spans="5:10" ht="12.75">
      <c r="E648" s="376"/>
      <c r="F648" s="376"/>
      <c r="G648" s="376"/>
      <c r="H648" s="376"/>
      <c r="I648" s="376"/>
      <c r="J648" s="376"/>
    </row>
    <row r="649" spans="5:10" ht="12.75">
      <c r="E649" s="376"/>
      <c r="F649" s="376"/>
      <c r="G649" s="376"/>
      <c r="H649" s="376"/>
      <c r="I649" s="376"/>
      <c r="J649" s="376"/>
    </row>
    <row r="650" spans="5:10" ht="12.75">
      <c r="E650" s="376"/>
      <c r="F650" s="376"/>
      <c r="G650" s="376"/>
      <c r="H650" s="376"/>
      <c r="I650" s="376"/>
      <c r="J650" s="376"/>
    </row>
    <row r="651" spans="5:10" ht="12.75">
      <c r="E651" s="376"/>
      <c r="F651" s="376"/>
      <c r="G651" s="376"/>
      <c r="H651" s="376"/>
      <c r="I651" s="376"/>
      <c r="J651" s="376"/>
    </row>
    <row r="652" spans="5:10" ht="12.75">
      <c r="E652" s="376"/>
      <c r="F652" s="376"/>
      <c r="G652" s="376"/>
      <c r="H652" s="376"/>
      <c r="I652" s="376"/>
      <c r="J652" s="376"/>
    </row>
    <row r="653" spans="5:10" ht="12.75">
      <c r="E653" s="376"/>
      <c r="F653" s="376"/>
      <c r="G653" s="376"/>
      <c r="H653" s="376"/>
      <c r="I653" s="376"/>
      <c r="J653" s="376"/>
    </row>
    <row r="654" spans="5:10" ht="12.75">
      <c r="E654" s="376"/>
      <c r="F654" s="376"/>
      <c r="G654" s="376"/>
      <c r="H654" s="376"/>
      <c r="I654" s="376"/>
      <c r="J654" s="376"/>
    </row>
    <row r="655" spans="5:10" ht="12.75">
      <c r="E655" s="376"/>
      <c r="F655" s="376"/>
      <c r="G655" s="376"/>
      <c r="H655" s="376"/>
      <c r="I655" s="376"/>
      <c r="J655" s="376"/>
    </row>
    <row r="656" spans="5:10" ht="12.75">
      <c r="E656" s="376"/>
      <c r="F656" s="376"/>
      <c r="G656" s="376"/>
      <c r="H656" s="376"/>
      <c r="I656" s="376"/>
      <c r="J656" s="376"/>
    </row>
    <row r="657" spans="5:10" ht="12.75">
      <c r="E657" s="376"/>
      <c r="F657" s="376"/>
      <c r="G657" s="376"/>
      <c r="H657" s="376"/>
      <c r="I657" s="376"/>
      <c r="J657" s="376"/>
    </row>
    <row r="658" spans="5:10" ht="12.75">
      <c r="E658" s="376"/>
      <c r="F658" s="376"/>
      <c r="G658" s="376"/>
      <c r="H658" s="376"/>
      <c r="I658" s="376"/>
      <c r="J658" s="376"/>
    </row>
    <row r="659" spans="5:10" ht="12.75">
      <c r="E659" s="376"/>
      <c r="F659" s="376"/>
      <c r="G659" s="376"/>
      <c r="H659" s="376"/>
      <c r="I659" s="376"/>
      <c r="J659" s="376"/>
    </row>
    <row r="660" spans="5:10" ht="12.75">
      <c r="E660" s="376"/>
      <c r="F660" s="376"/>
      <c r="G660" s="376"/>
      <c r="H660" s="376"/>
      <c r="I660" s="376"/>
      <c r="J660" s="376"/>
    </row>
    <row r="661" spans="5:10" ht="12.75">
      <c r="E661" s="376"/>
      <c r="F661" s="376"/>
      <c r="G661" s="376"/>
      <c r="H661" s="376"/>
      <c r="I661" s="376"/>
      <c r="J661" s="376"/>
    </row>
    <row r="662" spans="5:10" ht="12.75">
      <c r="E662" s="376"/>
      <c r="F662" s="376"/>
      <c r="G662" s="376"/>
      <c r="H662" s="376"/>
      <c r="I662" s="376"/>
      <c r="J662" s="376"/>
    </row>
    <row r="663" spans="5:10" ht="12.75">
      <c r="E663" s="376"/>
      <c r="F663" s="376"/>
      <c r="G663" s="376"/>
      <c r="H663" s="376"/>
      <c r="I663" s="376"/>
      <c r="J663" s="376"/>
    </row>
    <row r="664" spans="5:10" ht="12.75">
      <c r="E664" s="376"/>
      <c r="F664" s="376"/>
      <c r="G664" s="376"/>
      <c r="H664" s="376"/>
      <c r="I664" s="376"/>
      <c r="J664" s="376"/>
    </row>
    <row r="665" spans="5:10" ht="12.75">
      <c r="E665" s="376"/>
      <c r="F665" s="376"/>
      <c r="G665" s="376"/>
      <c r="H665" s="376"/>
      <c r="I665" s="376"/>
      <c r="J665" s="376"/>
    </row>
    <row r="666" spans="5:10" ht="12.75">
      <c r="E666" s="376"/>
      <c r="F666" s="376"/>
      <c r="G666" s="376"/>
      <c r="H666" s="376"/>
      <c r="I666" s="376"/>
      <c r="J666" s="376"/>
    </row>
    <row r="667" spans="5:10" ht="12.75">
      <c r="E667" s="376"/>
      <c r="F667" s="376"/>
      <c r="G667" s="376"/>
      <c r="H667" s="376"/>
      <c r="I667" s="376"/>
      <c r="J667" s="376"/>
    </row>
    <row r="668" spans="5:10" ht="12.75">
      <c r="E668" s="376"/>
      <c r="F668" s="376"/>
      <c r="G668" s="376"/>
      <c r="H668" s="376"/>
      <c r="I668" s="376"/>
      <c r="J668" s="376"/>
    </row>
    <row r="669" spans="5:10" ht="12.75">
      <c r="E669" s="376"/>
      <c r="F669" s="376"/>
      <c r="G669" s="376"/>
      <c r="H669" s="376"/>
      <c r="I669" s="376"/>
      <c r="J669" s="376"/>
    </row>
    <row r="670" spans="5:10" ht="12.75">
      <c r="E670" s="376"/>
      <c r="F670" s="376"/>
      <c r="G670" s="376"/>
      <c r="H670" s="376"/>
      <c r="I670" s="376"/>
      <c r="J670" s="376"/>
    </row>
    <row r="671" spans="5:10" ht="12.75">
      <c r="E671" s="376"/>
      <c r="F671" s="376"/>
      <c r="G671" s="376"/>
      <c r="H671" s="376"/>
      <c r="I671" s="376"/>
      <c r="J671" s="376"/>
    </row>
    <row r="672" spans="5:10" ht="12.75">
      <c r="E672" s="376"/>
      <c r="F672" s="376"/>
      <c r="G672" s="376"/>
      <c r="H672" s="376"/>
      <c r="I672" s="376"/>
      <c r="J672" s="376"/>
    </row>
    <row r="673" spans="5:10" ht="12.75">
      <c r="E673" s="376"/>
      <c r="F673" s="376"/>
      <c r="G673" s="376"/>
      <c r="H673" s="376"/>
      <c r="I673" s="376"/>
      <c r="J673" s="376"/>
    </row>
    <row r="674" spans="5:10" ht="12.75">
      <c r="E674" s="376"/>
      <c r="F674" s="376"/>
      <c r="G674" s="376"/>
      <c r="H674" s="376"/>
      <c r="I674" s="376"/>
      <c r="J674" s="376"/>
    </row>
    <row r="675" spans="5:10" ht="12.75">
      <c r="E675" s="376"/>
      <c r="F675" s="376"/>
      <c r="G675" s="376"/>
      <c r="H675" s="376"/>
      <c r="I675" s="376"/>
      <c r="J675" s="376"/>
    </row>
    <row r="676" spans="5:10" ht="12.75">
      <c r="E676" s="376"/>
      <c r="F676" s="376"/>
      <c r="G676" s="376"/>
      <c r="H676" s="376"/>
      <c r="I676" s="376"/>
      <c r="J676" s="376"/>
    </row>
    <row r="677" spans="5:10" ht="12.75">
      <c r="E677" s="376"/>
      <c r="F677" s="376"/>
      <c r="G677" s="376"/>
      <c r="H677" s="376"/>
      <c r="I677" s="376"/>
      <c r="J677" s="376"/>
    </row>
    <row r="678" spans="5:10" ht="12.75">
      <c r="E678" s="376"/>
      <c r="F678" s="376"/>
      <c r="G678" s="376"/>
      <c r="H678" s="376"/>
      <c r="I678" s="376"/>
      <c r="J678" s="376"/>
    </row>
    <row r="679" spans="5:10" ht="12.75">
      <c r="E679" s="376"/>
      <c r="F679" s="376"/>
      <c r="G679" s="376"/>
      <c r="H679" s="376"/>
      <c r="I679" s="376"/>
      <c r="J679" s="376"/>
    </row>
    <row r="680" spans="5:10" ht="12.75">
      <c r="E680" s="376"/>
      <c r="F680" s="376"/>
      <c r="G680" s="376"/>
      <c r="H680" s="376"/>
      <c r="I680" s="376"/>
      <c r="J680" s="376"/>
    </row>
    <row r="681" spans="5:10" ht="12.75">
      <c r="E681" s="376"/>
      <c r="F681" s="376"/>
      <c r="G681" s="376"/>
      <c r="H681" s="376"/>
      <c r="I681" s="376"/>
      <c r="J681" s="376"/>
    </row>
    <row r="682" spans="5:10" ht="12.75">
      <c r="E682" s="376"/>
      <c r="F682" s="376"/>
      <c r="G682" s="376"/>
      <c r="H682" s="376"/>
      <c r="I682" s="376"/>
      <c r="J682" s="376"/>
    </row>
    <row r="683" spans="5:10" ht="12.75">
      <c r="E683" s="376"/>
      <c r="F683" s="376"/>
      <c r="G683" s="376"/>
      <c r="H683" s="376"/>
      <c r="I683" s="376"/>
      <c r="J683" s="376"/>
    </row>
    <row r="684" spans="5:10" ht="12.75">
      <c r="E684" s="376"/>
      <c r="F684" s="376"/>
      <c r="G684" s="376"/>
      <c r="H684" s="376"/>
      <c r="I684" s="376"/>
      <c r="J684" s="376"/>
    </row>
    <row r="685" spans="5:10" ht="12.75">
      <c r="E685" s="376"/>
      <c r="F685" s="376"/>
      <c r="G685" s="376"/>
      <c r="H685" s="376"/>
      <c r="I685" s="376"/>
      <c r="J685" s="376"/>
    </row>
    <row r="686" spans="5:10" ht="12.75">
      <c r="E686" s="376"/>
      <c r="F686" s="376"/>
      <c r="G686" s="376"/>
      <c r="H686" s="376"/>
      <c r="I686" s="376"/>
      <c r="J686" s="376"/>
    </row>
    <row r="687" spans="5:10" ht="12.75">
      <c r="E687" s="376"/>
      <c r="F687" s="376"/>
      <c r="G687" s="376"/>
      <c r="H687" s="376"/>
      <c r="I687" s="376"/>
      <c r="J687" s="376"/>
    </row>
    <row r="688" spans="5:10" ht="12.75">
      <c r="E688" s="376"/>
      <c r="F688" s="376"/>
      <c r="G688" s="376"/>
      <c r="H688" s="376"/>
      <c r="I688" s="376"/>
      <c r="J688" s="376"/>
    </row>
    <row r="689" spans="5:10" ht="12.75">
      <c r="E689" s="376"/>
      <c r="F689" s="376"/>
      <c r="G689" s="376"/>
      <c r="H689" s="376"/>
      <c r="I689" s="376"/>
      <c r="J689" s="376"/>
    </row>
    <row r="690" spans="5:10" ht="12.75">
      <c r="E690" s="376"/>
      <c r="F690" s="376"/>
      <c r="G690" s="376"/>
      <c r="H690" s="376"/>
      <c r="I690" s="376"/>
      <c r="J690" s="376"/>
    </row>
    <row r="691" spans="5:10" ht="12.75">
      <c r="E691" s="376"/>
      <c r="F691" s="376"/>
      <c r="G691" s="376"/>
      <c r="H691" s="376"/>
      <c r="I691" s="376"/>
      <c r="J691" s="376"/>
    </row>
    <row r="692" spans="5:10" ht="12.75">
      <c r="E692" s="376"/>
      <c r="F692" s="376"/>
      <c r="G692" s="376"/>
      <c r="H692" s="376"/>
      <c r="I692" s="376"/>
      <c r="J692" s="376"/>
    </row>
    <row r="693" spans="5:10" ht="12.75">
      <c r="E693" s="376"/>
      <c r="F693" s="376"/>
      <c r="G693" s="376"/>
      <c r="H693" s="376"/>
      <c r="I693" s="376"/>
      <c r="J693" s="376"/>
    </row>
    <row r="694" spans="5:10" ht="12.75">
      <c r="E694" s="376"/>
      <c r="F694" s="376"/>
      <c r="G694" s="376"/>
      <c r="H694" s="376"/>
      <c r="I694" s="376"/>
      <c r="J694" s="376"/>
    </row>
    <row r="695" spans="5:10" ht="12.75">
      <c r="E695" s="376"/>
      <c r="F695" s="376"/>
      <c r="G695" s="376"/>
      <c r="H695" s="376"/>
      <c r="I695" s="376"/>
      <c r="J695" s="376"/>
    </row>
    <row r="696" spans="5:10" ht="12.75">
      <c r="E696" s="376"/>
      <c r="F696" s="376"/>
      <c r="G696" s="376"/>
      <c r="H696" s="376"/>
      <c r="I696" s="376"/>
      <c r="J696" s="376"/>
    </row>
    <row r="697" spans="5:10" ht="12.75">
      <c r="E697" s="376"/>
      <c r="F697" s="376"/>
      <c r="G697" s="376"/>
      <c r="H697" s="376"/>
      <c r="I697" s="376"/>
      <c r="J697" s="376"/>
    </row>
    <row r="698" spans="5:10" ht="12.75">
      <c r="E698" s="376"/>
      <c r="F698" s="376"/>
      <c r="G698" s="376"/>
      <c r="H698" s="376"/>
      <c r="I698" s="376"/>
      <c r="J698" s="376"/>
    </row>
    <row r="699" spans="5:10" ht="12.75">
      <c r="E699" s="376"/>
      <c r="F699" s="376"/>
      <c r="G699" s="376"/>
      <c r="H699" s="376"/>
      <c r="I699" s="376"/>
      <c r="J699" s="376"/>
    </row>
    <row r="700" spans="5:10" ht="12.75">
      <c r="E700" s="376"/>
      <c r="F700" s="376"/>
      <c r="G700" s="376"/>
      <c r="H700" s="376"/>
      <c r="I700" s="376"/>
      <c r="J700" s="376"/>
    </row>
    <row r="701" spans="5:10" ht="12.75">
      <c r="E701" s="376"/>
      <c r="F701" s="376"/>
      <c r="G701" s="376"/>
      <c r="H701" s="376"/>
      <c r="I701" s="376"/>
      <c r="J701" s="376"/>
    </row>
    <row r="702" spans="5:10" ht="12.75">
      <c r="E702" s="376"/>
      <c r="F702" s="376"/>
      <c r="G702" s="376"/>
      <c r="H702" s="376"/>
      <c r="I702" s="376"/>
      <c r="J702" s="376"/>
    </row>
    <row r="703" spans="5:10" ht="12.75">
      <c r="E703" s="376"/>
      <c r="F703" s="376"/>
      <c r="G703" s="376"/>
      <c r="H703" s="376"/>
      <c r="I703" s="376"/>
      <c r="J703" s="376"/>
    </row>
    <row r="704" spans="5:10" ht="12.75">
      <c r="E704" s="376"/>
      <c r="F704" s="376"/>
      <c r="G704" s="376"/>
      <c r="H704" s="376"/>
      <c r="I704" s="376"/>
      <c r="J704" s="376"/>
    </row>
    <row r="705" spans="5:10" ht="12.75">
      <c r="E705" s="376"/>
      <c r="F705" s="376"/>
      <c r="G705" s="376"/>
      <c r="H705" s="376"/>
      <c r="I705" s="376"/>
      <c r="J705" s="376"/>
    </row>
    <row r="706" spans="5:10" ht="12.75">
      <c r="E706" s="376"/>
      <c r="F706" s="376"/>
      <c r="G706" s="376"/>
      <c r="H706" s="376"/>
      <c r="I706" s="376"/>
      <c r="J706" s="376"/>
    </row>
    <row r="707" spans="5:10" ht="12.75">
      <c r="E707" s="376"/>
      <c r="F707" s="376"/>
      <c r="G707" s="376"/>
      <c r="H707" s="376"/>
      <c r="I707" s="376"/>
      <c r="J707" s="376"/>
    </row>
    <row r="708" spans="5:10" ht="12.75">
      <c r="E708" s="376"/>
      <c r="F708" s="376"/>
      <c r="G708" s="376"/>
      <c r="H708" s="376"/>
      <c r="I708" s="376"/>
      <c r="J708" s="376"/>
    </row>
    <row r="709" spans="5:10" ht="12.75">
      <c r="E709" s="376"/>
      <c r="F709" s="376"/>
      <c r="G709" s="376"/>
      <c r="H709" s="376"/>
      <c r="I709" s="376"/>
      <c r="J709" s="376"/>
    </row>
    <row r="710" spans="5:10" ht="12.75">
      <c r="E710" s="376"/>
      <c r="F710" s="376"/>
      <c r="G710" s="376"/>
      <c r="H710" s="376"/>
      <c r="I710" s="376"/>
      <c r="J710" s="376"/>
    </row>
    <row r="711" spans="5:10" ht="12.75">
      <c r="E711" s="376"/>
      <c r="F711" s="376"/>
      <c r="G711" s="376"/>
      <c r="H711" s="376"/>
      <c r="I711" s="376"/>
      <c r="J711" s="376"/>
    </row>
    <row r="712" spans="5:10" ht="12.75">
      <c r="E712" s="376"/>
      <c r="F712" s="376"/>
      <c r="G712" s="376"/>
      <c r="H712" s="376"/>
      <c r="I712" s="376"/>
      <c r="J712" s="376"/>
    </row>
    <row r="713" spans="5:10" ht="12.75">
      <c r="E713" s="376"/>
      <c r="F713" s="376"/>
      <c r="G713" s="376"/>
      <c r="H713" s="376"/>
      <c r="I713" s="376"/>
      <c r="J713" s="376"/>
    </row>
    <row r="714" spans="5:10" ht="12.75">
      <c r="E714" s="376"/>
      <c r="F714" s="376"/>
      <c r="G714" s="376"/>
      <c r="H714" s="376"/>
      <c r="I714" s="376"/>
      <c r="J714" s="376"/>
    </row>
    <row r="715" spans="5:10" ht="12.75">
      <c r="E715" s="376"/>
      <c r="F715" s="376"/>
      <c r="G715" s="376"/>
      <c r="H715" s="376"/>
      <c r="I715" s="376"/>
      <c r="J715" s="376"/>
    </row>
    <row r="716" spans="5:10" ht="12.75">
      <c r="E716" s="376"/>
      <c r="F716" s="376"/>
      <c r="G716" s="376"/>
      <c r="H716" s="376"/>
      <c r="I716" s="376"/>
      <c r="J716" s="376"/>
    </row>
    <row r="717" spans="5:10" ht="12.75">
      <c r="E717" s="376"/>
      <c r="F717" s="376"/>
      <c r="G717" s="376"/>
      <c r="H717" s="376"/>
      <c r="I717" s="376"/>
      <c r="J717" s="376"/>
    </row>
    <row r="718" spans="5:10" ht="12.75">
      <c r="E718" s="376"/>
      <c r="F718" s="376"/>
      <c r="G718" s="376"/>
      <c r="H718" s="376"/>
      <c r="I718" s="376"/>
      <c r="J718" s="376"/>
    </row>
    <row r="719" spans="5:10" ht="12.75">
      <c r="E719" s="376"/>
      <c r="F719" s="376"/>
      <c r="G719" s="376"/>
      <c r="H719" s="376"/>
      <c r="I719" s="376"/>
      <c r="J719" s="376"/>
    </row>
    <row r="720" spans="5:10" ht="12.75">
      <c r="E720" s="376"/>
      <c r="F720" s="376"/>
      <c r="G720" s="376"/>
      <c r="H720" s="376"/>
      <c r="I720" s="376"/>
      <c r="J720" s="376"/>
    </row>
    <row r="721" spans="5:10" ht="12.75">
      <c r="E721" s="376"/>
      <c r="F721" s="376"/>
      <c r="G721" s="376"/>
      <c r="H721" s="376"/>
      <c r="I721" s="376"/>
      <c r="J721" s="376"/>
    </row>
    <row r="722" spans="5:10" ht="12.75">
      <c r="E722" s="376"/>
      <c r="F722" s="376"/>
      <c r="G722" s="376"/>
      <c r="H722" s="376"/>
      <c r="I722" s="376"/>
      <c r="J722" s="376"/>
    </row>
    <row r="723" spans="5:10" ht="12.75">
      <c r="E723" s="376"/>
      <c r="F723" s="376"/>
      <c r="G723" s="376"/>
      <c r="H723" s="376"/>
      <c r="I723" s="376"/>
      <c r="J723" s="376"/>
    </row>
    <row r="724" spans="5:10" ht="12.75">
      <c r="E724" s="376"/>
      <c r="F724" s="376"/>
      <c r="G724" s="376"/>
      <c r="H724" s="376"/>
      <c r="I724" s="376"/>
      <c r="J724" s="376"/>
    </row>
    <row r="725" spans="5:10" ht="12.75">
      <c r="E725" s="376"/>
      <c r="F725" s="376"/>
      <c r="G725" s="376"/>
      <c r="H725" s="376"/>
      <c r="I725" s="376"/>
      <c r="J725" s="376"/>
    </row>
    <row r="726" spans="5:10" ht="12.75">
      <c r="E726" s="376"/>
      <c r="F726" s="376"/>
      <c r="G726" s="376"/>
      <c r="H726" s="376"/>
      <c r="I726" s="376"/>
      <c r="J726" s="376"/>
    </row>
    <row r="727" spans="5:10" ht="12.75">
      <c r="E727" s="376"/>
      <c r="F727" s="376"/>
      <c r="G727" s="376"/>
      <c r="H727" s="376"/>
      <c r="I727" s="376"/>
      <c r="J727" s="376"/>
    </row>
    <row r="728" spans="5:10" ht="12.75">
      <c r="E728" s="376"/>
      <c r="F728" s="376"/>
      <c r="G728" s="376"/>
      <c r="H728" s="376"/>
      <c r="I728" s="376"/>
      <c r="J728" s="376"/>
    </row>
    <row r="729" spans="5:10" ht="12.75">
      <c r="E729" s="376"/>
      <c r="F729" s="376"/>
      <c r="G729" s="376"/>
      <c r="H729" s="376"/>
      <c r="I729" s="376"/>
      <c r="J729" s="376"/>
    </row>
    <row r="730" spans="5:10" ht="12.75">
      <c r="E730" s="376"/>
      <c r="F730" s="376"/>
      <c r="G730" s="376"/>
      <c r="H730" s="376"/>
      <c r="I730" s="376"/>
      <c r="J730" s="376"/>
    </row>
    <row r="731" spans="5:10" ht="12.75">
      <c r="E731" s="376"/>
      <c r="F731" s="376"/>
      <c r="G731" s="376"/>
      <c r="H731" s="376"/>
      <c r="I731" s="376"/>
      <c r="J731" s="376"/>
    </row>
    <row r="732" spans="5:10" ht="12.75">
      <c r="E732" s="376"/>
      <c r="F732" s="376"/>
      <c r="G732" s="376"/>
      <c r="H732" s="376"/>
      <c r="I732" s="376"/>
      <c r="J732" s="376"/>
    </row>
    <row r="733" spans="5:10" ht="12.75">
      <c r="E733" s="376"/>
      <c r="F733" s="376"/>
      <c r="G733" s="376"/>
      <c r="H733" s="376"/>
      <c r="I733" s="376"/>
      <c r="J733" s="376"/>
    </row>
    <row r="734" spans="5:10" ht="12.75">
      <c r="E734" s="376"/>
      <c r="F734" s="376"/>
      <c r="G734" s="376"/>
      <c r="H734" s="376"/>
      <c r="I734" s="376"/>
      <c r="J734" s="376"/>
    </row>
    <row r="735" spans="5:10" ht="12.75">
      <c r="E735" s="376"/>
      <c r="F735" s="376"/>
      <c r="G735" s="376"/>
      <c r="H735" s="376"/>
      <c r="I735" s="376"/>
      <c r="J735" s="376"/>
    </row>
    <row r="736" spans="5:10" ht="12.75">
      <c r="E736" s="376"/>
      <c r="F736" s="376"/>
      <c r="G736" s="376"/>
      <c r="H736" s="376"/>
      <c r="I736" s="376"/>
      <c r="J736" s="376"/>
    </row>
    <row r="737" spans="5:10" ht="12.75">
      <c r="E737" s="376"/>
      <c r="F737" s="376"/>
      <c r="G737" s="376"/>
      <c r="H737" s="376"/>
      <c r="I737" s="376"/>
      <c r="J737" s="376"/>
    </row>
    <row r="738" spans="5:10" ht="12.75">
      <c r="E738" s="376"/>
      <c r="F738" s="376"/>
      <c r="G738" s="376"/>
      <c r="H738" s="376"/>
      <c r="I738" s="376"/>
      <c r="J738" s="376"/>
    </row>
    <row r="739" spans="5:10" ht="12.75">
      <c r="E739" s="376"/>
      <c r="F739" s="376"/>
      <c r="G739" s="376"/>
      <c r="H739" s="376"/>
      <c r="I739" s="376"/>
      <c r="J739" s="376"/>
    </row>
    <row r="740" spans="5:10" ht="12.75">
      <c r="E740" s="376"/>
      <c r="F740" s="376"/>
      <c r="G740" s="376"/>
      <c r="H740" s="376"/>
      <c r="I740" s="376"/>
      <c r="J740" s="376"/>
    </row>
    <row r="741" spans="5:10" ht="12.75">
      <c r="E741" s="376"/>
      <c r="F741" s="376"/>
      <c r="G741" s="376"/>
      <c r="H741" s="376"/>
      <c r="I741" s="376"/>
      <c r="J741" s="376"/>
    </row>
    <row r="742" spans="5:10" ht="12.75">
      <c r="E742" s="376"/>
      <c r="F742" s="376"/>
      <c r="G742" s="376"/>
      <c r="H742" s="376"/>
      <c r="I742" s="376"/>
      <c r="J742" s="376"/>
    </row>
    <row r="743" spans="5:10" ht="12.75">
      <c r="E743" s="376"/>
      <c r="F743" s="376"/>
      <c r="G743" s="376"/>
      <c r="H743" s="376"/>
      <c r="I743" s="376"/>
      <c r="J743" s="376"/>
    </row>
    <row r="744" spans="5:10" ht="12.75">
      <c r="E744" s="376"/>
      <c r="F744" s="376"/>
      <c r="G744" s="376"/>
      <c r="H744" s="376"/>
      <c r="I744" s="376"/>
      <c r="J744" s="376"/>
    </row>
    <row r="745" spans="5:10" ht="12.75">
      <c r="E745" s="376"/>
      <c r="F745" s="376"/>
      <c r="G745" s="376"/>
      <c r="H745" s="376"/>
      <c r="I745" s="376"/>
      <c r="J745" s="376"/>
    </row>
    <row r="746" spans="5:10" ht="12.75">
      <c r="E746" s="376"/>
      <c r="F746" s="376"/>
      <c r="G746" s="376"/>
      <c r="H746" s="376"/>
      <c r="I746" s="376"/>
      <c r="J746" s="376"/>
    </row>
    <row r="747" spans="5:10" ht="12.75">
      <c r="E747" s="376"/>
      <c r="F747" s="376"/>
      <c r="G747" s="376"/>
      <c r="H747" s="376"/>
      <c r="I747" s="376"/>
      <c r="J747" s="376"/>
    </row>
    <row r="748" spans="5:10" ht="12.75">
      <c r="E748" s="376"/>
      <c r="F748" s="376"/>
      <c r="G748" s="376"/>
      <c r="H748" s="376"/>
      <c r="I748" s="376"/>
      <c r="J748" s="376"/>
    </row>
    <row r="749" spans="5:10" ht="12.75">
      <c r="E749" s="376"/>
      <c r="F749" s="376"/>
      <c r="G749" s="376"/>
      <c r="H749" s="376"/>
      <c r="I749" s="376"/>
      <c r="J749" s="376"/>
    </row>
    <row r="750" spans="5:10" ht="12.75">
      <c r="E750" s="376"/>
      <c r="F750" s="376"/>
      <c r="G750" s="376"/>
      <c r="H750" s="376"/>
      <c r="I750" s="376"/>
      <c r="J750" s="376"/>
    </row>
    <row r="751" spans="5:10" ht="12.75">
      <c r="E751" s="376"/>
      <c r="F751" s="376"/>
      <c r="G751" s="376"/>
      <c r="H751" s="376"/>
      <c r="I751" s="376"/>
      <c r="J751" s="376"/>
    </row>
    <row r="752" spans="5:10" ht="12.75">
      <c r="E752" s="376"/>
      <c r="F752" s="376"/>
      <c r="G752" s="376"/>
      <c r="H752" s="376"/>
      <c r="I752" s="376"/>
      <c r="J752" s="376"/>
    </row>
    <row r="753" spans="5:10" ht="12.75">
      <c r="E753" s="376"/>
      <c r="F753" s="376"/>
      <c r="G753" s="376"/>
      <c r="H753" s="376"/>
      <c r="I753" s="376"/>
      <c r="J753" s="376"/>
    </row>
    <row r="754" spans="5:10" ht="12.75">
      <c r="E754" s="376"/>
      <c r="F754" s="376"/>
      <c r="G754" s="376"/>
      <c r="H754" s="376"/>
      <c r="I754" s="376"/>
      <c r="J754" s="376"/>
    </row>
    <row r="755" spans="5:10" ht="12.75">
      <c r="E755" s="376"/>
      <c r="F755" s="376"/>
      <c r="G755" s="376"/>
      <c r="H755" s="376"/>
      <c r="I755" s="376"/>
      <c r="J755" s="376"/>
    </row>
    <row r="756" spans="5:10" ht="12.75">
      <c r="E756" s="376"/>
      <c r="F756" s="376"/>
      <c r="G756" s="376"/>
      <c r="H756" s="376"/>
      <c r="I756" s="376"/>
      <c r="J756" s="376"/>
    </row>
    <row r="757" spans="5:10" ht="12.75">
      <c r="E757" s="376"/>
      <c r="F757" s="376"/>
      <c r="G757" s="376"/>
      <c r="H757" s="376"/>
      <c r="I757" s="376"/>
      <c r="J757" s="376"/>
    </row>
    <row r="758" spans="5:10" ht="12.75">
      <c r="E758" s="376"/>
      <c r="F758" s="376"/>
      <c r="G758" s="376"/>
      <c r="H758" s="376"/>
      <c r="I758" s="376"/>
      <c r="J758" s="376"/>
    </row>
    <row r="759" spans="5:10" ht="12.75">
      <c r="E759" s="376"/>
      <c r="F759" s="376"/>
      <c r="G759" s="376"/>
      <c r="H759" s="376"/>
      <c r="I759" s="376"/>
      <c r="J759" s="376"/>
    </row>
    <row r="760" spans="5:10" ht="12.75">
      <c r="E760" s="376"/>
      <c r="F760" s="376"/>
      <c r="G760" s="376"/>
      <c r="H760" s="376"/>
      <c r="I760" s="376"/>
      <c r="J760" s="376"/>
    </row>
    <row r="761" spans="5:10" ht="12.75">
      <c r="E761" s="376"/>
      <c r="F761" s="376"/>
      <c r="G761" s="376"/>
      <c r="H761" s="376"/>
      <c r="I761" s="376"/>
      <c r="J761" s="376"/>
    </row>
    <row r="762" spans="5:10" ht="12.75">
      <c r="E762" s="376"/>
      <c r="F762" s="376"/>
      <c r="G762" s="376"/>
      <c r="H762" s="376"/>
      <c r="I762" s="376"/>
      <c r="J762" s="376"/>
    </row>
    <row r="763" spans="5:10" ht="12.75">
      <c r="E763" s="376"/>
      <c r="F763" s="376"/>
      <c r="G763" s="376"/>
      <c r="H763" s="376"/>
      <c r="I763" s="376"/>
      <c r="J763" s="376"/>
    </row>
    <row r="764" spans="5:10" ht="12.75">
      <c r="E764" s="376"/>
      <c r="F764" s="376"/>
      <c r="G764" s="376"/>
      <c r="H764" s="376"/>
      <c r="I764" s="376"/>
      <c r="J764" s="376"/>
    </row>
    <row r="765" spans="5:10" ht="12.75">
      <c r="E765" s="376"/>
      <c r="F765" s="376"/>
      <c r="G765" s="376"/>
      <c r="H765" s="376"/>
      <c r="I765" s="376"/>
      <c r="J765" s="376"/>
    </row>
    <row r="766" spans="5:10" ht="12.75">
      <c r="E766" s="376"/>
      <c r="F766" s="376"/>
      <c r="G766" s="376"/>
      <c r="H766" s="376"/>
      <c r="I766" s="376"/>
      <c r="J766" s="376"/>
    </row>
    <row r="767" spans="5:10" ht="12.75">
      <c r="E767" s="376"/>
      <c r="F767" s="376"/>
      <c r="G767" s="376"/>
      <c r="H767" s="376"/>
      <c r="I767" s="376"/>
      <c r="J767" s="376"/>
    </row>
    <row r="768" spans="5:10" ht="12.75">
      <c r="E768" s="376"/>
      <c r="F768" s="376"/>
      <c r="G768" s="376"/>
      <c r="H768" s="376"/>
      <c r="I768" s="376"/>
      <c r="J768" s="376"/>
    </row>
    <row r="769" spans="5:10" ht="12.75">
      <c r="E769" s="376"/>
      <c r="F769" s="376"/>
      <c r="G769" s="376"/>
      <c r="H769" s="376"/>
      <c r="I769" s="376"/>
      <c r="J769" s="376"/>
    </row>
    <row r="770" spans="5:10" ht="12.75">
      <c r="E770" s="376"/>
      <c r="F770" s="376"/>
      <c r="G770" s="376"/>
      <c r="H770" s="376"/>
      <c r="I770" s="376"/>
      <c r="J770" s="376"/>
    </row>
    <row r="771" spans="5:10" ht="12.75">
      <c r="E771" s="376"/>
      <c r="F771" s="376"/>
      <c r="G771" s="376"/>
      <c r="H771" s="376"/>
      <c r="I771" s="376"/>
      <c r="J771" s="376"/>
    </row>
    <row r="772" spans="5:10" ht="12.75">
      <c r="E772" s="376"/>
      <c r="F772" s="376"/>
      <c r="G772" s="376"/>
      <c r="H772" s="376"/>
      <c r="I772" s="376"/>
      <c r="J772" s="376"/>
    </row>
    <row r="773" spans="5:10" ht="12.75">
      <c r="E773" s="376"/>
      <c r="F773" s="376"/>
      <c r="G773" s="376"/>
      <c r="H773" s="376"/>
      <c r="I773" s="376"/>
      <c r="J773" s="376"/>
    </row>
    <row r="774" spans="5:10" ht="12.75">
      <c r="E774" s="376"/>
      <c r="F774" s="376"/>
      <c r="G774" s="376"/>
      <c r="H774" s="376"/>
      <c r="I774" s="376"/>
      <c r="J774" s="376"/>
    </row>
    <row r="775" spans="5:10" ht="12.75">
      <c r="E775" s="376"/>
      <c r="F775" s="376"/>
      <c r="G775" s="376"/>
      <c r="H775" s="376"/>
      <c r="I775" s="376"/>
      <c r="J775" s="376"/>
    </row>
    <row r="776" spans="5:10" ht="12.75">
      <c r="E776" s="376"/>
      <c r="F776" s="376"/>
      <c r="G776" s="376"/>
      <c r="H776" s="376"/>
      <c r="I776" s="376"/>
      <c r="J776" s="376"/>
    </row>
    <row r="777" spans="5:10" ht="12.75">
      <c r="E777" s="376"/>
      <c r="F777" s="376"/>
      <c r="G777" s="376"/>
      <c r="H777" s="376"/>
      <c r="I777" s="376"/>
      <c r="J777" s="376"/>
    </row>
    <row r="778" spans="5:10" ht="12.75">
      <c r="E778" s="376"/>
      <c r="F778" s="376"/>
      <c r="G778" s="376"/>
      <c r="H778" s="376"/>
      <c r="I778" s="376"/>
      <c r="J778" s="376"/>
    </row>
    <row r="779" spans="5:10" ht="12.75">
      <c r="E779" s="376"/>
      <c r="F779" s="376"/>
      <c r="G779" s="376"/>
      <c r="H779" s="376"/>
      <c r="I779" s="376"/>
      <c r="J779" s="376"/>
    </row>
    <row r="780" spans="5:10" ht="12.75">
      <c r="E780" s="376"/>
      <c r="F780" s="376"/>
      <c r="G780" s="376"/>
      <c r="H780" s="376"/>
      <c r="I780" s="376"/>
      <c r="J780" s="376"/>
    </row>
    <row r="781" spans="5:10" ht="12.75">
      <c r="E781" s="376"/>
      <c r="F781" s="376"/>
      <c r="G781" s="376"/>
      <c r="H781" s="376"/>
      <c r="I781" s="376"/>
      <c r="J781" s="376"/>
    </row>
    <row r="782" spans="5:10" ht="12.75">
      <c r="E782" s="376"/>
      <c r="F782" s="376"/>
      <c r="G782" s="376"/>
      <c r="H782" s="376"/>
      <c r="I782" s="376"/>
      <c r="J782" s="376"/>
    </row>
    <row r="783" spans="5:10" ht="12.75">
      <c r="E783" s="376"/>
      <c r="F783" s="376"/>
      <c r="G783" s="376"/>
      <c r="H783" s="376"/>
      <c r="I783" s="376"/>
      <c r="J783" s="376"/>
    </row>
    <row r="784" spans="5:10" ht="12.75">
      <c r="E784" s="376"/>
      <c r="F784" s="376"/>
      <c r="G784" s="376"/>
      <c r="H784" s="376"/>
      <c r="I784" s="376"/>
      <c r="J784" s="376"/>
    </row>
    <row r="785" spans="5:10" ht="12.75">
      <c r="E785" s="376"/>
      <c r="F785" s="376"/>
      <c r="G785" s="376"/>
      <c r="H785" s="376"/>
      <c r="I785" s="376"/>
      <c r="J785" s="376"/>
    </row>
    <row r="786" spans="5:10" ht="12.75">
      <c r="E786" s="376"/>
      <c r="F786" s="376"/>
      <c r="G786" s="376"/>
      <c r="H786" s="376"/>
      <c r="I786" s="376"/>
      <c r="J786" s="376"/>
    </row>
    <row r="787" spans="5:10" ht="12.75">
      <c r="E787" s="376"/>
      <c r="F787" s="376"/>
      <c r="G787" s="376"/>
      <c r="H787" s="376"/>
      <c r="I787" s="376"/>
      <c r="J787" s="376"/>
    </row>
    <row r="788" spans="5:10" ht="12.75">
      <c r="E788" s="376"/>
      <c r="F788" s="376"/>
      <c r="G788" s="376"/>
      <c r="H788" s="376"/>
      <c r="I788" s="376"/>
      <c r="J788" s="376"/>
    </row>
    <row r="789" spans="5:10" ht="12.75">
      <c r="E789" s="376"/>
      <c r="F789" s="376"/>
      <c r="G789" s="376"/>
      <c r="H789" s="376"/>
      <c r="I789" s="376"/>
      <c r="J789" s="376"/>
    </row>
    <row r="790" spans="5:10" ht="12.75">
      <c r="E790" s="376"/>
      <c r="F790" s="376"/>
      <c r="G790" s="376"/>
      <c r="H790" s="376"/>
      <c r="I790" s="376"/>
      <c r="J790" s="376"/>
    </row>
    <row r="791" spans="5:10" ht="12.75">
      <c r="E791" s="376"/>
      <c r="F791" s="376"/>
      <c r="G791" s="376"/>
      <c r="H791" s="376"/>
      <c r="I791" s="376"/>
      <c r="J791" s="376"/>
    </row>
    <row r="792" spans="5:10" ht="12.75">
      <c r="E792" s="376"/>
      <c r="F792" s="376"/>
      <c r="G792" s="376"/>
      <c r="H792" s="376"/>
      <c r="I792" s="376"/>
      <c r="J792" s="376"/>
    </row>
    <row r="793" spans="5:10" ht="12.75">
      <c r="E793" s="376"/>
      <c r="F793" s="376"/>
      <c r="G793" s="376"/>
      <c r="H793" s="376"/>
      <c r="I793" s="376"/>
      <c r="J793" s="376"/>
    </row>
    <row r="794" spans="5:10" ht="12.75">
      <c r="E794" s="376"/>
      <c r="F794" s="376"/>
      <c r="G794" s="376"/>
      <c r="H794" s="376"/>
      <c r="I794" s="376"/>
      <c r="J794" s="376"/>
    </row>
    <row r="795" spans="5:10" ht="12.75">
      <c r="E795" s="376"/>
      <c r="F795" s="376"/>
      <c r="G795" s="376"/>
      <c r="H795" s="376"/>
      <c r="I795" s="376"/>
      <c r="J795" s="376"/>
    </row>
    <row r="796" spans="5:10" ht="12.75">
      <c r="E796" s="376"/>
      <c r="F796" s="376"/>
      <c r="G796" s="376"/>
      <c r="H796" s="376"/>
      <c r="I796" s="376"/>
      <c r="J796" s="376"/>
    </row>
    <row r="797" spans="5:10" ht="12.75">
      <c r="E797" s="376"/>
      <c r="F797" s="376"/>
      <c r="G797" s="376"/>
      <c r="H797" s="376"/>
      <c r="I797" s="376"/>
      <c r="J797" s="376"/>
    </row>
    <row r="798" spans="5:10" ht="12.75">
      <c r="E798" s="376"/>
      <c r="F798" s="376"/>
      <c r="G798" s="376"/>
      <c r="H798" s="376"/>
      <c r="I798" s="376"/>
      <c r="J798" s="376"/>
    </row>
    <row r="799" spans="5:10" ht="12.75">
      <c r="E799" s="376"/>
      <c r="F799" s="376"/>
      <c r="G799" s="376"/>
      <c r="H799" s="376"/>
      <c r="I799" s="376"/>
      <c r="J799" s="376"/>
    </row>
    <row r="800" spans="5:10" ht="12.75">
      <c r="E800" s="376"/>
      <c r="F800" s="376"/>
      <c r="G800" s="376"/>
      <c r="H800" s="376"/>
      <c r="I800" s="376"/>
      <c r="J800" s="376"/>
    </row>
    <row r="801" spans="5:10" ht="12.75">
      <c r="E801" s="376"/>
      <c r="F801" s="376"/>
      <c r="G801" s="376"/>
      <c r="H801" s="376"/>
      <c r="I801" s="376"/>
      <c r="J801" s="376"/>
    </row>
    <row r="802" spans="5:10" ht="12.75">
      <c r="E802" s="376"/>
      <c r="F802" s="376"/>
      <c r="G802" s="376"/>
      <c r="H802" s="376"/>
      <c r="I802" s="376"/>
      <c r="J802" s="376"/>
    </row>
    <row r="803" spans="5:10" ht="12.75">
      <c r="E803" s="376"/>
      <c r="F803" s="376"/>
      <c r="G803" s="376"/>
      <c r="H803" s="376"/>
      <c r="I803" s="376"/>
      <c r="J803" s="376"/>
    </row>
    <row r="804" spans="5:10" ht="12.75">
      <c r="E804" s="376"/>
      <c r="F804" s="376"/>
      <c r="G804" s="376"/>
      <c r="H804" s="376"/>
      <c r="I804" s="376"/>
      <c r="J804" s="376"/>
    </row>
    <row r="805" spans="5:10" ht="12.75">
      <c r="E805" s="376"/>
      <c r="F805" s="376"/>
      <c r="G805" s="376"/>
      <c r="H805" s="376"/>
      <c r="I805" s="376"/>
      <c r="J805" s="376"/>
    </row>
    <row r="806" spans="5:10" ht="12.75">
      <c r="E806" s="376"/>
      <c r="F806" s="376"/>
      <c r="G806" s="376"/>
      <c r="H806" s="376"/>
      <c r="I806" s="376"/>
      <c r="J806" s="376"/>
    </row>
    <row r="807" spans="5:10" ht="12.75">
      <c r="E807" s="376"/>
      <c r="F807" s="376"/>
      <c r="G807" s="376"/>
      <c r="H807" s="376"/>
      <c r="I807" s="376"/>
      <c r="J807" s="376"/>
    </row>
    <row r="808" spans="5:10" ht="12.75">
      <c r="E808" s="376"/>
      <c r="F808" s="376"/>
      <c r="G808" s="376"/>
      <c r="H808" s="376"/>
      <c r="I808" s="376"/>
      <c r="J808" s="376"/>
    </row>
    <row r="809" spans="5:10" ht="12.75">
      <c r="E809" s="376"/>
      <c r="F809" s="376"/>
      <c r="G809" s="376"/>
      <c r="H809" s="376"/>
      <c r="I809" s="376"/>
      <c r="J809" s="376"/>
    </row>
    <row r="810" spans="5:10" ht="12.75">
      <c r="E810" s="376"/>
      <c r="F810" s="376"/>
      <c r="G810" s="376"/>
      <c r="H810" s="376"/>
      <c r="I810" s="376"/>
      <c r="J810" s="376"/>
    </row>
    <row r="811" spans="5:10" ht="12.75">
      <c r="E811" s="376"/>
      <c r="F811" s="376"/>
      <c r="G811" s="376"/>
      <c r="H811" s="376"/>
      <c r="I811" s="376"/>
      <c r="J811" s="376"/>
    </row>
    <row r="812" spans="5:10" ht="12.75">
      <c r="E812" s="376"/>
      <c r="F812" s="376"/>
      <c r="G812" s="376"/>
      <c r="H812" s="376"/>
      <c r="I812" s="376"/>
      <c r="J812" s="376"/>
    </row>
    <row r="813" spans="5:10" ht="12.75">
      <c r="E813" s="376"/>
      <c r="F813" s="376"/>
      <c r="G813" s="376"/>
      <c r="H813" s="376"/>
      <c r="I813" s="376"/>
      <c r="J813" s="376"/>
    </row>
    <row r="814" spans="5:10" ht="12.75">
      <c r="E814" s="376"/>
      <c r="F814" s="376"/>
      <c r="G814" s="376"/>
      <c r="H814" s="376"/>
      <c r="I814" s="376"/>
      <c r="J814" s="376"/>
    </row>
    <row r="815" spans="5:10" ht="12.75">
      <c r="E815" s="376"/>
      <c r="F815" s="376"/>
      <c r="G815" s="376"/>
      <c r="H815" s="376"/>
      <c r="I815" s="376"/>
      <c r="J815" s="376"/>
    </row>
    <row r="816" spans="5:10" ht="12.75">
      <c r="E816" s="376"/>
      <c r="F816" s="376"/>
      <c r="G816" s="376"/>
      <c r="H816" s="376"/>
      <c r="I816" s="376"/>
      <c r="J816" s="376"/>
    </row>
    <row r="817" spans="5:10" ht="12.75">
      <c r="E817" s="376"/>
      <c r="F817" s="376"/>
      <c r="G817" s="376"/>
      <c r="H817" s="376"/>
      <c r="I817" s="376"/>
      <c r="J817" s="376"/>
    </row>
    <row r="818" spans="5:10" ht="12.75">
      <c r="E818" s="376"/>
      <c r="F818" s="376"/>
      <c r="G818" s="376"/>
      <c r="H818" s="376"/>
      <c r="I818" s="376"/>
      <c r="J818" s="376"/>
    </row>
    <row r="819" spans="5:10" ht="12.75">
      <c r="E819" s="376"/>
      <c r="F819" s="376"/>
      <c r="G819" s="376"/>
      <c r="H819" s="376"/>
      <c r="I819" s="376"/>
      <c r="J819" s="376"/>
    </row>
    <row r="820" spans="5:10" ht="12.75">
      <c r="E820" s="376"/>
      <c r="F820" s="376"/>
      <c r="G820" s="376"/>
      <c r="H820" s="376"/>
      <c r="I820" s="376"/>
      <c r="J820" s="376"/>
    </row>
    <row r="821" spans="5:10" ht="12.75">
      <c r="E821" s="376"/>
      <c r="F821" s="376"/>
      <c r="G821" s="376"/>
      <c r="H821" s="376"/>
      <c r="I821" s="376"/>
      <c r="J821" s="376"/>
    </row>
    <row r="822" spans="5:10" ht="12.75">
      <c r="E822" s="376"/>
      <c r="F822" s="376"/>
      <c r="G822" s="376"/>
      <c r="H822" s="376"/>
      <c r="I822" s="376"/>
      <c r="J822" s="376"/>
    </row>
    <row r="823" spans="5:10" ht="12.75">
      <c r="E823" s="376"/>
      <c r="F823" s="376"/>
      <c r="G823" s="376"/>
      <c r="H823" s="376"/>
      <c r="I823" s="376"/>
      <c r="J823" s="376"/>
    </row>
    <row r="824" spans="5:10" ht="12.75">
      <c r="E824" s="376"/>
      <c r="F824" s="376"/>
      <c r="G824" s="376"/>
      <c r="H824" s="376"/>
      <c r="I824" s="376"/>
      <c r="J824" s="376"/>
    </row>
    <row r="825" spans="5:10" ht="12.75">
      <c r="E825" s="376"/>
      <c r="F825" s="376"/>
      <c r="G825" s="376"/>
      <c r="H825" s="376"/>
      <c r="I825" s="376"/>
      <c r="J825" s="376"/>
    </row>
    <row r="826" spans="5:10" ht="12.75">
      <c r="E826" s="376"/>
      <c r="F826" s="376"/>
      <c r="G826" s="376"/>
      <c r="H826" s="376"/>
      <c r="I826" s="376"/>
      <c r="J826" s="376"/>
    </row>
    <row r="827" spans="5:10" ht="12.75">
      <c r="E827" s="376"/>
      <c r="F827" s="376"/>
      <c r="G827" s="376"/>
      <c r="H827" s="376"/>
      <c r="I827" s="376"/>
      <c r="J827" s="376"/>
    </row>
    <row r="828" spans="5:10" ht="12.75">
      <c r="E828" s="376"/>
      <c r="F828" s="376"/>
      <c r="G828" s="376"/>
      <c r="H828" s="376"/>
      <c r="I828" s="376"/>
      <c r="J828" s="376"/>
    </row>
    <row r="829" spans="5:10" ht="12.75">
      <c r="E829" s="376"/>
      <c r="F829" s="376"/>
      <c r="G829" s="376"/>
      <c r="H829" s="376"/>
      <c r="I829" s="376"/>
      <c r="J829" s="376"/>
    </row>
    <row r="830" spans="5:10" ht="12.75">
      <c r="E830" s="376"/>
      <c r="F830" s="376"/>
      <c r="G830" s="376"/>
      <c r="H830" s="376"/>
      <c r="I830" s="376"/>
      <c r="J830" s="376"/>
    </row>
    <row r="831" spans="5:10" ht="12.75">
      <c r="E831" s="376"/>
      <c r="F831" s="376"/>
      <c r="G831" s="376"/>
      <c r="H831" s="376"/>
      <c r="I831" s="376"/>
      <c r="J831" s="376"/>
    </row>
    <row r="832" spans="5:10" ht="12.75">
      <c r="E832" s="376"/>
      <c r="F832" s="376"/>
      <c r="G832" s="376"/>
      <c r="H832" s="376"/>
      <c r="I832" s="376"/>
      <c r="J832" s="376"/>
    </row>
    <row r="833" spans="5:10" ht="12.75">
      <c r="E833" s="376"/>
      <c r="F833" s="376"/>
      <c r="G833" s="376"/>
      <c r="H833" s="376"/>
      <c r="I833" s="376"/>
      <c r="J833" s="376"/>
    </row>
    <row r="834" spans="5:10" ht="12.75">
      <c r="E834" s="376"/>
      <c r="F834" s="376"/>
      <c r="G834" s="376"/>
      <c r="H834" s="376"/>
      <c r="I834" s="376"/>
      <c r="J834" s="376"/>
    </row>
    <row r="835" spans="5:10" ht="12.75">
      <c r="E835" s="376"/>
      <c r="F835" s="376"/>
      <c r="G835" s="376"/>
      <c r="H835" s="376"/>
      <c r="I835" s="376"/>
      <c r="J835" s="376"/>
    </row>
    <row r="836" spans="5:10" ht="12.75">
      <c r="E836" s="376"/>
      <c r="F836" s="376"/>
      <c r="G836" s="376"/>
      <c r="H836" s="376"/>
      <c r="I836" s="376"/>
      <c r="J836" s="376"/>
    </row>
    <row r="837" spans="5:10" ht="12.75">
      <c r="E837" s="376"/>
      <c r="F837" s="376"/>
      <c r="G837" s="376"/>
      <c r="H837" s="376"/>
      <c r="I837" s="376"/>
      <c r="J837" s="376"/>
    </row>
    <row r="838" spans="5:10" ht="12.75">
      <c r="E838" s="376"/>
      <c r="F838" s="376"/>
      <c r="G838" s="376"/>
      <c r="H838" s="376"/>
      <c r="I838" s="376"/>
      <c r="J838" s="376"/>
    </row>
    <row r="839" spans="5:10" ht="12.75">
      <c r="E839" s="376"/>
      <c r="F839" s="376"/>
      <c r="G839" s="376"/>
      <c r="H839" s="376"/>
      <c r="I839" s="376"/>
      <c r="J839" s="376"/>
    </row>
    <row r="840" spans="5:10" ht="12.75">
      <c r="E840" s="376"/>
      <c r="F840" s="376"/>
      <c r="G840" s="376"/>
      <c r="H840" s="376"/>
      <c r="I840" s="376"/>
      <c r="J840" s="376"/>
    </row>
    <row r="841" spans="5:10" ht="12.75">
      <c r="E841" s="376"/>
      <c r="F841" s="376"/>
      <c r="G841" s="376"/>
      <c r="H841" s="376"/>
      <c r="I841" s="376"/>
      <c r="J841" s="376"/>
    </row>
    <row r="842" spans="5:10" ht="12.75">
      <c r="E842" s="376"/>
      <c r="F842" s="376"/>
      <c r="G842" s="376"/>
      <c r="H842" s="376"/>
      <c r="I842" s="376"/>
      <c r="J842" s="376"/>
    </row>
    <row r="843" spans="5:10" ht="12.75">
      <c r="E843" s="376"/>
      <c r="F843" s="376"/>
      <c r="G843" s="376"/>
      <c r="H843" s="376"/>
      <c r="I843" s="376"/>
      <c r="J843" s="376"/>
    </row>
    <row r="844" spans="5:10" ht="12.75">
      <c r="E844" s="376"/>
      <c r="F844" s="376"/>
      <c r="G844" s="376"/>
      <c r="H844" s="376"/>
      <c r="I844" s="376"/>
      <c r="J844" s="376"/>
    </row>
    <row r="845" spans="5:10" ht="12.75">
      <c r="E845" s="376"/>
      <c r="F845" s="376"/>
      <c r="G845" s="376"/>
      <c r="H845" s="376"/>
      <c r="I845" s="376"/>
      <c r="J845" s="376"/>
    </row>
    <row r="846" spans="5:10" ht="12.75">
      <c r="E846" s="376"/>
      <c r="F846" s="376"/>
      <c r="G846" s="376"/>
      <c r="H846" s="376"/>
      <c r="I846" s="376"/>
      <c r="J846" s="376"/>
    </row>
    <row r="847" spans="5:10" ht="12.75">
      <c r="E847" s="376"/>
      <c r="F847" s="376"/>
      <c r="G847" s="376"/>
      <c r="H847" s="376"/>
      <c r="I847" s="376"/>
      <c r="J847" s="376"/>
    </row>
    <row r="848" spans="5:10" ht="12.75">
      <c r="E848" s="376"/>
      <c r="F848" s="376"/>
      <c r="G848" s="376"/>
      <c r="H848" s="376"/>
      <c r="I848" s="376"/>
      <c r="J848" s="376"/>
    </row>
    <row r="849" spans="5:10" ht="12.75">
      <c r="E849" s="376"/>
      <c r="F849" s="376"/>
      <c r="G849" s="376"/>
      <c r="H849" s="376"/>
      <c r="I849" s="376"/>
      <c r="J849" s="376"/>
    </row>
    <row r="850" spans="5:10" ht="12.75">
      <c r="E850" s="376"/>
      <c r="F850" s="376"/>
      <c r="G850" s="376"/>
      <c r="H850" s="376"/>
      <c r="I850" s="376"/>
      <c r="J850" s="376"/>
    </row>
    <row r="851" spans="5:10" ht="12.75">
      <c r="E851" s="376"/>
      <c r="F851" s="376"/>
      <c r="G851" s="376"/>
      <c r="H851" s="376"/>
      <c r="I851" s="376"/>
      <c r="J851" s="376"/>
    </row>
    <row r="852" spans="5:10" ht="12.75">
      <c r="E852" s="376"/>
      <c r="F852" s="376"/>
      <c r="G852" s="376"/>
      <c r="H852" s="376"/>
      <c r="I852" s="376"/>
      <c r="J852" s="376"/>
    </row>
    <row r="853" spans="5:10" ht="12.75">
      <c r="E853" s="376"/>
      <c r="F853" s="376"/>
      <c r="G853" s="376"/>
      <c r="H853" s="376"/>
      <c r="I853" s="376"/>
      <c r="J853" s="376"/>
    </row>
    <row r="854" spans="5:10" ht="12.75">
      <c r="E854" s="376"/>
      <c r="F854" s="376"/>
      <c r="G854" s="376"/>
      <c r="H854" s="376"/>
      <c r="I854" s="376"/>
      <c r="J854" s="376"/>
    </row>
    <row r="855" spans="5:10" ht="12.75">
      <c r="E855" s="376"/>
      <c r="F855" s="376"/>
      <c r="G855" s="376"/>
      <c r="H855" s="376"/>
      <c r="I855" s="376"/>
      <c r="J855" s="376"/>
    </row>
    <row r="856" spans="5:10" ht="12.75">
      <c r="E856" s="376"/>
      <c r="F856" s="376"/>
      <c r="G856" s="376"/>
      <c r="H856" s="376"/>
      <c r="I856" s="376"/>
      <c r="J856" s="376"/>
    </row>
    <row r="857" spans="5:10" ht="12.75">
      <c r="E857" s="376"/>
      <c r="F857" s="376"/>
      <c r="G857" s="376"/>
      <c r="H857" s="376"/>
      <c r="I857" s="376"/>
      <c r="J857" s="376"/>
    </row>
    <row r="858" spans="5:10" ht="12.75">
      <c r="E858" s="376"/>
      <c r="F858" s="376"/>
      <c r="G858" s="376"/>
      <c r="H858" s="376"/>
      <c r="I858" s="376"/>
      <c r="J858" s="376"/>
    </row>
    <row r="859" spans="5:10" ht="12.75">
      <c r="E859" s="376"/>
      <c r="F859" s="376"/>
      <c r="G859" s="376"/>
      <c r="H859" s="376"/>
      <c r="I859" s="376"/>
      <c r="J859" s="376"/>
    </row>
    <row r="860" spans="5:10" ht="12.75">
      <c r="E860" s="376"/>
      <c r="F860" s="376"/>
      <c r="G860" s="376"/>
      <c r="H860" s="376"/>
      <c r="I860" s="376"/>
      <c r="J860" s="376"/>
    </row>
    <row r="861" spans="5:10" ht="12.75">
      <c r="E861" s="376"/>
      <c r="F861" s="376"/>
      <c r="G861" s="376"/>
      <c r="H861" s="376"/>
      <c r="I861" s="376"/>
      <c r="J861" s="376"/>
    </row>
    <row r="862" spans="5:10" ht="12.75">
      <c r="E862" s="376"/>
      <c r="F862" s="376"/>
      <c r="G862" s="376"/>
      <c r="H862" s="376"/>
      <c r="I862" s="376"/>
      <c r="J862" s="376"/>
    </row>
    <row r="863" spans="5:10" ht="12.75">
      <c r="E863" s="376"/>
      <c r="F863" s="376"/>
      <c r="G863" s="376"/>
      <c r="H863" s="376"/>
      <c r="I863" s="376"/>
      <c r="J863" s="376"/>
    </row>
    <row r="864" spans="5:10" ht="12.75">
      <c r="E864" s="376"/>
      <c r="F864" s="376"/>
      <c r="G864" s="376"/>
      <c r="H864" s="376"/>
      <c r="I864" s="376"/>
      <c r="J864" s="376"/>
    </row>
    <row r="865" spans="5:10" ht="12.75">
      <c r="E865" s="376"/>
      <c r="F865" s="376"/>
      <c r="G865" s="376"/>
      <c r="H865" s="376"/>
      <c r="I865" s="376"/>
      <c r="J865" s="376"/>
    </row>
    <row r="866" spans="5:10" ht="12.75">
      <c r="E866" s="376"/>
      <c r="F866" s="376"/>
      <c r="G866" s="376"/>
      <c r="H866" s="376"/>
      <c r="I866" s="376"/>
      <c r="J866" s="376"/>
    </row>
    <row r="867" spans="5:10" ht="12.75">
      <c r="E867" s="376"/>
      <c r="F867" s="376"/>
      <c r="G867" s="376"/>
      <c r="H867" s="376"/>
      <c r="I867" s="376"/>
      <c r="J867" s="376"/>
    </row>
    <row r="868" spans="5:10" ht="12.75">
      <c r="E868" s="376"/>
      <c r="F868" s="376"/>
      <c r="G868" s="376"/>
      <c r="H868" s="376"/>
      <c r="I868" s="376"/>
      <c r="J868" s="376"/>
    </row>
    <row r="869" spans="5:10" ht="12.75">
      <c r="E869" s="376"/>
      <c r="F869" s="376"/>
      <c r="G869" s="376"/>
      <c r="H869" s="376"/>
      <c r="I869" s="376"/>
      <c r="J869" s="376"/>
    </row>
    <row r="870" spans="5:10" ht="12.75">
      <c r="E870" s="376"/>
      <c r="F870" s="376"/>
      <c r="G870" s="376"/>
      <c r="H870" s="376"/>
      <c r="I870" s="376"/>
      <c r="J870" s="376"/>
    </row>
    <row r="871" spans="5:10" ht="12.75">
      <c r="E871" s="376"/>
      <c r="F871" s="376"/>
      <c r="G871" s="376"/>
      <c r="H871" s="376"/>
      <c r="I871" s="376"/>
      <c r="J871" s="376"/>
    </row>
  </sheetData>
  <autoFilter ref="A3:M118"/>
  <mergeCells count="30">
    <mergeCell ref="A81:A85"/>
    <mergeCell ref="A108:A109"/>
    <mergeCell ref="A110:A113"/>
    <mergeCell ref="A114:A117"/>
    <mergeCell ref="A86:A92"/>
    <mergeCell ref="A93:A98"/>
    <mergeCell ref="A99:A103"/>
    <mergeCell ref="A104:A107"/>
    <mergeCell ref="A50:A55"/>
    <mergeCell ref="A56:A63"/>
    <mergeCell ref="A64:A72"/>
    <mergeCell ref="A73:A80"/>
    <mergeCell ref="A30:A33"/>
    <mergeCell ref="A34:A35"/>
    <mergeCell ref="A36:A40"/>
    <mergeCell ref="A41:A49"/>
    <mergeCell ref="B124:D124"/>
    <mergeCell ref="A1:L1"/>
    <mergeCell ref="A2:A3"/>
    <mergeCell ref="B2:B3"/>
    <mergeCell ref="C2:C3"/>
    <mergeCell ref="D2:D3"/>
    <mergeCell ref="E2:L2"/>
    <mergeCell ref="A4:A17"/>
    <mergeCell ref="A18:A22"/>
    <mergeCell ref="A23:A29"/>
    <mergeCell ref="B120:G120"/>
    <mergeCell ref="B121:D121"/>
    <mergeCell ref="B122:D122"/>
    <mergeCell ref="B123:D123"/>
  </mergeCells>
  <printOptions/>
  <pageMargins left="0.75" right="0.75" top="1" bottom="1" header="0.4921259845" footer="0.4921259845"/>
  <pageSetup fitToHeight="10" horizontalDpi="600" verticalDpi="600" orientation="landscape" paperSize="9" scale="64" r:id="rId1"/>
  <headerFooter alignWithMargins="0">
    <oddFooter>&amp;C&amp;"Times New Roman,Tučné"&amp;12&amp;P</oddFooter>
  </headerFooter>
  <rowBreaks count="2" manualBreakCount="2">
    <brk id="35" max="255" man="1"/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:J1"/>
    </sheetView>
  </sheetViews>
  <sheetFormatPr defaultColWidth="9.00390625" defaultRowHeight="12.75"/>
  <cols>
    <col min="1" max="1" width="22.75390625" style="98" customWidth="1"/>
    <col min="2" max="5" width="15.875" style="98" customWidth="1"/>
    <col min="6" max="8" width="16.00390625" style="98" customWidth="1"/>
    <col min="9" max="9" width="15.875" style="98" customWidth="1"/>
    <col min="10" max="10" width="19.75390625" style="98" customWidth="1"/>
    <col min="11" max="16384" width="9.125" style="98" customWidth="1"/>
  </cols>
  <sheetData>
    <row r="1" spans="1:10" s="139" customFormat="1" ht="75" customHeight="1" thickBot="1">
      <c r="A1" s="642" t="s">
        <v>527</v>
      </c>
      <c r="B1" s="642"/>
      <c r="C1" s="642"/>
      <c r="D1" s="642"/>
      <c r="E1" s="642"/>
      <c r="F1" s="642"/>
      <c r="G1" s="642"/>
      <c r="H1" s="642"/>
      <c r="I1" s="642"/>
      <c r="J1" s="642"/>
    </row>
    <row r="2" spans="1:10" s="94" customFormat="1" ht="112.5" customHeight="1" thickBot="1">
      <c r="A2" s="106" t="s">
        <v>0</v>
      </c>
      <c r="B2" s="107" t="s">
        <v>198</v>
      </c>
      <c r="C2" s="107" t="s">
        <v>199</v>
      </c>
      <c r="D2" s="107" t="s">
        <v>200</v>
      </c>
      <c r="E2" s="108" t="s">
        <v>201</v>
      </c>
      <c r="F2" s="107" t="s">
        <v>202</v>
      </c>
      <c r="G2" s="107" t="s">
        <v>203</v>
      </c>
      <c r="H2" s="107" t="s">
        <v>204</v>
      </c>
      <c r="I2" s="108" t="s">
        <v>205</v>
      </c>
      <c r="J2" s="109" t="s">
        <v>206</v>
      </c>
    </row>
    <row r="3" spans="1:10" ht="15.75">
      <c r="A3" s="140" t="s">
        <v>1</v>
      </c>
      <c r="B3" s="141">
        <v>173</v>
      </c>
      <c r="C3" s="142">
        <v>158</v>
      </c>
      <c r="D3" s="142">
        <v>184</v>
      </c>
      <c r="E3" s="143">
        <v>342</v>
      </c>
      <c r="F3" s="317">
        <v>26.32794457274827</v>
      </c>
      <c r="G3" s="142">
        <v>21960</v>
      </c>
      <c r="H3" s="142">
        <v>8991</v>
      </c>
      <c r="I3" s="531">
        <v>30951</v>
      </c>
      <c r="J3" s="144">
        <v>23.84900484670093</v>
      </c>
    </row>
    <row r="4" spans="1:10" ht="15.75">
      <c r="A4" s="145" t="s">
        <v>2</v>
      </c>
      <c r="B4" s="146">
        <v>37</v>
      </c>
      <c r="C4" s="147">
        <v>32</v>
      </c>
      <c r="D4" s="147">
        <v>45</v>
      </c>
      <c r="E4" s="128">
        <v>77</v>
      </c>
      <c r="F4" s="318">
        <v>5.9276366435719785</v>
      </c>
      <c r="G4" s="147">
        <v>5365</v>
      </c>
      <c r="H4" s="127">
        <v>2751</v>
      </c>
      <c r="I4" s="16">
        <v>8116</v>
      </c>
      <c r="J4" s="101">
        <v>6.253708227062931</v>
      </c>
    </row>
    <row r="5" spans="1:10" ht="15.75">
      <c r="A5" s="145" t="s">
        <v>3</v>
      </c>
      <c r="B5" s="146">
        <v>30</v>
      </c>
      <c r="C5" s="147">
        <v>26</v>
      </c>
      <c r="D5" s="147">
        <v>28</v>
      </c>
      <c r="E5" s="128">
        <v>54</v>
      </c>
      <c r="F5" s="318">
        <v>4.157043879907621</v>
      </c>
      <c r="G5" s="147">
        <v>1367</v>
      </c>
      <c r="H5" s="147">
        <v>573</v>
      </c>
      <c r="I5" s="16">
        <v>1940</v>
      </c>
      <c r="J5" s="101">
        <v>1.494848935498039</v>
      </c>
    </row>
    <row r="6" spans="1:10" ht="15.75">
      <c r="A6" s="145" t="s">
        <v>4</v>
      </c>
      <c r="B6" s="146">
        <v>4</v>
      </c>
      <c r="C6" s="147">
        <v>4</v>
      </c>
      <c r="D6" s="147">
        <v>0</v>
      </c>
      <c r="E6" s="128">
        <v>4</v>
      </c>
      <c r="F6" s="318">
        <v>0.30792917628945343</v>
      </c>
      <c r="G6" s="147">
        <v>256</v>
      </c>
      <c r="H6" s="147">
        <v>91</v>
      </c>
      <c r="I6" s="16">
        <v>347</v>
      </c>
      <c r="J6" s="101">
        <v>0.2673776188751647</v>
      </c>
    </row>
    <row r="7" spans="1:10" ht="15.75">
      <c r="A7" s="145" t="s">
        <v>5</v>
      </c>
      <c r="B7" s="146">
        <v>39</v>
      </c>
      <c r="C7" s="147">
        <v>35</v>
      </c>
      <c r="D7" s="147">
        <v>30</v>
      </c>
      <c r="E7" s="128">
        <v>65</v>
      </c>
      <c r="F7" s="318">
        <v>5.003849114703618</v>
      </c>
      <c r="G7" s="147">
        <v>5395</v>
      </c>
      <c r="H7" s="147">
        <v>2412</v>
      </c>
      <c r="I7" s="16">
        <v>7807</v>
      </c>
      <c r="J7" s="101">
        <v>6.015611154347005</v>
      </c>
    </row>
    <row r="8" spans="1:10" ht="15.75">
      <c r="A8" s="145" t="s">
        <v>6</v>
      </c>
      <c r="B8" s="146">
        <v>23</v>
      </c>
      <c r="C8" s="147">
        <v>17</v>
      </c>
      <c r="D8" s="147">
        <v>20</v>
      </c>
      <c r="E8" s="128">
        <v>37</v>
      </c>
      <c r="F8" s="318">
        <v>2.848344880677444</v>
      </c>
      <c r="G8" s="147">
        <v>1183</v>
      </c>
      <c r="H8" s="147">
        <v>663</v>
      </c>
      <c r="I8" s="16">
        <v>1846</v>
      </c>
      <c r="J8" s="101">
        <v>1.4224181107883402</v>
      </c>
    </row>
    <row r="9" spans="1:10" ht="15.75">
      <c r="A9" s="145" t="s">
        <v>22</v>
      </c>
      <c r="B9" s="149">
        <v>16</v>
      </c>
      <c r="C9" s="147">
        <v>13</v>
      </c>
      <c r="D9" s="147">
        <v>12</v>
      </c>
      <c r="E9" s="128">
        <v>25</v>
      </c>
      <c r="F9" s="318">
        <v>1.924557351809084</v>
      </c>
      <c r="G9" s="147">
        <v>844</v>
      </c>
      <c r="H9" s="147">
        <v>239</v>
      </c>
      <c r="I9" s="16">
        <v>1083</v>
      </c>
      <c r="J9" s="101">
        <v>0.8344955655383383</v>
      </c>
    </row>
    <row r="10" spans="1:10" ht="15.75">
      <c r="A10" s="145" t="s">
        <v>207</v>
      </c>
      <c r="B10" s="146">
        <v>12</v>
      </c>
      <c r="C10" s="147">
        <v>11</v>
      </c>
      <c r="D10" s="147">
        <v>8</v>
      </c>
      <c r="E10" s="128">
        <v>19</v>
      </c>
      <c r="F10" s="318">
        <v>1.4626635873749037</v>
      </c>
      <c r="G10" s="147">
        <v>584</v>
      </c>
      <c r="H10" s="147">
        <v>106</v>
      </c>
      <c r="I10" s="16">
        <v>690</v>
      </c>
      <c r="J10" s="101">
        <v>0.5316730749967252</v>
      </c>
    </row>
    <row r="11" spans="1:10" ht="15.75">
      <c r="A11" s="145" t="s">
        <v>9</v>
      </c>
      <c r="B11" s="146">
        <v>121</v>
      </c>
      <c r="C11" s="147">
        <v>112</v>
      </c>
      <c r="D11" s="147">
        <v>130</v>
      </c>
      <c r="E11" s="128">
        <v>242</v>
      </c>
      <c r="F11" s="318">
        <v>18.629715165511932</v>
      </c>
      <c r="G11" s="147">
        <v>23403</v>
      </c>
      <c r="H11" s="147">
        <v>11479</v>
      </c>
      <c r="I11" s="16">
        <v>34882</v>
      </c>
      <c r="J11" s="101">
        <v>26.87800029280546</v>
      </c>
    </row>
    <row r="12" spans="1:10" ht="15.75">
      <c r="A12" s="145" t="s">
        <v>10</v>
      </c>
      <c r="B12" s="146">
        <v>74</v>
      </c>
      <c r="C12" s="147">
        <v>61</v>
      </c>
      <c r="D12" s="147">
        <v>93</v>
      </c>
      <c r="E12" s="128">
        <v>154</v>
      </c>
      <c r="F12" s="318">
        <v>11.855273287143957</v>
      </c>
      <c r="G12" s="147">
        <v>10954</v>
      </c>
      <c r="H12" s="147">
        <v>4705</v>
      </c>
      <c r="I12" s="16">
        <v>15659</v>
      </c>
      <c r="J12" s="101">
        <v>12.065896639672058</v>
      </c>
    </row>
    <row r="13" spans="1:10" ht="15.75">
      <c r="A13" s="145" t="s">
        <v>11</v>
      </c>
      <c r="B13" s="146">
        <v>55</v>
      </c>
      <c r="C13" s="147">
        <v>42</v>
      </c>
      <c r="D13" s="147">
        <v>38</v>
      </c>
      <c r="E13" s="128">
        <v>80</v>
      </c>
      <c r="F13" s="318">
        <v>6.158583525789068</v>
      </c>
      <c r="G13" s="147">
        <v>3582</v>
      </c>
      <c r="H13" s="147">
        <v>1213</v>
      </c>
      <c r="I13" s="16">
        <v>4795</v>
      </c>
      <c r="J13" s="101">
        <v>3.6947426008830395</v>
      </c>
    </row>
    <row r="14" spans="1:10" ht="15.75">
      <c r="A14" s="145" t="s">
        <v>12</v>
      </c>
      <c r="B14" s="146">
        <v>11</v>
      </c>
      <c r="C14" s="147">
        <v>7</v>
      </c>
      <c r="D14" s="147">
        <v>7</v>
      </c>
      <c r="E14" s="128">
        <v>14</v>
      </c>
      <c r="F14" s="318">
        <v>1.077752117013087</v>
      </c>
      <c r="G14" s="147">
        <v>753</v>
      </c>
      <c r="H14" s="147">
        <v>236</v>
      </c>
      <c r="I14" s="16">
        <v>989</v>
      </c>
      <c r="J14" s="101">
        <v>0.7620647408286395</v>
      </c>
    </row>
    <row r="15" spans="1:10" ht="15.75">
      <c r="A15" s="145" t="s">
        <v>13</v>
      </c>
      <c r="B15" s="146">
        <v>10</v>
      </c>
      <c r="C15" s="147">
        <v>10</v>
      </c>
      <c r="D15" s="147">
        <v>29</v>
      </c>
      <c r="E15" s="128">
        <v>39</v>
      </c>
      <c r="F15" s="318">
        <v>3.0023094688221708</v>
      </c>
      <c r="G15" s="147">
        <v>1169</v>
      </c>
      <c r="H15" s="147">
        <v>552</v>
      </c>
      <c r="I15" s="16">
        <v>1721</v>
      </c>
      <c r="J15" s="101">
        <v>1.3261005247382087</v>
      </c>
    </row>
    <row r="16" spans="1:10" ht="15.75">
      <c r="A16" s="145" t="s">
        <v>14</v>
      </c>
      <c r="B16" s="146">
        <v>38</v>
      </c>
      <c r="C16" s="147">
        <v>32</v>
      </c>
      <c r="D16" s="147">
        <v>43</v>
      </c>
      <c r="E16" s="128">
        <v>75</v>
      </c>
      <c r="F16" s="318">
        <v>5.773672055427252</v>
      </c>
      <c r="G16" s="147">
        <v>6337</v>
      </c>
      <c r="H16" s="147">
        <v>2837</v>
      </c>
      <c r="I16" s="16">
        <v>9174</v>
      </c>
      <c r="J16" s="101">
        <v>7.068940275391242</v>
      </c>
    </row>
    <row r="17" spans="1:10" ht="15.75">
      <c r="A17" s="145" t="s">
        <v>15</v>
      </c>
      <c r="B17" s="146">
        <v>36</v>
      </c>
      <c r="C17" s="147">
        <v>33</v>
      </c>
      <c r="D17" s="147">
        <v>34</v>
      </c>
      <c r="E17" s="128">
        <v>67</v>
      </c>
      <c r="F17" s="318">
        <v>5.157813702848345</v>
      </c>
      <c r="G17" s="147">
        <v>6468</v>
      </c>
      <c r="H17" s="147">
        <v>3047</v>
      </c>
      <c r="I17" s="16">
        <v>9515</v>
      </c>
      <c r="J17" s="101">
        <v>7.331694650136001</v>
      </c>
    </row>
    <row r="18" spans="1:10" ht="15.75">
      <c r="A18" s="145" t="s">
        <v>16</v>
      </c>
      <c r="B18" s="146">
        <v>1</v>
      </c>
      <c r="C18" s="147">
        <v>1</v>
      </c>
      <c r="D18" s="147">
        <v>0</v>
      </c>
      <c r="E18" s="128">
        <v>1</v>
      </c>
      <c r="F18" s="318">
        <v>0.07698229407236336</v>
      </c>
      <c r="G18" s="147">
        <v>40</v>
      </c>
      <c r="H18" s="147">
        <v>50</v>
      </c>
      <c r="I18" s="16">
        <v>90</v>
      </c>
      <c r="J18" s="101">
        <v>0.0693486619560946</v>
      </c>
    </row>
    <row r="19" spans="1:10" ht="15.75">
      <c r="A19" s="145" t="s">
        <v>17</v>
      </c>
      <c r="B19" s="146">
        <v>1</v>
      </c>
      <c r="C19" s="147">
        <v>1</v>
      </c>
      <c r="D19" s="147">
        <v>1</v>
      </c>
      <c r="E19" s="128">
        <v>2</v>
      </c>
      <c r="F19" s="318">
        <v>0.15396458814472672</v>
      </c>
      <c r="G19" s="147">
        <v>32</v>
      </c>
      <c r="H19" s="147">
        <v>0</v>
      </c>
      <c r="I19" s="16">
        <v>32</v>
      </c>
      <c r="J19" s="101">
        <v>0.024657302028833632</v>
      </c>
    </row>
    <row r="20" spans="1:10" ht="15.75">
      <c r="A20" s="145" t="s">
        <v>208</v>
      </c>
      <c r="B20" s="146">
        <v>0</v>
      </c>
      <c r="C20" s="147">
        <v>0</v>
      </c>
      <c r="D20" s="147">
        <v>1</v>
      </c>
      <c r="E20" s="128">
        <v>1</v>
      </c>
      <c r="F20" s="318">
        <v>0.07698229407236336</v>
      </c>
      <c r="G20" s="147">
        <v>68</v>
      </c>
      <c r="H20" s="147">
        <v>55</v>
      </c>
      <c r="I20" s="16">
        <v>123</v>
      </c>
      <c r="J20" s="101">
        <v>0.09477650467332928</v>
      </c>
    </row>
    <row r="21" spans="1:10" ht="16.5" thickBot="1">
      <c r="A21" s="150" t="s">
        <v>19</v>
      </c>
      <c r="B21" s="151">
        <v>1</v>
      </c>
      <c r="C21" s="152">
        <v>1</v>
      </c>
      <c r="D21" s="152">
        <v>0</v>
      </c>
      <c r="E21" s="137">
        <v>1</v>
      </c>
      <c r="F21" s="319">
        <v>0.07698229407236336</v>
      </c>
      <c r="G21" s="152">
        <v>19</v>
      </c>
      <c r="H21" s="152">
        <v>0</v>
      </c>
      <c r="I21" s="532">
        <v>19</v>
      </c>
      <c r="J21" s="153">
        <v>0.014640273079619969</v>
      </c>
    </row>
    <row r="22" spans="1:10" ht="16.5" thickBot="1">
      <c r="A22" s="472" t="s">
        <v>20</v>
      </c>
      <c r="B22" s="473">
        <v>682</v>
      </c>
      <c r="C22" s="474">
        <v>596</v>
      </c>
      <c r="D22" s="474">
        <v>703</v>
      </c>
      <c r="E22" s="474">
        <v>1299</v>
      </c>
      <c r="F22" s="475">
        <v>100</v>
      </c>
      <c r="G22" s="474">
        <v>89779</v>
      </c>
      <c r="H22" s="474">
        <v>40000</v>
      </c>
      <c r="I22" s="478">
        <v>129779</v>
      </c>
      <c r="J22" s="476">
        <v>100</v>
      </c>
    </row>
  </sheetData>
  <mergeCells count="1"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2" sqref="A2"/>
    </sheetView>
  </sheetViews>
  <sheetFormatPr defaultColWidth="9.00390625" defaultRowHeight="12.75"/>
  <cols>
    <col min="1" max="1" width="58.00390625" style="76" customWidth="1"/>
    <col min="2" max="2" width="15.25390625" style="76" customWidth="1"/>
    <col min="3" max="4" width="17.75390625" style="76" customWidth="1"/>
    <col min="5" max="5" width="19.625" style="76" customWidth="1"/>
    <col min="6" max="6" width="18.125" style="76" customWidth="1"/>
    <col min="7" max="7" width="20.125" style="76" customWidth="1"/>
    <col min="8" max="16384" width="9.125" style="76" customWidth="1"/>
  </cols>
  <sheetData>
    <row r="1" spans="1:7" ht="75" customHeight="1" thickBot="1">
      <c r="A1" s="682" t="s">
        <v>528</v>
      </c>
      <c r="B1" s="682"/>
      <c r="C1" s="682"/>
      <c r="D1" s="682"/>
      <c r="E1" s="682"/>
      <c r="F1" s="682"/>
      <c r="G1" s="682"/>
    </row>
    <row r="2" spans="1:7" ht="95.25" thickBot="1">
      <c r="A2" s="85" t="s">
        <v>227</v>
      </c>
      <c r="B2" s="215" t="s">
        <v>228</v>
      </c>
      <c r="C2" s="107" t="s">
        <v>229</v>
      </c>
      <c r="D2" s="69" t="s">
        <v>230</v>
      </c>
      <c r="E2" s="69" t="s">
        <v>231</v>
      </c>
      <c r="F2" s="108" t="s">
        <v>232</v>
      </c>
      <c r="G2" s="109" t="s">
        <v>233</v>
      </c>
    </row>
    <row r="3" spans="1:7" ht="15.75">
      <c r="A3" s="320" t="s">
        <v>234</v>
      </c>
      <c r="B3" s="322">
        <v>32</v>
      </c>
      <c r="C3" s="323">
        <v>2.4634334103156275</v>
      </c>
      <c r="D3" s="324">
        <v>1643</v>
      </c>
      <c r="E3" s="324">
        <v>725</v>
      </c>
      <c r="F3" s="322">
        <v>2368</v>
      </c>
      <c r="G3" s="325">
        <v>1.8246403501336887</v>
      </c>
    </row>
    <row r="4" spans="1:7" ht="15.75">
      <c r="A4" s="254" t="s">
        <v>235</v>
      </c>
      <c r="B4" s="275">
        <v>52</v>
      </c>
      <c r="C4" s="326">
        <v>4.003079291762894</v>
      </c>
      <c r="D4" s="274">
        <v>3701</v>
      </c>
      <c r="E4" s="274">
        <v>1702</v>
      </c>
      <c r="F4" s="275">
        <v>5403</v>
      </c>
      <c r="G4" s="327">
        <v>4.163231339430879</v>
      </c>
    </row>
    <row r="5" spans="1:7" ht="15.75">
      <c r="A5" s="254" t="s">
        <v>236</v>
      </c>
      <c r="B5" s="275">
        <v>73</v>
      </c>
      <c r="C5" s="326">
        <v>5.619707467282526</v>
      </c>
      <c r="D5" s="274">
        <v>3450</v>
      </c>
      <c r="E5" s="274">
        <v>1472</v>
      </c>
      <c r="F5" s="275">
        <v>4922</v>
      </c>
      <c r="G5" s="327">
        <v>3.7926012683099732</v>
      </c>
    </row>
    <row r="6" spans="1:7" ht="15.75">
      <c r="A6" s="254" t="s">
        <v>237</v>
      </c>
      <c r="B6" s="275">
        <v>96</v>
      </c>
      <c r="C6" s="326">
        <v>7.390300230946882</v>
      </c>
      <c r="D6" s="274">
        <v>9938</v>
      </c>
      <c r="E6" s="274">
        <v>4657</v>
      </c>
      <c r="F6" s="275">
        <v>14595</v>
      </c>
      <c r="G6" s="327">
        <v>11.246041347213339</v>
      </c>
    </row>
    <row r="7" spans="1:7" ht="31.5">
      <c r="A7" s="254" t="s">
        <v>238</v>
      </c>
      <c r="B7" s="275">
        <v>164</v>
      </c>
      <c r="C7" s="326">
        <v>12.62509622786759</v>
      </c>
      <c r="D7" s="274">
        <v>11614</v>
      </c>
      <c r="E7" s="274">
        <v>5471</v>
      </c>
      <c r="F7" s="275">
        <v>17085</v>
      </c>
      <c r="G7" s="327">
        <v>13.164687661331955</v>
      </c>
    </row>
    <row r="8" spans="1:7" ht="31.5">
      <c r="A8" s="254" t="s">
        <v>239</v>
      </c>
      <c r="B8" s="275">
        <v>126</v>
      </c>
      <c r="C8" s="326">
        <v>9.699769053117784</v>
      </c>
      <c r="D8" s="274">
        <v>8570</v>
      </c>
      <c r="E8" s="274">
        <v>3960</v>
      </c>
      <c r="F8" s="275">
        <v>12530</v>
      </c>
      <c r="G8" s="327">
        <v>9.65487482566517</v>
      </c>
    </row>
    <row r="9" spans="1:7" ht="15.75">
      <c r="A9" s="254" t="s">
        <v>240</v>
      </c>
      <c r="B9" s="275">
        <v>126</v>
      </c>
      <c r="C9" s="326">
        <v>9.699769053117784</v>
      </c>
      <c r="D9" s="274">
        <v>8340</v>
      </c>
      <c r="E9" s="274">
        <v>3341</v>
      </c>
      <c r="F9" s="275">
        <v>11681</v>
      </c>
      <c r="G9" s="327">
        <v>9.000685781212676</v>
      </c>
    </row>
    <row r="10" spans="1:7" ht="15.75">
      <c r="A10" s="254" t="s">
        <v>241</v>
      </c>
      <c r="B10" s="275">
        <v>25</v>
      </c>
      <c r="C10" s="326">
        <v>1.924557351809084</v>
      </c>
      <c r="D10" s="274">
        <v>2937</v>
      </c>
      <c r="E10" s="274">
        <v>1355</v>
      </c>
      <c r="F10" s="275">
        <v>4292</v>
      </c>
      <c r="G10" s="327">
        <v>3.307160634617311</v>
      </c>
    </row>
    <row r="11" spans="1:7" ht="15.75">
      <c r="A11" s="254" t="s">
        <v>242</v>
      </c>
      <c r="B11" s="275">
        <v>63</v>
      </c>
      <c r="C11" s="326">
        <v>4.849884526558892</v>
      </c>
      <c r="D11" s="274">
        <v>4877</v>
      </c>
      <c r="E11" s="274">
        <v>2131</v>
      </c>
      <c r="F11" s="275">
        <v>7008</v>
      </c>
      <c r="G11" s="327">
        <v>5.399949144314566</v>
      </c>
    </row>
    <row r="12" spans="1:7" ht="31.5">
      <c r="A12" s="254" t="s">
        <v>243</v>
      </c>
      <c r="B12" s="275">
        <v>182</v>
      </c>
      <c r="C12" s="326">
        <v>14.010777521170132</v>
      </c>
      <c r="D12" s="274">
        <v>16931</v>
      </c>
      <c r="E12" s="274">
        <v>7677</v>
      </c>
      <c r="F12" s="275">
        <v>24608</v>
      </c>
      <c r="G12" s="327">
        <v>18.961465260173064</v>
      </c>
    </row>
    <row r="13" spans="1:7" ht="15.75">
      <c r="A13" s="254" t="s">
        <v>244</v>
      </c>
      <c r="B13" s="275">
        <v>81</v>
      </c>
      <c r="C13" s="326">
        <v>6.235565819861432</v>
      </c>
      <c r="D13" s="274">
        <v>8859</v>
      </c>
      <c r="E13" s="274">
        <v>4210</v>
      </c>
      <c r="F13" s="275">
        <v>13069</v>
      </c>
      <c r="G13" s="327">
        <v>10.070196256713336</v>
      </c>
    </row>
    <row r="14" spans="1:7" ht="31.5">
      <c r="A14" s="254" t="s">
        <v>245</v>
      </c>
      <c r="B14" s="275">
        <v>42</v>
      </c>
      <c r="C14" s="326">
        <v>3.233256351039261</v>
      </c>
      <c r="D14" s="274">
        <v>1463</v>
      </c>
      <c r="E14" s="274">
        <v>528</v>
      </c>
      <c r="F14" s="275">
        <v>1991</v>
      </c>
      <c r="G14" s="327">
        <v>1.5341465106064927</v>
      </c>
    </row>
    <row r="15" spans="1:7" ht="31.5">
      <c r="A15" s="254" t="s">
        <v>246</v>
      </c>
      <c r="B15" s="275">
        <v>57</v>
      </c>
      <c r="C15" s="326">
        <v>4.387990762124711</v>
      </c>
      <c r="D15" s="274">
        <v>2251</v>
      </c>
      <c r="E15" s="274">
        <v>874</v>
      </c>
      <c r="F15" s="275">
        <v>3125</v>
      </c>
      <c r="G15" s="327">
        <v>2.4079396512532845</v>
      </c>
    </row>
    <row r="16" spans="1:7" ht="15.75">
      <c r="A16" s="254" t="s">
        <v>247</v>
      </c>
      <c r="B16" s="275">
        <v>27</v>
      </c>
      <c r="C16" s="326">
        <v>2.0785219399538106</v>
      </c>
      <c r="D16" s="274">
        <v>530</v>
      </c>
      <c r="E16" s="274">
        <v>196</v>
      </c>
      <c r="F16" s="275">
        <v>726</v>
      </c>
      <c r="G16" s="327">
        <v>0.559412539779163</v>
      </c>
    </row>
    <row r="17" spans="1:7" ht="15.75">
      <c r="A17" s="254" t="s">
        <v>248</v>
      </c>
      <c r="B17" s="275">
        <v>58</v>
      </c>
      <c r="C17" s="326">
        <v>4.464973056197074</v>
      </c>
      <c r="D17" s="274">
        <v>1301</v>
      </c>
      <c r="E17" s="274">
        <v>504</v>
      </c>
      <c r="F17" s="275">
        <v>1805</v>
      </c>
      <c r="G17" s="327">
        <v>1.3908259425638971</v>
      </c>
    </row>
    <row r="18" spans="1:7" ht="16.5" thickBot="1">
      <c r="A18" s="321" t="s">
        <v>249</v>
      </c>
      <c r="B18" s="328">
        <v>95</v>
      </c>
      <c r="C18" s="329">
        <v>7.313317936874519</v>
      </c>
      <c r="D18" s="330">
        <v>3374</v>
      </c>
      <c r="E18" s="330">
        <v>1197</v>
      </c>
      <c r="F18" s="328">
        <v>4571</v>
      </c>
      <c r="G18" s="331">
        <v>3.5221414866812046</v>
      </c>
    </row>
    <row r="19" spans="1:7" ht="16.5" thickBot="1">
      <c r="A19" s="477" t="s">
        <v>20</v>
      </c>
      <c r="B19" s="478">
        <v>1299</v>
      </c>
      <c r="C19" s="479">
        <v>100</v>
      </c>
      <c r="D19" s="478">
        <v>89779</v>
      </c>
      <c r="E19" s="478">
        <v>40000</v>
      </c>
      <c r="F19" s="478">
        <v>129779</v>
      </c>
      <c r="G19" s="480">
        <v>100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2" sqref="A2"/>
    </sheetView>
  </sheetViews>
  <sheetFormatPr defaultColWidth="9.00390625" defaultRowHeight="12.75"/>
  <cols>
    <col min="1" max="1" width="22.75390625" style="192" customWidth="1"/>
    <col min="2" max="9" width="16.00390625" style="192" customWidth="1"/>
    <col min="10" max="10" width="19.75390625" style="192" customWidth="1"/>
    <col min="11" max="11" width="33.00390625" style="192" customWidth="1"/>
    <col min="12" max="12" width="20.25390625" style="192" bestFit="1" customWidth="1"/>
    <col min="13" max="13" width="32.125" style="192" bestFit="1" customWidth="1"/>
    <col min="14" max="14" width="33.00390625" style="192" bestFit="1" customWidth="1"/>
    <col min="15" max="15" width="11.875" style="192" bestFit="1" customWidth="1"/>
    <col min="16" max="16" width="12.625" style="192" bestFit="1" customWidth="1"/>
    <col min="17" max="16384" width="9.125" style="192" customWidth="1"/>
  </cols>
  <sheetData>
    <row r="1" spans="1:10" ht="75" customHeight="1" thickBot="1">
      <c r="A1" s="642" t="s">
        <v>529</v>
      </c>
      <c r="B1" s="642"/>
      <c r="C1" s="642"/>
      <c r="D1" s="642"/>
      <c r="E1" s="642"/>
      <c r="F1" s="642"/>
      <c r="G1" s="642"/>
      <c r="H1" s="642"/>
      <c r="I1" s="642"/>
      <c r="J1" s="642"/>
    </row>
    <row r="2" spans="1:10" ht="112.5" customHeight="1" thickBot="1">
      <c r="A2" s="106" t="s">
        <v>0</v>
      </c>
      <c r="B2" s="107" t="s">
        <v>198</v>
      </c>
      <c r="C2" s="107" t="s">
        <v>199</v>
      </c>
      <c r="D2" s="107" t="s">
        <v>200</v>
      </c>
      <c r="E2" s="108" t="s">
        <v>201</v>
      </c>
      <c r="F2" s="107" t="s">
        <v>202</v>
      </c>
      <c r="G2" s="107" t="s">
        <v>203</v>
      </c>
      <c r="H2" s="107" t="s">
        <v>204</v>
      </c>
      <c r="I2" s="108" t="s">
        <v>205</v>
      </c>
      <c r="J2" s="109" t="s">
        <v>206</v>
      </c>
    </row>
    <row r="3" spans="1:10" ht="16.5" hidden="1" thickBot="1">
      <c r="A3" s="193"/>
      <c r="B3" s="194"/>
      <c r="C3" s="194"/>
      <c r="D3" s="194"/>
      <c r="E3" s="195"/>
      <c r="F3" s="194"/>
      <c r="G3" s="194"/>
      <c r="H3" s="194"/>
      <c r="I3" s="195"/>
      <c r="J3" s="196"/>
    </row>
    <row r="4" spans="1:10" ht="16.5" hidden="1" thickBot="1">
      <c r="A4" s="197" t="s">
        <v>0</v>
      </c>
      <c r="B4" s="198"/>
      <c r="C4" s="198" t="s">
        <v>224</v>
      </c>
      <c r="D4" s="198"/>
      <c r="E4" s="199"/>
      <c r="F4" s="198"/>
      <c r="G4" s="198" t="s">
        <v>225</v>
      </c>
      <c r="H4" s="198" t="s">
        <v>226</v>
      </c>
      <c r="I4" s="195"/>
      <c r="J4" s="196"/>
    </row>
    <row r="5" spans="1:10" ht="15.75">
      <c r="A5" s="159" t="s">
        <v>1</v>
      </c>
      <c r="B5" s="200">
        <v>31</v>
      </c>
      <c r="C5" s="160">
        <v>17</v>
      </c>
      <c r="D5" s="200">
        <v>19</v>
      </c>
      <c r="E5" s="201">
        <v>36</v>
      </c>
      <c r="F5" s="202">
        <v>18.65284974093264</v>
      </c>
      <c r="G5" s="65">
        <v>3140</v>
      </c>
      <c r="H5" s="65">
        <v>752</v>
      </c>
      <c r="I5" s="47">
        <v>3892</v>
      </c>
      <c r="J5" s="203">
        <v>18.551000953288845</v>
      </c>
    </row>
    <row r="6" spans="1:10" ht="15.75">
      <c r="A6" s="99" t="s">
        <v>2</v>
      </c>
      <c r="B6" s="204">
        <v>7</v>
      </c>
      <c r="C6" s="174">
        <v>1</v>
      </c>
      <c r="D6" s="204">
        <v>4</v>
      </c>
      <c r="E6" s="205">
        <v>5</v>
      </c>
      <c r="F6" s="206">
        <v>2.5906735751295336</v>
      </c>
      <c r="G6" s="63">
        <v>663</v>
      </c>
      <c r="H6" s="63">
        <v>311</v>
      </c>
      <c r="I6" s="49">
        <v>974</v>
      </c>
      <c r="J6" s="207">
        <v>4.642516682554814</v>
      </c>
    </row>
    <row r="7" spans="1:10" ht="15.75">
      <c r="A7" s="99" t="s">
        <v>3</v>
      </c>
      <c r="B7" s="204">
        <v>14</v>
      </c>
      <c r="C7" s="174">
        <v>5</v>
      </c>
      <c r="D7" s="204">
        <v>6</v>
      </c>
      <c r="E7" s="205">
        <v>11</v>
      </c>
      <c r="F7" s="206">
        <v>5.699481865284974</v>
      </c>
      <c r="G7" s="63">
        <v>530</v>
      </c>
      <c r="H7" s="63">
        <v>131</v>
      </c>
      <c r="I7" s="49">
        <v>661</v>
      </c>
      <c r="J7" s="207">
        <v>3.1506196377502382</v>
      </c>
    </row>
    <row r="8" spans="1:10" ht="15.75">
      <c r="A8" s="99" t="s">
        <v>4</v>
      </c>
      <c r="B8" s="204">
        <v>7</v>
      </c>
      <c r="C8" s="174">
        <v>2</v>
      </c>
      <c r="D8" s="204">
        <v>3</v>
      </c>
      <c r="E8" s="205">
        <v>5</v>
      </c>
      <c r="F8" s="206">
        <v>2.5906735751295336</v>
      </c>
      <c r="G8" s="63">
        <v>313</v>
      </c>
      <c r="H8" s="63">
        <v>122</v>
      </c>
      <c r="I8" s="49">
        <v>435</v>
      </c>
      <c r="J8" s="207">
        <v>2.073403241182078</v>
      </c>
    </row>
    <row r="9" spans="1:10" ht="15.75">
      <c r="A9" s="99" t="s">
        <v>5</v>
      </c>
      <c r="B9" s="204">
        <v>4</v>
      </c>
      <c r="C9" s="174">
        <v>2</v>
      </c>
      <c r="D9" s="204">
        <v>2</v>
      </c>
      <c r="E9" s="205">
        <v>4</v>
      </c>
      <c r="F9" s="206">
        <v>2.072538860103627</v>
      </c>
      <c r="G9" s="63">
        <v>307</v>
      </c>
      <c r="H9" s="63">
        <v>73</v>
      </c>
      <c r="I9" s="49">
        <v>380</v>
      </c>
      <c r="J9" s="207">
        <v>1.811248808388942</v>
      </c>
    </row>
    <row r="10" spans="1:10" ht="15.75">
      <c r="A10" s="99" t="s">
        <v>6</v>
      </c>
      <c r="B10" s="204">
        <v>13</v>
      </c>
      <c r="C10" s="174">
        <v>5</v>
      </c>
      <c r="D10" s="204">
        <v>12</v>
      </c>
      <c r="E10" s="205">
        <v>17</v>
      </c>
      <c r="F10" s="206">
        <v>8.808290155440414</v>
      </c>
      <c r="G10" s="63">
        <v>1001</v>
      </c>
      <c r="H10" s="63">
        <v>332</v>
      </c>
      <c r="I10" s="49">
        <v>1333</v>
      </c>
      <c r="J10" s="207">
        <v>6.353670162059104</v>
      </c>
    </row>
    <row r="11" spans="1:10" ht="15.75">
      <c r="A11" s="99" t="s">
        <v>22</v>
      </c>
      <c r="B11" s="204">
        <v>8</v>
      </c>
      <c r="C11" s="174">
        <v>4</v>
      </c>
      <c r="D11" s="204">
        <v>1</v>
      </c>
      <c r="E11" s="205">
        <v>5</v>
      </c>
      <c r="F11" s="206">
        <v>2.5906735751295336</v>
      </c>
      <c r="G11" s="63">
        <v>462</v>
      </c>
      <c r="H11" s="63">
        <v>30</v>
      </c>
      <c r="I11" s="49">
        <v>492</v>
      </c>
      <c r="J11" s="207">
        <v>2.3450905624404195</v>
      </c>
    </row>
    <row r="12" spans="1:10" ht="15.75">
      <c r="A12" s="99" t="s">
        <v>207</v>
      </c>
      <c r="B12" s="204">
        <v>3</v>
      </c>
      <c r="C12" s="174">
        <v>1</v>
      </c>
      <c r="D12" s="204">
        <v>3</v>
      </c>
      <c r="E12" s="205">
        <v>4</v>
      </c>
      <c r="F12" s="206">
        <v>2.072538860103627</v>
      </c>
      <c r="G12" s="63">
        <v>413</v>
      </c>
      <c r="H12" s="63">
        <v>51</v>
      </c>
      <c r="I12" s="49">
        <v>464</v>
      </c>
      <c r="J12" s="207">
        <v>2.21163012392755</v>
      </c>
    </row>
    <row r="13" spans="1:10" ht="15.75">
      <c r="A13" s="99" t="s">
        <v>9</v>
      </c>
      <c r="B13" s="204">
        <v>29</v>
      </c>
      <c r="C13" s="174">
        <v>12</v>
      </c>
      <c r="D13" s="204">
        <v>13</v>
      </c>
      <c r="E13" s="205">
        <v>25</v>
      </c>
      <c r="F13" s="206">
        <v>12.953367875647666</v>
      </c>
      <c r="G13" s="63">
        <v>2570</v>
      </c>
      <c r="H13" s="63">
        <v>826</v>
      </c>
      <c r="I13" s="49">
        <v>3396</v>
      </c>
      <c r="J13" s="207">
        <v>16.186844613918016</v>
      </c>
    </row>
    <row r="14" spans="1:10" ht="15.75">
      <c r="A14" s="99" t="s">
        <v>10</v>
      </c>
      <c r="B14" s="204">
        <v>41</v>
      </c>
      <c r="C14" s="174">
        <v>11</v>
      </c>
      <c r="D14" s="204">
        <v>5</v>
      </c>
      <c r="E14" s="205">
        <v>16</v>
      </c>
      <c r="F14" s="206">
        <v>8.290155440414509</v>
      </c>
      <c r="G14" s="63">
        <v>1215</v>
      </c>
      <c r="H14" s="63">
        <v>776</v>
      </c>
      <c r="I14" s="49">
        <v>1991</v>
      </c>
      <c r="J14" s="207">
        <v>9.489990467111536</v>
      </c>
    </row>
    <row r="15" spans="1:10" ht="15.75">
      <c r="A15" s="99" t="s">
        <v>11</v>
      </c>
      <c r="B15" s="204">
        <v>19</v>
      </c>
      <c r="C15" s="174">
        <v>9</v>
      </c>
      <c r="D15" s="204">
        <v>5</v>
      </c>
      <c r="E15" s="205">
        <v>14</v>
      </c>
      <c r="F15" s="206">
        <v>7.253886010362693</v>
      </c>
      <c r="G15" s="63">
        <v>1010</v>
      </c>
      <c r="H15" s="63">
        <v>517</v>
      </c>
      <c r="I15" s="49">
        <v>1527</v>
      </c>
      <c r="J15" s="207">
        <v>7.2783603431839845</v>
      </c>
    </row>
    <row r="16" spans="1:10" ht="15.75">
      <c r="A16" s="99" t="s">
        <v>12</v>
      </c>
      <c r="B16" s="204">
        <v>3</v>
      </c>
      <c r="C16" s="174">
        <v>1</v>
      </c>
      <c r="D16" s="204">
        <v>3</v>
      </c>
      <c r="E16" s="205">
        <v>4</v>
      </c>
      <c r="F16" s="206">
        <v>2.072538860103627</v>
      </c>
      <c r="G16" s="63">
        <v>480</v>
      </c>
      <c r="H16" s="63">
        <v>485</v>
      </c>
      <c r="I16" s="49">
        <v>965</v>
      </c>
      <c r="J16" s="207">
        <v>4.599618684461391</v>
      </c>
    </row>
    <row r="17" spans="1:10" ht="15.75">
      <c r="A17" s="99" t="s">
        <v>13</v>
      </c>
      <c r="B17" s="204">
        <v>2</v>
      </c>
      <c r="C17" s="174">
        <v>2</v>
      </c>
      <c r="D17" s="204">
        <v>2</v>
      </c>
      <c r="E17" s="205">
        <v>4</v>
      </c>
      <c r="F17" s="206">
        <v>2.072538860103627</v>
      </c>
      <c r="G17" s="63">
        <v>209</v>
      </c>
      <c r="H17" s="63">
        <v>0</v>
      </c>
      <c r="I17" s="49">
        <v>209</v>
      </c>
      <c r="J17" s="207">
        <v>0.9961868446139179</v>
      </c>
    </row>
    <row r="18" spans="1:10" ht="15.75">
      <c r="A18" s="99" t="s">
        <v>14</v>
      </c>
      <c r="B18" s="204">
        <v>19</v>
      </c>
      <c r="C18" s="174">
        <v>9</v>
      </c>
      <c r="D18" s="204">
        <v>9</v>
      </c>
      <c r="E18" s="205">
        <v>18</v>
      </c>
      <c r="F18" s="206">
        <v>9.32642487046632</v>
      </c>
      <c r="G18" s="63">
        <v>1067</v>
      </c>
      <c r="H18" s="63">
        <v>691</v>
      </c>
      <c r="I18" s="49">
        <v>1758</v>
      </c>
      <c r="J18" s="207">
        <v>8.379408960915157</v>
      </c>
    </row>
    <row r="19" spans="1:10" ht="15.75">
      <c r="A19" s="99" t="s">
        <v>15</v>
      </c>
      <c r="B19" s="204">
        <v>15</v>
      </c>
      <c r="C19" s="174">
        <v>3</v>
      </c>
      <c r="D19" s="204">
        <v>3</v>
      </c>
      <c r="E19" s="205">
        <v>6</v>
      </c>
      <c r="F19" s="206">
        <v>3.1088082901554404</v>
      </c>
      <c r="G19" s="63">
        <v>363</v>
      </c>
      <c r="H19" s="63">
        <v>159</v>
      </c>
      <c r="I19" s="49">
        <v>522</v>
      </c>
      <c r="J19" s="207">
        <v>2.4880838894184936</v>
      </c>
    </row>
    <row r="20" spans="1:10" ht="15.75">
      <c r="A20" s="99" t="s">
        <v>16</v>
      </c>
      <c r="B20" s="204">
        <v>3</v>
      </c>
      <c r="C20" s="174">
        <v>1</v>
      </c>
      <c r="D20" s="204">
        <v>1</v>
      </c>
      <c r="E20" s="205">
        <v>2</v>
      </c>
      <c r="F20" s="206">
        <v>1.0362694300518136</v>
      </c>
      <c r="G20" s="63">
        <v>79</v>
      </c>
      <c r="H20" s="63">
        <v>27</v>
      </c>
      <c r="I20" s="49">
        <v>106</v>
      </c>
      <c r="J20" s="207">
        <v>0.5052430886558626</v>
      </c>
    </row>
    <row r="21" spans="1:10" ht="15.75">
      <c r="A21" s="99" t="s">
        <v>17</v>
      </c>
      <c r="B21" s="204">
        <v>6</v>
      </c>
      <c r="C21" s="174">
        <v>5</v>
      </c>
      <c r="D21" s="204">
        <v>5</v>
      </c>
      <c r="E21" s="205">
        <v>10</v>
      </c>
      <c r="F21" s="206">
        <v>5.181347150259067</v>
      </c>
      <c r="G21" s="63">
        <v>540</v>
      </c>
      <c r="H21" s="63">
        <v>427</v>
      </c>
      <c r="I21" s="49">
        <v>967</v>
      </c>
      <c r="J21" s="207">
        <v>4.609151572926597</v>
      </c>
    </row>
    <row r="22" spans="1:10" ht="15.75">
      <c r="A22" s="208" t="s">
        <v>208</v>
      </c>
      <c r="B22" s="204">
        <v>2</v>
      </c>
      <c r="C22" s="174">
        <v>2</v>
      </c>
      <c r="D22" s="204">
        <v>1</v>
      </c>
      <c r="E22" s="205">
        <v>3</v>
      </c>
      <c r="F22" s="206">
        <v>1.5544041450777202</v>
      </c>
      <c r="G22" s="63">
        <v>378</v>
      </c>
      <c r="H22" s="63">
        <v>127</v>
      </c>
      <c r="I22" s="49">
        <v>505</v>
      </c>
      <c r="J22" s="207">
        <v>2.4070543374642517</v>
      </c>
    </row>
    <row r="23" spans="1:10" ht="16.5" thickBot="1">
      <c r="A23" s="175" t="s">
        <v>19</v>
      </c>
      <c r="B23" s="209">
        <v>6</v>
      </c>
      <c r="C23" s="210">
        <v>4</v>
      </c>
      <c r="D23" s="209">
        <v>0</v>
      </c>
      <c r="E23" s="211">
        <v>4</v>
      </c>
      <c r="F23" s="212">
        <v>2.072538860103627</v>
      </c>
      <c r="G23" s="66">
        <v>240</v>
      </c>
      <c r="H23" s="66">
        <v>163</v>
      </c>
      <c r="I23" s="51">
        <v>403</v>
      </c>
      <c r="J23" s="213">
        <v>1.920877025738799</v>
      </c>
    </row>
    <row r="24" spans="1:10" s="214" customFormat="1" ht="16.5" thickBot="1">
      <c r="A24" s="481" t="s">
        <v>20</v>
      </c>
      <c r="B24" s="482">
        <v>232</v>
      </c>
      <c r="C24" s="482">
        <v>96</v>
      </c>
      <c r="D24" s="482">
        <v>97</v>
      </c>
      <c r="E24" s="483">
        <v>193</v>
      </c>
      <c r="F24" s="484">
        <v>100</v>
      </c>
      <c r="G24" s="348">
        <v>14980</v>
      </c>
      <c r="H24" s="348">
        <v>6000</v>
      </c>
      <c r="I24" s="348">
        <v>20980</v>
      </c>
      <c r="J24" s="485">
        <v>100</v>
      </c>
    </row>
  </sheetData>
  <mergeCells count="1"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2" sqref="A2"/>
    </sheetView>
  </sheetViews>
  <sheetFormatPr defaultColWidth="9.00390625" defaultRowHeight="12.75"/>
  <cols>
    <col min="1" max="1" width="22.75390625" style="98" customWidth="1"/>
    <col min="2" max="9" width="16.00390625" style="98" customWidth="1"/>
    <col min="10" max="10" width="19.75390625" style="98" customWidth="1"/>
    <col min="11" max="16384" width="9.125" style="98" customWidth="1"/>
  </cols>
  <sheetData>
    <row r="1" spans="1:10" s="139" customFormat="1" ht="75" customHeight="1" thickBot="1">
      <c r="A1" s="642" t="s">
        <v>530</v>
      </c>
      <c r="B1" s="642"/>
      <c r="C1" s="642"/>
      <c r="D1" s="642"/>
      <c r="E1" s="642"/>
      <c r="F1" s="642"/>
      <c r="G1" s="642"/>
      <c r="H1" s="642"/>
      <c r="I1" s="642"/>
      <c r="J1" s="642"/>
    </row>
    <row r="2" spans="1:10" s="94" customFormat="1" ht="112.5" customHeight="1" thickBot="1">
      <c r="A2" s="106" t="s">
        <v>0</v>
      </c>
      <c r="B2" s="107" t="s">
        <v>198</v>
      </c>
      <c r="C2" s="107" t="s">
        <v>199</v>
      </c>
      <c r="D2" s="107" t="s">
        <v>200</v>
      </c>
      <c r="E2" s="108" t="s">
        <v>201</v>
      </c>
      <c r="F2" s="107" t="s">
        <v>202</v>
      </c>
      <c r="G2" s="107" t="s">
        <v>203</v>
      </c>
      <c r="H2" s="107" t="s">
        <v>204</v>
      </c>
      <c r="I2" s="108" t="s">
        <v>205</v>
      </c>
      <c r="J2" s="109" t="s">
        <v>206</v>
      </c>
    </row>
    <row r="3" spans="1:10" s="118" customFormat="1" ht="15.75">
      <c r="A3" s="181" t="s">
        <v>1</v>
      </c>
      <c r="B3" s="182">
        <v>2</v>
      </c>
      <c r="C3" s="113">
        <v>2</v>
      </c>
      <c r="D3" s="113">
        <v>6</v>
      </c>
      <c r="E3" s="183">
        <v>8</v>
      </c>
      <c r="F3" s="115">
        <v>13.559322033898304</v>
      </c>
      <c r="G3" s="184">
        <v>5840</v>
      </c>
      <c r="H3" s="184">
        <v>2800</v>
      </c>
      <c r="I3" s="27">
        <v>8640</v>
      </c>
      <c r="J3" s="117">
        <v>16.047548291233284</v>
      </c>
    </row>
    <row r="4" spans="1:10" s="118" customFormat="1" ht="15.75">
      <c r="A4" s="145" t="s">
        <v>2</v>
      </c>
      <c r="B4" s="129">
        <v>0</v>
      </c>
      <c r="C4" s="121">
        <v>0</v>
      </c>
      <c r="D4" s="121">
        <v>0</v>
      </c>
      <c r="E4" s="148">
        <v>0</v>
      </c>
      <c r="F4" s="123">
        <v>0</v>
      </c>
      <c r="G4" s="127">
        <v>0</v>
      </c>
      <c r="H4" s="127">
        <v>0</v>
      </c>
      <c r="I4" s="16">
        <v>0</v>
      </c>
      <c r="J4" s="125">
        <v>0</v>
      </c>
    </row>
    <row r="5" spans="1:10" s="118" customFormat="1" ht="15.75">
      <c r="A5" s="126" t="s">
        <v>3</v>
      </c>
      <c r="B5" s="129">
        <v>0</v>
      </c>
      <c r="C5" s="121">
        <v>0</v>
      </c>
      <c r="D5" s="121">
        <v>1</v>
      </c>
      <c r="E5" s="148">
        <v>1</v>
      </c>
      <c r="F5" s="123">
        <v>1.694915254237288</v>
      </c>
      <c r="G5" s="127">
        <v>1000</v>
      </c>
      <c r="H5" s="127">
        <v>275</v>
      </c>
      <c r="I5" s="16">
        <v>1275</v>
      </c>
      <c r="J5" s="125">
        <v>2.3681277860326895</v>
      </c>
    </row>
    <row r="6" spans="1:10" s="118" customFormat="1" ht="15.75">
      <c r="A6" s="145" t="s">
        <v>4</v>
      </c>
      <c r="B6" s="129">
        <v>0</v>
      </c>
      <c r="C6" s="121">
        <v>0</v>
      </c>
      <c r="D6" s="121">
        <v>0</v>
      </c>
      <c r="E6" s="148">
        <v>0</v>
      </c>
      <c r="F6" s="123">
        <v>0</v>
      </c>
      <c r="G6" s="127">
        <v>0</v>
      </c>
      <c r="H6" s="127">
        <v>0</v>
      </c>
      <c r="I6" s="16">
        <v>0</v>
      </c>
      <c r="J6" s="125">
        <v>0</v>
      </c>
    </row>
    <row r="7" spans="1:10" s="118" customFormat="1" ht="15.75">
      <c r="A7" s="126" t="s">
        <v>5</v>
      </c>
      <c r="B7" s="129">
        <v>0</v>
      </c>
      <c r="C7" s="121">
        <v>0</v>
      </c>
      <c r="D7" s="121">
        <v>1</v>
      </c>
      <c r="E7" s="148">
        <v>1</v>
      </c>
      <c r="F7" s="123">
        <v>1.694915254237288</v>
      </c>
      <c r="G7" s="127">
        <v>900</v>
      </c>
      <c r="H7" s="127">
        <v>1000</v>
      </c>
      <c r="I7" s="16">
        <v>1900</v>
      </c>
      <c r="J7" s="125">
        <v>3.528974739970282</v>
      </c>
    </row>
    <row r="8" spans="1:10" s="118" customFormat="1" ht="15.75">
      <c r="A8" s="145" t="s">
        <v>6</v>
      </c>
      <c r="B8" s="129">
        <v>0</v>
      </c>
      <c r="C8" s="121">
        <v>0</v>
      </c>
      <c r="D8" s="121">
        <v>0</v>
      </c>
      <c r="E8" s="148">
        <v>0</v>
      </c>
      <c r="F8" s="123">
        <v>0</v>
      </c>
      <c r="G8" s="127">
        <v>0</v>
      </c>
      <c r="H8" s="127">
        <v>0</v>
      </c>
      <c r="I8" s="16">
        <v>0</v>
      </c>
      <c r="J8" s="125">
        <v>0</v>
      </c>
    </row>
    <row r="9" spans="1:10" s="118" customFormat="1" ht="15.75">
      <c r="A9" s="145" t="s">
        <v>22</v>
      </c>
      <c r="B9" s="185">
        <v>0</v>
      </c>
      <c r="C9" s="121">
        <v>0</v>
      </c>
      <c r="D9" s="121">
        <v>0</v>
      </c>
      <c r="E9" s="148">
        <v>0</v>
      </c>
      <c r="F9" s="123">
        <v>0</v>
      </c>
      <c r="G9" s="127">
        <v>0</v>
      </c>
      <c r="H9" s="127">
        <v>0</v>
      </c>
      <c r="I9" s="16">
        <v>0</v>
      </c>
      <c r="J9" s="125">
        <v>0</v>
      </c>
    </row>
    <row r="10" spans="1:10" s="118" customFormat="1" ht="15.75">
      <c r="A10" s="145" t="s">
        <v>207</v>
      </c>
      <c r="B10" s="129">
        <v>0</v>
      </c>
      <c r="C10" s="121">
        <v>0</v>
      </c>
      <c r="D10" s="121">
        <v>0</v>
      </c>
      <c r="E10" s="148">
        <v>0</v>
      </c>
      <c r="F10" s="123">
        <v>0</v>
      </c>
      <c r="G10" s="127">
        <v>0</v>
      </c>
      <c r="H10" s="127">
        <v>0</v>
      </c>
      <c r="I10" s="16">
        <v>0</v>
      </c>
      <c r="J10" s="125">
        <v>0</v>
      </c>
    </row>
    <row r="11" spans="1:10" s="118" customFormat="1" ht="15.75">
      <c r="A11" s="126" t="s">
        <v>9</v>
      </c>
      <c r="B11" s="129">
        <v>5</v>
      </c>
      <c r="C11" s="121">
        <v>5</v>
      </c>
      <c r="D11" s="121">
        <v>12</v>
      </c>
      <c r="E11" s="148">
        <v>17</v>
      </c>
      <c r="F11" s="123">
        <v>28.8135593220339</v>
      </c>
      <c r="G11" s="127">
        <v>10530</v>
      </c>
      <c r="H11" s="127">
        <v>3375</v>
      </c>
      <c r="I11" s="16">
        <v>13905</v>
      </c>
      <c r="J11" s="125">
        <v>25.826523031203568</v>
      </c>
    </row>
    <row r="12" spans="1:10" s="118" customFormat="1" ht="15.75">
      <c r="A12" s="126" t="s">
        <v>10</v>
      </c>
      <c r="B12" s="129">
        <v>1</v>
      </c>
      <c r="C12" s="121">
        <v>1</v>
      </c>
      <c r="D12" s="121">
        <v>5</v>
      </c>
      <c r="E12" s="148">
        <v>6</v>
      </c>
      <c r="F12" s="123">
        <v>10.16949152542373</v>
      </c>
      <c r="G12" s="127">
        <v>4050</v>
      </c>
      <c r="H12" s="127">
        <v>1000</v>
      </c>
      <c r="I12" s="16">
        <v>5050</v>
      </c>
      <c r="J12" s="125">
        <v>9.37964338781575</v>
      </c>
    </row>
    <row r="13" spans="1:10" s="118" customFormat="1" ht="15.75">
      <c r="A13" s="126" t="s">
        <v>11</v>
      </c>
      <c r="B13" s="129">
        <v>1</v>
      </c>
      <c r="C13" s="121">
        <v>1</v>
      </c>
      <c r="D13" s="121">
        <v>2</v>
      </c>
      <c r="E13" s="148">
        <v>3</v>
      </c>
      <c r="F13" s="123">
        <v>5.084745762711865</v>
      </c>
      <c r="G13" s="127">
        <v>3800</v>
      </c>
      <c r="H13" s="127">
        <v>2800</v>
      </c>
      <c r="I13" s="16">
        <v>6600</v>
      </c>
      <c r="J13" s="125">
        <v>12.25854383358098</v>
      </c>
    </row>
    <row r="14" spans="1:10" s="118" customFormat="1" ht="15.75">
      <c r="A14" s="126" t="s">
        <v>12</v>
      </c>
      <c r="B14" s="129">
        <v>4</v>
      </c>
      <c r="C14" s="121">
        <v>4</v>
      </c>
      <c r="D14" s="121">
        <v>2</v>
      </c>
      <c r="E14" s="148">
        <v>6</v>
      </c>
      <c r="F14" s="123">
        <v>10.16949152542373</v>
      </c>
      <c r="G14" s="127">
        <v>2000</v>
      </c>
      <c r="H14" s="127">
        <v>1030</v>
      </c>
      <c r="I14" s="16">
        <v>3030</v>
      </c>
      <c r="J14" s="125">
        <v>5.627786032689451</v>
      </c>
    </row>
    <row r="15" spans="1:10" s="118" customFormat="1" ht="15.75">
      <c r="A15" s="145" t="s">
        <v>13</v>
      </c>
      <c r="B15" s="129">
        <v>0</v>
      </c>
      <c r="C15" s="121"/>
      <c r="D15" s="121"/>
      <c r="E15" s="148">
        <v>0</v>
      </c>
      <c r="F15" s="123">
        <v>0</v>
      </c>
      <c r="G15" s="127"/>
      <c r="H15" s="127">
        <v>0</v>
      </c>
      <c r="I15" s="16">
        <v>0</v>
      </c>
      <c r="J15" s="125">
        <v>0</v>
      </c>
    </row>
    <row r="16" spans="1:10" s="118" customFormat="1" ht="15.75">
      <c r="A16" s="126" t="s">
        <v>14</v>
      </c>
      <c r="B16" s="129">
        <v>0</v>
      </c>
      <c r="C16" s="121">
        <v>0</v>
      </c>
      <c r="D16" s="121">
        <v>1</v>
      </c>
      <c r="E16" s="148">
        <v>1</v>
      </c>
      <c r="F16" s="123">
        <v>1.694915254237288</v>
      </c>
      <c r="G16" s="127">
        <v>3380</v>
      </c>
      <c r="H16" s="127">
        <v>1000</v>
      </c>
      <c r="I16" s="16">
        <v>4380</v>
      </c>
      <c r="J16" s="125">
        <v>8.13521545319465</v>
      </c>
    </row>
    <row r="17" spans="1:10" s="118" customFormat="1" ht="15.75">
      <c r="A17" s="126" t="s">
        <v>15</v>
      </c>
      <c r="B17" s="129">
        <v>4</v>
      </c>
      <c r="C17" s="121">
        <v>4</v>
      </c>
      <c r="D17" s="121">
        <v>12</v>
      </c>
      <c r="E17" s="148">
        <v>16</v>
      </c>
      <c r="F17" s="123">
        <v>27.11864406779661</v>
      </c>
      <c r="G17" s="127">
        <v>8340</v>
      </c>
      <c r="H17" s="127">
        <v>720</v>
      </c>
      <c r="I17" s="16">
        <v>9060</v>
      </c>
      <c r="J17" s="125">
        <v>16.827637444279347</v>
      </c>
    </row>
    <row r="18" spans="1:10" s="118" customFormat="1" ht="15.75">
      <c r="A18" s="145" t="s">
        <v>16</v>
      </c>
      <c r="B18" s="129">
        <v>0</v>
      </c>
      <c r="C18" s="121">
        <v>0</v>
      </c>
      <c r="D18" s="121">
        <v>0</v>
      </c>
      <c r="E18" s="148">
        <v>0</v>
      </c>
      <c r="F18" s="123">
        <v>0</v>
      </c>
      <c r="G18" s="127">
        <v>0</v>
      </c>
      <c r="H18" s="127">
        <v>0</v>
      </c>
      <c r="I18" s="16">
        <v>0</v>
      </c>
      <c r="J18" s="125">
        <v>0</v>
      </c>
    </row>
    <row r="19" spans="1:10" s="118" customFormat="1" ht="15.75">
      <c r="A19" s="145" t="s">
        <v>17</v>
      </c>
      <c r="B19" s="129">
        <v>0</v>
      </c>
      <c r="C19" s="121">
        <v>0</v>
      </c>
      <c r="D19" s="121">
        <v>0</v>
      </c>
      <c r="E19" s="148">
        <v>0</v>
      </c>
      <c r="F19" s="123">
        <v>0</v>
      </c>
      <c r="G19" s="127">
        <v>0</v>
      </c>
      <c r="H19" s="127">
        <v>0</v>
      </c>
      <c r="I19" s="16">
        <v>0</v>
      </c>
      <c r="J19" s="125">
        <v>0</v>
      </c>
    </row>
    <row r="20" spans="1:10" s="118" customFormat="1" ht="15.75">
      <c r="A20" s="145" t="s">
        <v>208</v>
      </c>
      <c r="B20" s="129">
        <v>0</v>
      </c>
      <c r="C20" s="121">
        <v>0</v>
      </c>
      <c r="D20" s="121">
        <v>0</v>
      </c>
      <c r="E20" s="148">
        <v>0</v>
      </c>
      <c r="F20" s="123">
        <v>0</v>
      </c>
      <c r="G20" s="127">
        <v>0</v>
      </c>
      <c r="H20" s="127">
        <v>0</v>
      </c>
      <c r="I20" s="16">
        <v>0</v>
      </c>
      <c r="J20" s="125">
        <v>0</v>
      </c>
    </row>
    <row r="21" spans="1:10" ht="16.5" thickBot="1">
      <c r="A21" s="175" t="s">
        <v>19</v>
      </c>
      <c r="B21" s="186">
        <v>0</v>
      </c>
      <c r="C21" s="187">
        <v>0</v>
      </c>
      <c r="D21" s="187">
        <v>0</v>
      </c>
      <c r="E21" s="188">
        <v>0</v>
      </c>
      <c r="F21" s="189">
        <v>0</v>
      </c>
      <c r="G21" s="190">
        <v>0</v>
      </c>
      <c r="H21" s="190">
        <v>0</v>
      </c>
      <c r="I21" s="28">
        <v>0</v>
      </c>
      <c r="J21" s="191">
        <v>0</v>
      </c>
    </row>
    <row r="22" spans="1:10" ht="16.5" thickBot="1">
      <c r="A22" s="339" t="s">
        <v>20</v>
      </c>
      <c r="B22" s="486">
        <v>17</v>
      </c>
      <c r="C22" s="486">
        <v>17</v>
      </c>
      <c r="D22" s="486">
        <v>42</v>
      </c>
      <c r="E22" s="486">
        <v>59</v>
      </c>
      <c r="F22" s="487">
        <v>100</v>
      </c>
      <c r="G22" s="488">
        <v>39840</v>
      </c>
      <c r="H22" s="488">
        <v>14000</v>
      </c>
      <c r="I22" s="341">
        <v>53840</v>
      </c>
      <c r="J22" s="489">
        <v>100</v>
      </c>
    </row>
  </sheetData>
  <mergeCells count="1"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B2" sqref="B2"/>
    </sheetView>
  </sheetViews>
  <sheetFormatPr defaultColWidth="9.00390625" defaultRowHeight="12.75"/>
  <cols>
    <col min="1" max="1" width="22.75390625" style="2" customWidth="1"/>
    <col min="2" max="10" width="12.75390625" style="3" customWidth="1"/>
    <col min="11" max="11" width="9.125" style="3" customWidth="1"/>
    <col min="12" max="12" width="10.625" style="3" customWidth="1"/>
    <col min="13" max="13" width="10.625" style="4" customWidth="1"/>
    <col min="14" max="16384" width="9.125" style="4" customWidth="1"/>
  </cols>
  <sheetData>
    <row r="1" spans="1:13" ht="75" customHeight="1" thickBot="1">
      <c r="A1" s="641" t="s">
        <v>52</v>
      </c>
      <c r="B1" s="641"/>
      <c r="C1" s="641"/>
      <c r="D1" s="641"/>
      <c r="E1" s="641"/>
      <c r="F1" s="641"/>
      <c r="G1" s="641"/>
      <c r="H1" s="641"/>
      <c r="I1" s="641"/>
      <c r="J1" s="641"/>
      <c r="K1" s="12"/>
      <c r="L1" s="12"/>
      <c r="M1" s="12"/>
    </row>
    <row r="2" spans="1:10" s="1" customFormat="1" ht="120" customHeight="1" thickBot="1">
      <c r="A2" s="20" t="s">
        <v>0</v>
      </c>
      <c r="B2" s="21" t="s">
        <v>33</v>
      </c>
      <c r="C2" s="21" t="s">
        <v>34</v>
      </c>
      <c r="D2" s="21" t="s">
        <v>35</v>
      </c>
      <c r="E2" s="21" t="s">
        <v>36</v>
      </c>
      <c r="F2" s="21" t="s">
        <v>37</v>
      </c>
      <c r="G2" s="21" t="s">
        <v>38</v>
      </c>
      <c r="H2" s="29" t="s">
        <v>39</v>
      </c>
      <c r="I2" s="284" t="s">
        <v>40</v>
      </c>
      <c r="J2" s="30" t="s">
        <v>41</v>
      </c>
    </row>
    <row r="3" spans="1:12" ht="15.75">
      <c r="A3" s="22" t="s">
        <v>1</v>
      </c>
      <c r="B3" s="31">
        <v>4389</v>
      </c>
      <c r="C3" s="23">
        <v>1332</v>
      </c>
      <c r="D3" s="23">
        <f aca="true" t="shared" si="0" ref="D3:D21">+B3+C3</f>
        <v>5721</v>
      </c>
      <c r="E3" s="23">
        <v>3993</v>
      </c>
      <c r="F3" s="23">
        <v>2009</v>
      </c>
      <c r="G3" s="23">
        <f aca="true" t="shared" si="1" ref="G3:G21">+E3+F3</f>
        <v>6002</v>
      </c>
      <c r="H3" s="27">
        <f aca="true" t="shared" si="2" ref="H3:H21">+E3-B3</f>
        <v>-396</v>
      </c>
      <c r="I3" s="285">
        <f aca="true" t="shared" si="3" ref="I3:I21">+F3-C3</f>
        <v>677</v>
      </c>
      <c r="J3" s="24">
        <f aca="true" t="shared" si="4" ref="J3:J21">+G3-D3</f>
        <v>281</v>
      </c>
      <c r="K3" s="4"/>
      <c r="L3" s="4"/>
    </row>
    <row r="4" spans="1:12" ht="15.75">
      <c r="A4" s="17" t="s">
        <v>2</v>
      </c>
      <c r="B4" s="32">
        <v>1165</v>
      </c>
      <c r="C4" s="15">
        <v>158</v>
      </c>
      <c r="D4" s="15">
        <f t="shared" si="0"/>
        <v>1323</v>
      </c>
      <c r="E4" s="15">
        <v>1327</v>
      </c>
      <c r="F4" s="15">
        <v>272</v>
      </c>
      <c r="G4" s="15">
        <f t="shared" si="1"/>
        <v>1599</v>
      </c>
      <c r="H4" s="16">
        <f t="shared" si="2"/>
        <v>162</v>
      </c>
      <c r="I4" s="286">
        <f t="shared" si="3"/>
        <v>114</v>
      </c>
      <c r="J4" s="18">
        <f t="shared" si="4"/>
        <v>276</v>
      </c>
      <c r="K4" s="4"/>
      <c r="L4" s="4"/>
    </row>
    <row r="5" spans="1:12" ht="15.75">
      <c r="A5" s="17" t="s">
        <v>3</v>
      </c>
      <c r="B5" s="32">
        <v>1812</v>
      </c>
      <c r="C5" s="15">
        <v>48</v>
      </c>
      <c r="D5" s="15">
        <f t="shared" si="0"/>
        <v>1860</v>
      </c>
      <c r="E5" s="15">
        <v>1573</v>
      </c>
      <c r="F5" s="15">
        <v>821</v>
      </c>
      <c r="G5" s="15">
        <f t="shared" si="1"/>
        <v>2394</v>
      </c>
      <c r="H5" s="16">
        <f t="shared" si="2"/>
        <v>-239</v>
      </c>
      <c r="I5" s="286">
        <f t="shared" si="3"/>
        <v>773</v>
      </c>
      <c r="J5" s="18">
        <f t="shared" si="4"/>
        <v>534</v>
      </c>
      <c r="K5" s="4"/>
      <c r="L5" s="4"/>
    </row>
    <row r="6" spans="1:12" ht="15.75">
      <c r="A6" s="17" t="s">
        <v>4</v>
      </c>
      <c r="B6" s="32">
        <v>618</v>
      </c>
      <c r="C6" s="15">
        <v>287</v>
      </c>
      <c r="D6" s="15">
        <f t="shared" si="0"/>
        <v>905</v>
      </c>
      <c r="E6" s="15">
        <v>555</v>
      </c>
      <c r="F6" s="15">
        <v>582</v>
      </c>
      <c r="G6" s="15">
        <f t="shared" si="1"/>
        <v>1137</v>
      </c>
      <c r="H6" s="16">
        <f t="shared" si="2"/>
        <v>-63</v>
      </c>
      <c r="I6" s="286">
        <f t="shared" si="3"/>
        <v>295</v>
      </c>
      <c r="J6" s="18">
        <f t="shared" si="4"/>
        <v>232</v>
      </c>
      <c r="K6" s="4"/>
      <c r="L6" s="4"/>
    </row>
    <row r="7" spans="1:12" ht="15.75">
      <c r="A7" s="17" t="s">
        <v>5</v>
      </c>
      <c r="B7" s="32">
        <v>166</v>
      </c>
      <c r="C7" s="15">
        <v>0</v>
      </c>
      <c r="D7" s="15">
        <f t="shared" si="0"/>
        <v>166</v>
      </c>
      <c r="E7" s="15">
        <v>127</v>
      </c>
      <c r="F7" s="15">
        <v>0</v>
      </c>
      <c r="G7" s="15">
        <f t="shared" si="1"/>
        <v>127</v>
      </c>
      <c r="H7" s="16">
        <f t="shared" si="2"/>
        <v>-39</v>
      </c>
      <c r="I7" s="286">
        <f t="shared" si="3"/>
        <v>0</v>
      </c>
      <c r="J7" s="18">
        <f t="shared" si="4"/>
        <v>-39</v>
      </c>
      <c r="K7" s="4"/>
      <c r="L7" s="4"/>
    </row>
    <row r="8" spans="1:12" ht="15.75">
      <c r="A8" s="17" t="s">
        <v>6</v>
      </c>
      <c r="B8" s="32">
        <v>1456</v>
      </c>
      <c r="C8" s="15">
        <v>703</v>
      </c>
      <c r="D8" s="15">
        <f t="shared" si="0"/>
        <v>2159</v>
      </c>
      <c r="E8" s="15">
        <v>1617</v>
      </c>
      <c r="F8" s="15">
        <v>1693</v>
      </c>
      <c r="G8" s="15">
        <f t="shared" si="1"/>
        <v>3310</v>
      </c>
      <c r="H8" s="16">
        <f t="shared" si="2"/>
        <v>161</v>
      </c>
      <c r="I8" s="286">
        <f t="shared" si="3"/>
        <v>990</v>
      </c>
      <c r="J8" s="18">
        <f t="shared" si="4"/>
        <v>1151</v>
      </c>
      <c r="K8" s="4"/>
      <c r="L8" s="4"/>
    </row>
    <row r="9" spans="1:12" ht="15.75">
      <c r="A9" s="17" t="s">
        <v>7</v>
      </c>
      <c r="B9" s="32">
        <v>1541</v>
      </c>
      <c r="C9" s="15">
        <v>373</v>
      </c>
      <c r="D9" s="15">
        <f t="shared" si="0"/>
        <v>1914</v>
      </c>
      <c r="E9" s="15">
        <v>1460</v>
      </c>
      <c r="F9" s="15">
        <v>1928</v>
      </c>
      <c r="G9" s="15">
        <f t="shared" si="1"/>
        <v>3388</v>
      </c>
      <c r="H9" s="16">
        <f t="shared" si="2"/>
        <v>-81</v>
      </c>
      <c r="I9" s="286">
        <f t="shared" si="3"/>
        <v>1555</v>
      </c>
      <c r="J9" s="18">
        <f t="shared" si="4"/>
        <v>1474</v>
      </c>
      <c r="K9" s="4"/>
      <c r="L9" s="4"/>
    </row>
    <row r="10" spans="1:12" ht="15.75">
      <c r="A10" s="17" t="s">
        <v>8</v>
      </c>
      <c r="B10" s="32">
        <v>563</v>
      </c>
      <c r="C10" s="15">
        <v>681</v>
      </c>
      <c r="D10" s="15">
        <f t="shared" si="0"/>
        <v>1244</v>
      </c>
      <c r="E10" s="15">
        <v>568</v>
      </c>
      <c r="F10" s="15">
        <v>1227</v>
      </c>
      <c r="G10" s="15">
        <f t="shared" si="1"/>
        <v>1795</v>
      </c>
      <c r="H10" s="16">
        <f t="shared" si="2"/>
        <v>5</v>
      </c>
      <c r="I10" s="286">
        <f t="shared" si="3"/>
        <v>546</v>
      </c>
      <c r="J10" s="18">
        <f t="shared" si="4"/>
        <v>551</v>
      </c>
      <c r="K10" s="4"/>
      <c r="L10" s="4"/>
    </row>
    <row r="11" spans="1:12" ht="15.75">
      <c r="A11" s="17" t="s">
        <v>9</v>
      </c>
      <c r="B11" s="32">
        <v>4306</v>
      </c>
      <c r="C11" s="15">
        <v>853</v>
      </c>
      <c r="D11" s="15">
        <f t="shared" si="0"/>
        <v>5159</v>
      </c>
      <c r="E11" s="15">
        <v>2969</v>
      </c>
      <c r="F11" s="15">
        <v>1174</v>
      </c>
      <c r="G11" s="15">
        <f t="shared" si="1"/>
        <v>4143</v>
      </c>
      <c r="H11" s="16">
        <f t="shared" si="2"/>
        <v>-1337</v>
      </c>
      <c r="I11" s="286">
        <f t="shared" si="3"/>
        <v>321</v>
      </c>
      <c r="J11" s="18">
        <f t="shared" si="4"/>
        <v>-1016</v>
      </c>
      <c r="K11" s="4"/>
      <c r="L11" s="4"/>
    </row>
    <row r="12" spans="1:12" ht="15.75">
      <c r="A12" s="17" t="s">
        <v>10</v>
      </c>
      <c r="B12" s="32">
        <v>3159</v>
      </c>
      <c r="C12" s="15">
        <v>947</v>
      </c>
      <c r="D12" s="15">
        <f t="shared" si="0"/>
        <v>4106</v>
      </c>
      <c r="E12" s="15">
        <v>2814</v>
      </c>
      <c r="F12" s="15">
        <v>1433</v>
      </c>
      <c r="G12" s="15">
        <f t="shared" si="1"/>
        <v>4247</v>
      </c>
      <c r="H12" s="16">
        <f t="shared" si="2"/>
        <v>-345</v>
      </c>
      <c r="I12" s="286">
        <f t="shared" si="3"/>
        <v>486</v>
      </c>
      <c r="J12" s="18">
        <f t="shared" si="4"/>
        <v>141</v>
      </c>
      <c r="K12" s="4"/>
      <c r="L12" s="4"/>
    </row>
    <row r="13" spans="1:12" ht="15.75">
      <c r="A13" s="17" t="s">
        <v>11</v>
      </c>
      <c r="B13" s="32">
        <v>2437</v>
      </c>
      <c r="C13" s="15">
        <v>454</v>
      </c>
      <c r="D13" s="15">
        <f t="shared" si="0"/>
        <v>2891</v>
      </c>
      <c r="E13" s="15">
        <v>1823</v>
      </c>
      <c r="F13" s="15">
        <v>521</v>
      </c>
      <c r="G13" s="15">
        <f t="shared" si="1"/>
        <v>2344</v>
      </c>
      <c r="H13" s="16">
        <f t="shared" si="2"/>
        <v>-614</v>
      </c>
      <c r="I13" s="286">
        <f t="shared" si="3"/>
        <v>67</v>
      </c>
      <c r="J13" s="18">
        <f t="shared" si="4"/>
        <v>-547</v>
      </c>
      <c r="K13" s="4"/>
      <c r="L13" s="4"/>
    </row>
    <row r="14" spans="1:12" ht="15.75">
      <c r="A14" s="17" t="s">
        <v>12</v>
      </c>
      <c r="B14" s="32">
        <v>557</v>
      </c>
      <c r="C14" s="15">
        <v>229</v>
      </c>
      <c r="D14" s="15">
        <f t="shared" si="0"/>
        <v>786</v>
      </c>
      <c r="E14" s="15">
        <v>586</v>
      </c>
      <c r="F14" s="15">
        <v>353</v>
      </c>
      <c r="G14" s="15">
        <f t="shared" si="1"/>
        <v>939</v>
      </c>
      <c r="H14" s="16">
        <f t="shared" si="2"/>
        <v>29</v>
      </c>
      <c r="I14" s="286">
        <f t="shared" si="3"/>
        <v>124</v>
      </c>
      <c r="J14" s="18">
        <f t="shared" si="4"/>
        <v>153</v>
      </c>
      <c r="K14" s="4"/>
      <c r="L14" s="4"/>
    </row>
    <row r="15" spans="1:12" ht="15.75">
      <c r="A15" s="17" t="s">
        <v>13</v>
      </c>
      <c r="B15" s="32">
        <v>1863</v>
      </c>
      <c r="C15" s="15">
        <v>997</v>
      </c>
      <c r="D15" s="15">
        <f t="shared" si="0"/>
        <v>2860</v>
      </c>
      <c r="E15" s="15">
        <v>1784</v>
      </c>
      <c r="F15" s="15">
        <v>1164</v>
      </c>
      <c r="G15" s="15">
        <f t="shared" si="1"/>
        <v>2948</v>
      </c>
      <c r="H15" s="16">
        <f t="shared" si="2"/>
        <v>-79</v>
      </c>
      <c r="I15" s="286">
        <f t="shared" si="3"/>
        <v>167</v>
      </c>
      <c r="J15" s="18">
        <f t="shared" si="4"/>
        <v>88</v>
      </c>
      <c r="K15" s="4"/>
      <c r="L15" s="4"/>
    </row>
    <row r="16" spans="1:12" ht="15.75">
      <c r="A16" s="17" t="s">
        <v>14</v>
      </c>
      <c r="B16" s="32">
        <v>1517</v>
      </c>
      <c r="C16" s="15">
        <v>704</v>
      </c>
      <c r="D16" s="15">
        <f t="shared" si="0"/>
        <v>2221</v>
      </c>
      <c r="E16" s="15">
        <v>1248</v>
      </c>
      <c r="F16" s="15">
        <v>681</v>
      </c>
      <c r="G16" s="15">
        <f t="shared" si="1"/>
        <v>1929</v>
      </c>
      <c r="H16" s="16">
        <f t="shared" si="2"/>
        <v>-269</v>
      </c>
      <c r="I16" s="286">
        <f t="shared" si="3"/>
        <v>-23</v>
      </c>
      <c r="J16" s="18">
        <f t="shared" si="4"/>
        <v>-292</v>
      </c>
      <c r="K16" s="4"/>
      <c r="L16" s="4"/>
    </row>
    <row r="17" spans="1:12" ht="15.75">
      <c r="A17" s="17" t="s">
        <v>15</v>
      </c>
      <c r="B17" s="32">
        <v>744</v>
      </c>
      <c r="C17" s="15">
        <v>85</v>
      </c>
      <c r="D17" s="15">
        <f t="shared" si="0"/>
        <v>829</v>
      </c>
      <c r="E17" s="15">
        <v>647</v>
      </c>
      <c r="F17" s="15">
        <v>214</v>
      </c>
      <c r="G17" s="15">
        <f t="shared" si="1"/>
        <v>861</v>
      </c>
      <c r="H17" s="16">
        <f t="shared" si="2"/>
        <v>-97</v>
      </c>
      <c r="I17" s="286">
        <f t="shared" si="3"/>
        <v>129</v>
      </c>
      <c r="J17" s="18">
        <f t="shared" si="4"/>
        <v>32</v>
      </c>
      <c r="K17" s="4"/>
      <c r="L17" s="4"/>
    </row>
    <row r="18" spans="1:12" ht="15.75">
      <c r="A18" s="17" t="s">
        <v>16</v>
      </c>
      <c r="B18" s="32">
        <v>172</v>
      </c>
      <c r="C18" s="15">
        <v>4</v>
      </c>
      <c r="D18" s="15">
        <f t="shared" si="0"/>
        <v>176</v>
      </c>
      <c r="E18" s="15">
        <v>161</v>
      </c>
      <c r="F18" s="15">
        <v>15</v>
      </c>
      <c r="G18" s="15">
        <f t="shared" si="1"/>
        <v>176</v>
      </c>
      <c r="H18" s="16">
        <f t="shared" si="2"/>
        <v>-11</v>
      </c>
      <c r="I18" s="286">
        <f t="shared" si="3"/>
        <v>11</v>
      </c>
      <c r="J18" s="18">
        <f t="shared" si="4"/>
        <v>0</v>
      </c>
      <c r="K18" s="4"/>
      <c r="L18" s="4"/>
    </row>
    <row r="19" spans="1:12" ht="15.75">
      <c r="A19" s="17" t="s">
        <v>17</v>
      </c>
      <c r="B19" s="32">
        <v>82</v>
      </c>
      <c r="C19" s="15">
        <v>0</v>
      </c>
      <c r="D19" s="15">
        <f t="shared" si="0"/>
        <v>82</v>
      </c>
      <c r="E19" s="15">
        <v>87</v>
      </c>
      <c r="F19" s="15">
        <v>0</v>
      </c>
      <c r="G19" s="15">
        <f t="shared" si="1"/>
        <v>87</v>
      </c>
      <c r="H19" s="16">
        <f t="shared" si="2"/>
        <v>5</v>
      </c>
      <c r="I19" s="286">
        <f t="shared" si="3"/>
        <v>0</v>
      </c>
      <c r="J19" s="18">
        <f t="shared" si="4"/>
        <v>5</v>
      </c>
      <c r="K19" s="4"/>
      <c r="L19" s="4"/>
    </row>
    <row r="20" spans="1:12" ht="15.75">
      <c r="A20" s="17" t="s">
        <v>18</v>
      </c>
      <c r="B20" s="32">
        <v>45</v>
      </c>
      <c r="C20" s="15">
        <v>0</v>
      </c>
      <c r="D20" s="15">
        <f t="shared" si="0"/>
        <v>45</v>
      </c>
      <c r="E20" s="15">
        <v>85</v>
      </c>
      <c r="F20" s="15">
        <v>0</v>
      </c>
      <c r="G20" s="15">
        <f t="shared" si="1"/>
        <v>85</v>
      </c>
      <c r="H20" s="16">
        <f t="shared" si="2"/>
        <v>40</v>
      </c>
      <c r="I20" s="286">
        <f t="shared" si="3"/>
        <v>0</v>
      </c>
      <c r="J20" s="18">
        <f t="shared" si="4"/>
        <v>40</v>
      </c>
      <c r="K20" s="4"/>
      <c r="L20" s="4"/>
    </row>
    <row r="21" spans="1:12" ht="16.5" thickBot="1">
      <c r="A21" s="25" t="s">
        <v>19</v>
      </c>
      <c r="B21" s="33">
        <v>382</v>
      </c>
      <c r="C21" s="26">
        <v>202</v>
      </c>
      <c r="D21" s="26">
        <f t="shared" si="0"/>
        <v>584</v>
      </c>
      <c r="E21" s="26">
        <v>726</v>
      </c>
      <c r="F21" s="26">
        <v>970</v>
      </c>
      <c r="G21" s="26">
        <f t="shared" si="1"/>
        <v>1696</v>
      </c>
      <c r="H21" s="28">
        <f t="shared" si="2"/>
        <v>344</v>
      </c>
      <c r="I21" s="287">
        <f t="shared" si="3"/>
        <v>768</v>
      </c>
      <c r="J21" s="19">
        <f t="shared" si="4"/>
        <v>1112</v>
      </c>
      <c r="K21" s="4"/>
      <c r="L21" s="4"/>
    </row>
    <row r="22" spans="1:10" s="14" customFormat="1" ht="16.5" thickBot="1">
      <c r="A22" s="339" t="s">
        <v>20</v>
      </c>
      <c r="B22" s="341">
        <f aca="true" t="shared" si="5" ref="B22:J22">SUM(B3:B21)</f>
        <v>26974</v>
      </c>
      <c r="C22" s="340">
        <f t="shared" si="5"/>
        <v>8057</v>
      </c>
      <c r="D22" s="340">
        <f t="shared" si="5"/>
        <v>35031</v>
      </c>
      <c r="E22" s="340">
        <f t="shared" si="5"/>
        <v>24150</v>
      </c>
      <c r="F22" s="340">
        <f t="shared" si="5"/>
        <v>15057</v>
      </c>
      <c r="G22" s="340">
        <f t="shared" si="5"/>
        <v>39207</v>
      </c>
      <c r="H22" s="341">
        <f t="shared" si="5"/>
        <v>-2824</v>
      </c>
      <c r="I22" s="341">
        <f t="shared" si="5"/>
        <v>7000</v>
      </c>
      <c r="J22" s="342">
        <f t="shared" si="5"/>
        <v>4176</v>
      </c>
    </row>
    <row r="24" spans="1:9" ht="15.75">
      <c r="A24" s="640" t="s">
        <v>21</v>
      </c>
      <c r="B24" s="640"/>
      <c r="C24" s="640"/>
      <c r="D24" s="640"/>
      <c r="E24" s="640"/>
      <c r="F24" s="640"/>
      <c r="G24" s="640"/>
      <c r="H24" s="640"/>
      <c r="I24" s="640"/>
    </row>
  </sheetData>
  <mergeCells count="2">
    <mergeCell ref="A24:I24"/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F23" sqref="F23"/>
    </sheetView>
  </sheetViews>
  <sheetFormatPr defaultColWidth="9.00390625" defaultRowHeight="12.75"/>
  <cols>
    <col min="1" max="1" width="22.75390625" style="98" customWidth="1"/>
    <col min="2" max="9" width="16.00390625" style="98" customWidth="1"/>
    <col min="10" max="10" width="19.75390625" style="98" customWidth="1"/>
    <col min="11" max="16384" width="9.125" style="98" customWidth="1"/>
  </cols>
  <sheetData>
    <row r="1" spans="1:10" s="91" customFormat="1" ht="75" customHeight="1" thickBot="1">
      <c r="A1" s="642" t="s">
        <v>531</v>
      </c>
      <c r="B1" s="642"/>
      <c r="C1" s="642"/>
      <c r="D1" s="642"/>
      <c r="E1" s="642"/>
      <c r="F1" s="642"/>
      <c r="G1" s="642"/>
      <c r="H1" s="642"/>
      <c r="I1" s="642"/>
      <c r="J1" s="642"/>
    </row>
    <row r="2" spans="1:10" s="94" customFormat="1" ht="112.5" customHeight="1" thickBot="1">
      <c r="A2" s="106" t="s">
        <v>0</v>
      </c>
      <c r="B2" s="107" t="s">
        <v>198</v>
      </c>
      <c r="C2" s="107" t="s">
        <v>199</v>
      </c>
      <c r="D2" s="107" t="s">
        <v>200</v>
      </c>
      <c r="E2" s="108" t="s">
        <v>201</v>
      </c>
      <c r="F2" s="107" t="s">
        <v>202</v>
      </c>
      <c r="G2" s="107" t="s">
        <v>203</v>
      </c>
      <c r="H2" s="107" t="s">
        <v>204</v>
      </c>
      <c r="I2" s="108" t="s">
        <v>205</v>
      </c>
      <c r="J2" s="109" t="s">
        <v>206</v>
      </c>
    </row>
    <row r="3" spans="1:10" ht="15.75">
      <c r="A3" s="159" t="s">
        <v>1</v>
      </c>
      <c r="B3" s="160">
        <v>17</v>
      </c>
      <c r="C3" s="160">
        <v>17</v>
      </c>
      <c r="D3" s="161">
        <v>27</v>
      </c>
      <c r="E3" s="162">
        <v>44</v>
      </c>
      <c r="F3" s="163">
        <v>24.444444444444443</v>
      </c>
      <c r="G3" s="164">
        <v>5446</v>
      </c>
      <c r="H3" s="161">
        <v>0</v>
      </c>
      <c r="I3" s="533">
        <v>5446</v>
      </c>
      <c r="J3" s="165">
        <v>26.539961013645225</v>
      </c>
    </row>
    <row r="4" spans="1:10" ht="15.75">
      <c r="A4" s="99" t="s">
        <v>2</v>
      </c>
      <c r="B4" s="166">
        <v>1</v>
      </c>
      <c r="C4" s="166">
        <v>1</v>
      </c>
      <c r="D4" s="166">
        <v>10</v>
      </c>
      <c r="E4" s="167">
        <v>11</v>
      </c>
      <c r="F4" s="168">
        <v>6.111111111111111</v>
      </c>
      <c r="G4" s="169">
        <v>870</v>
      </c>
      <c r="H4" s="166">
        <v>0</v>
      </c>
      <c r="I4" s="534">
        <v>870</v>
      </c>
      <c r="J4" s="170">
        <v>4.239766081871345</v>
      </c>
    </row>
    <row r="5" spans="1:10" ht="15.75">
      <c r="A5" s="145" t="s">
        <v>3</v>
      </c>
      <c r="B5" s="166">
        <v>0</v>
      </c>
      <c r="C5" s="166">
        <v>0</v>
      </c>
      <c r="D5" s="166">
        <v>0</v>
      </c>
      <c r="E5" s="167">
        <v>0</v>
      </c>
      <c r="F5" s="171">
        <v>0</v>
      </c>
      <c r="G5" s="172">
        <v>0</v>
      </c>
      <c r="H5" s="166">
        <v>0</v>
      </c>
      <c r="I5" s="534">
        <v>0</v>
      </c>
      <c r="J5" s="173">
        <v>0</v>
      </c>
    </row>
    <row r="6" spans="1:10" ht="15.75">
      <c r="A6" s="99" t="s">
        <v>4</v>
      </c>
      <c r="B6" s="174">
        <v>1</v>
      </c>
      <c r="C6" s="174">
        <v>1</v>
      </c>
      <c r="D6" s="166">
        <v>0</v>
      </c>
      <c r="E6" s="167">
        <v>1</v>
      </c>
      <c r="F6" s="168">
        <v>0.5555555555555556</v>
      </c>
      <c r="G6" s="169">
        <v>100</v>
      </c>
      <c r="H6" s="166">
        <v>0</v>
      </c>
      <c r="I6" s="534">
        <v>100</v>
      </c>
      <c r="J6" s="170">
        <v>0.4873294346978557</v>
      </c>
    </row>
    <row r="7" spans="1:10" ht="15.75">
      <c r="A7" s="99" t="s">
        <v>5</v>
      </c>
      <c r="B7" s="166">
        <v>0</v>
      </c>
      <c r="C7" s="166">
        <v>0</v>
      </c>
      <c r="D7" s="166">
        <v>2</v>
      </c>
      <c r="E7" s="167">
        <v>2</v>
      </c>
      <c r="F7" s="168">
        <v>1.1111111111111112</v>
      </c>
      <c r="G7" s="169">
        <v>170</v>
      </c>
      <c r="H7" s="166">
        <v>0</v>
      </c>
      <c r="I7" s="534">
        <v>170</v>
      </c>
      <c r="J7" s="170">
        <v>0.8284600389863548</v>
      </c>
    </row>
    <row r="8" spans="1:10" ht="15.75">
      <c r="A8" s="99" t="s">
        <v>6</v>
      </c>
      <c r="B8" s="174">
        <v>1</v>
      </c>
      <c r="C8" s="174">
        <v>1</v>
      </c>
      <c r="D8" s="166">
        <v>1</v>
      </c>
      <c r="E8" s="167">
        <v>2</v>
      </c>
      <c r="F8" s="168">
        <v>1.1111111111111112</v>
      </c>
      <c r="G8" s="169">
        <v>180</v>
      </c>
      <c r="H8" s="166">
        <v>0</v>
      </c>
      <c r="I8" s="534">
        <v>180</v>
      </c>
      <c r="J8" s="170">
        <v>0.8771929824561403</v>
      </c>
    </row>
    <row r="9" spans="1:10" ht="15.75">
      <c r="A9" s="99" t="s">
        <v>22</v>
      </c>
      <c r="B9" s="166">
        <v>1</v>
      </c>
      <c r="C9" s="166">
        <v>1</v>
      </c>
      <c r="D9" s="166">
        <v>0</v>
      </c>
      <c r="E9" s="167">
        <v>1</v>
      </c>
      <c r="F9" s="168">
        <v>0.5555555555555556</v>
      </c>
      <c r="G9" s="169">
        <v>105</v>
      </c>
      <c r="H9" s="166">
        <v>0</v>
      </c>
      <c r="I9" s="534">
        <v>105</v>
      </c>
      <c r="J9" s="170">
        <v>0.5116959064327485</v>
      </c>
    </row>
    <row r="10" spans="1:10" ht="15.75">
      <c r="A10" s="99" t="s">
        <v>207</v>
      </c>
      <c r="B10" s="166">
        <v>0</v>
      </c>
      <c r="C10" s="166">
        <v>0</v>
      </c>
      <c r="D10" s="166">
        <v>2</v>
      </c>
      <c r="E10" s="167">
        <v>2</v>
      </c>
      <c r="F10" s="168">
        <v>1.1111111111111112</v>
      </c>
      <c r="G10" s="169">
        <v>227</v>
      </c>
      <c r="H10" s="166">
        <v>0</v>
      </c>
      <c r="I10" s="534">
        <v>227</v>
      </c>
      <c r="J10" s="170">
        <v>1.1062378167641325</v>
      </c>
    </row>
    <row r="11" spans="1:10" ht="15.75">
      <c r="A11" s="99" t="s">
        <v>9</v>
      </c>
      <c r="B11" s="174">
        <v>15</v>
      </c>
      <c r="C11" s="174">
        <v>15</v>
      </c>
      <c r="D11" s="166">
        <v>40</v>
      </c>
      <c r="E11" s="167">
        <v>55</v>
      </c>
      <c r="F11" s="168">
        <v>30.555555555555557</v>
      </c>
      <c r="G11" s="169">
        <v>6701</v>
      </c>
      <c r="H11" s="166">
        <v>0</v>
      </c>
      <c r="I11" s="534">
        <v>6701</v>
      </c>
      <c r="J11" s="170">
        <v>32.65594541910332</v>
      </c>
    </row>
    <row r="12" spans="1:10" ht="15.75">
      <c r="A12" s="99" t="s">
        <v>10</v>
      </c>
      <c r="B12" s="174">
        <v>6</v>
      </c>
      <c r="C12" s="174">
        <v>6</v>
      </c>
      <c r="D12" s="166">
        <v>21</v>
      </c>
      <c r="E12" s="167">
        <v>27</v>
      </c>
      <c r="F12" s="168">
        <v>15</v>
      </c>
      <c r="G12" s="169">
        <v>2971</v>
      </c>
      <c r="H12" s="166">
        <v>0</v>
      </c>
      <c r="I12" s="534">
        <v>2971</v>
      </c>
      <c r="J12" s="170">
        <v>14.478557504873294</v>
      </c>
    </row>
    <row r="13" spans="1:10" ht="15.75">
      <c r="A13" s="99" t="s">
        <v>11</v>
      </c>
      <c r="B13" s="166">
        <v>9</v>
      </c>
      <c r="C13" s="166">
        <v>9</v>
      </c>
      <c r="D13" s="166">
        <v>12</v>
      </c>
      <c r="E13" s="167">
        <v>21</v>
      </c>
      <c r="F13" s="168">
        <v>11.666666666666666</v>
      </c>
      <c r="G13" s="169">
        <v>1440</v>
      </c>
      <c r="H13" s="166">
        <v>0</v>
      </c>
      <c r="I13" s="534">
        <v>1440</v>
      </c>
      <c r="J13" s="170">
        <v>7.017543859649122</v>
      </c>
    </row>
    <row r="14" spans="1:10" ht="15.75">
      <c r="A14" s="99" t="s">
        <v>12</v>
      </c>
      <c r="B14" s="166">
        <v>0</v>
      </c>
      <c r="C14" s="166">
        <v>0</v>
      </c>
      <c r="D14" s="166">
        <v>1</v>
      </c>
      <c r="E14" s="167">
        <v>1</v>
      </c>
      <c r="F14" s="168">
        <v>0.5555555555555556</v>
      </c>
      <c r="G14" s="169">
        <v>150</v>
      </c>
      <c r="H14" s="166">
        <v>0</v>
      </c>
      <c r="I14" s="534">
        <v>150</v>
      </c>
      <c r="J14" s="170">
        <v>0.7309941520467835</v>
      </c>
    </row>
    <row r="15" spans="1:10" ht="15.75">
      <c r="A15" s="145" t="s">
        <v>13</v>
      </c>
      <c r="B15" s="166">
        <v>0</v>
      </c>
      <c r="C15" s="166">
        <v>0</v>
      </c>
      <c r="D15" s="166">
        <v>0</v>
      </c>
      <c r="E15" s="167">
        <v>0</v>
      </c>
      <c r="F15" s="171">
        <v>0</v>
      </c>
      <c r="G15" s="172">
        <v>0</v>
      </c>
      <c r="H15" s="166">
        <v>0</v>
      </c>
      <c r="I15" s="534">
        <v>0</v>
      </c>
      <c r="J15" s="173">
        <v>0</v>
      </c>
    </row>
    <row r="16" spans="1:10" ht="15.75">
      <c r="A16" s="99" t="s">
        <v>14</v>
      </c>
      <c r="B16" s="166">
        <v>0</v>
      </c>
      <c r="C16" s="166">
        <v>0</v>
      </c>
      <c r="D16" s="166">
        <v>8</v>
      </c>
      <c r="E16" s="167">
        <v>8</v>
      </c>
      <c r="F16" s="168">
        <v>4.444444444444445</v>
      </c>
      <c r="G16" s="169">
        <v>1360</v>
      </c>
      <c r="H16" s="166">
        <v>0</v>
      </c>
      <c r="I16" s="534">
        <v>1360</v>
      </c>
      <c r="J16" s="170">
        <v>6.627680311890838</v>
      </c>
    </row>
    <row r="17" spans="1:10" ht="15.75">
      <c r="A17" s="99" t="s">
        <v>15</v>
      </c>
      <c r="B17" s="174">
        <v>2</v>
      </c>
      <c r="C17" s="174">
        <v>2</v>
      </c>
      <c r="D17" s="166">
        <v>3</v>
      </c>
      <c r="E17" s="167">
        <v>5</v>
      </c>
      <c r="F17" s="168">
        <v>2.7777777777777777</v>
      </c>
      <c r="G17" s="169">
        <v>800</v>
      </c>
      <c r="H17" s="166">
        <v>0</v>
      </c>
      <c r="I17" s="534">
        <v>800</v>
      </c>
      <c r="J17" s="170">
        <v>3.898635477582846</v>
      </c>
    </row>
    <row r="18" spans="1:10" ht="15.75">
      <c r="A18" s="145" t="s">
        <v>16</v>
      </c>
      <c r="B18" s="166">
        <v>0</v>
      </c>
      <c r="C18" s="166">
        <v>0</v>
      </c>
      <c r="D18" s="166">
        <v>0</v>
      </c>
      <c r="E18" s="167">
        <v>0</v>
      </c>
      <c r="F18" s="171">
        <v>0</v>
      </c>
      <c r="G18" s="172">
        <v>0</v>
      </c>
      <c r="H18" s="166">
        <v>0</v>
      </c>
      <c r="I18" s="534">
        <v>0</v>
      </c>
      <c r="J18" s="173">
        <v>0</v>
      </c>
    </row>
    <row r="19" spans="1:10" ht="15.75">
      <c r="A19" s="145" t="s">
        <v>17</v>
      </c>
      <c r="B19" s="166">
        <v>0</v>
      </c>
      <c r="C19" s="166">
        <v>0</v>
      </c>
      <c r="D19" s="166">
        <v>0</v>
      </c>
      <c r="E19" s="167">
        <v>0</v>
      </c>
      <c r="F19" s="171">
        <v>0</v>
      </c>
      <c r="G19" s="172">
        <v>0</v>
      </c>
      <c r="H19" s="166">
        <v>0</v>
      </c>
      <c r="I19" s="534">
        <v>0</v>
      </c>
      <c r="J19" s="173">
        <v>0</v>
      </c>
    </row>
    <row r="20" spans="1:10" ht="15.75">
      <c r="A20" s="145" t="s">
        <v>208</v>
      </c>
      <c r="B20" s="166">
        <v>0</v>
      </c>
      <c r="C20" s="166">
        <v>0</v>
      </c>
      <c r="D20" s="166">
        <v>0</v>
      </c>
      <c r="E20" s="167">
        <v>0</v>
      </c>
      <c r="F20" s="171">
        <v>0</v>
      </c>
      <c r="G20" s="172">
        <v>0</v>
      </c>
      <c r="H20" s="166">
        <v>0</v>
      </c>
      <c r="I20" s="534">
        <v>0</v>
      </c>
      <c r="J20" s="173">
        <v>0</v>
      </c>
    </row>
    <row r="21" spans="1:10" ht="16.5" thickBot="1">
      <c r="A21" s="175" t="s">
        <v>19</v>
      </c>
      <c r="B21" s="176">
        <v>0</v>
      </c>
      <c r="C21" s="176">
        <v>0</v>
      </c>
      <c r="D21" s="176">
        <v>0</v>
      </c>
      <c r="E21" s="177">
        <v>0</v>
      </c>
      <c r="F21" s="178">
        <v>0</v>
      </c>
      <c r="G21" s="179">
        <v>0</v>
      </c>
      <c r="H21" s="176">
        <v>0</v>
      </c>
      <c r="I21" s="535">
        <v>0</v>
      </c>
      <c r="J21" s="180">
        <v>0</v>
      </c>
    </row>
    <row r="22" spans="1:10" ht="16.5" thickBot="1">
      <c r="A22" s="339" t="s">
        <v>20</v>
      </c>
      <c r="B22" s="490">
        <v>53</v>
      </c>
      <c r="C22" s="490">
        <v>53</v>
      </c>
      <c r="D22" s="490">
        <v>127</v>
      </c>
      <c r="E22" s="491">
        <v>180</v>
      </c>
      <c r="F22" s="492">
        <v>100</v>
      </c>
      <c r="G22" s="491">
        <v>20520</v>
      </c>
      <c r="H22" s="490">
        <v>0</v>
      </c>
      <c r="I22" s="536">
        <v>20520</v>
      </c>
      <c r="J22" s="493">
        <v>100</v>
      </c>
    </row>
  </sheetData>
  <mergeCells count="1"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I18" sqref="I18"/>
    </sheetView>
  </sheetViews>
  <sheetFormatPr defaultColWidth="9.00390625" defaultRowHeight="12.75"/>
  <cols>
    <col min="1" max="1" width="44.375" style="67" customWidth="1"/>
    <col min="2" max="6" width="18.125" style="67" customWidth="1"/>
    <col min="7" max="7" width="26.75390625" style="67" customWidth="1"/>
    <col min="8" max="16384" width="9.125" style="67" customWidth="1"/>
  </cols>
  <sheetData>
    <row r="1" spans="1:7" ht="75" customHeight="1" thickBot="1">
      <c r="A1" s="682" t="s">
        <v>532</v>
      </c>
      <c r="B1" s="682"/>
      <c r="C1" s="682"/>
      <c r="D1" s="682"/>
      <c r="E1" s="682"/>
      <c r="F1" s="682"/>
      <c r="G1" s="682"/>
    </row>
    <row r="2" spans="1:7" ht="30.75" customHeight="1">
      <c r="A2" s="697" t="s">
        <v>209</v>
      </c>
      <c r="B2" s="667" t="s">
        <v>210</v>
      </c>
      <c r="C2" s="667"/>
      <c r="D2" s="667"/>
      <c r="E2" s="667"/>
      <c r="F2" s="667"/>
      <c r="G2" s="699" t="s">
        <v>211</v>
      </c>
    </row>
    <row r="3" spans="1:7" ht="52.5" customHeight="1" thickBot="1">
      <c r="A3" s="698"/>
      <c r="B3" s="154" t="s">
        <v>195</v>
      </c>
      <c r="C3" s="155" t="s">
        <v>212</v>
      </c>
      <c r="D3" s="155" t="s">
        <v>191</v>
      </c>
      <c r="E3" s="155" t="s">
        <v>213</v>
      </c>
      <c r="F3" s="155" t="s">
        <v>20</v>
      </c>
      <c r="G3" s="700"/>
    </row>
    <row r="4" spans="1:7" ht="31.5">
      <c r="A4" s="320" t="s">
        <v>214</v>
      </c>
      <c r="B4" s="143">
        <v>22110</v>
      </c>
      <c r="C4" s="142">
        <v>1912</v>
      </c>
      <c r="D4" s="142">
        <v>3708</v>
      </c>
      <c r="E4" s="142">
        <v>0</v>
      </c>
      <c r="F4" s="142">
        <v>27730</v>
      </c>
      <c r="G4" s="156">
        <v>0.7973314100252434</v>
      </c>
    </row>
    <row r="5" spans="1:7" ht="31.5">
      <c r="A5" s="254" t="s">
        <v>215</v>
      </c>
      <c r="B5" s="128">
        <v>25416</v>
      </c>
      <c r="C5" s="147">
        <v>155104</v>
      </c>
      <c r="D5" s="147">
        <v>31067</v>
      </c>
      <c r="E5" s="147">
        <v>50</v>
      </c>
      <c r="F5" s="147">
        <v>211637</v>
      </c>
      <c r="G5" s="157">
        <v>0.12009242240250996</v>
      </c>
    </row>
    <row r="6" spans="1:7" ht="31.5">
      <c r="A6" s="254" t="s">
        <v>216</v>
      </c>
      <c r="B6" s="128">
        <v>3908</v>
      </c>
      <c r="C6" s="147">
        <v>108</v>
      </c>
      <c r="D6" s="147">
        <v>49040</v>
      </c>
      <c r="E6" s="147">
        <v>3396</v>
      </c>
      <c r="F6" s="147">
        <v>56452</v>
      </c>
      <c r="G6" s="157">
        <v>0.06922695387231631</v>
      </c>
    </row>
    <row r="7" spans="1:7" ht="31.5">
      <c r="A7" s="254" t="s">
        <v>217</v>
      </c>
      <c r="B7" s="128">
        <v>0</v>
      </c>
      <c r="C7" s="147">
        <v>100</v>
      </c>
      <c r="D7" s="147">
        <v>44200</v>
      </c>
      <c r="E7" s="147">
        <v>0</v>
      </c>
      <c r="F7" s="147">
        <v>44300</v>
      </c>
      <c r="G7" s="157">
        <v>0</v>
      </c>
    </row>
    <row r="8" spans="1:7" ht="31.5">
      <c r="A8" s="254" t="s">
        <v>218</v>
      </c>
      <c r="B8" s="128">
        <v>3293</v>
      </c>
      <c r="C8" s="147">
        <v>1000</v>
      </c>
      <c r="D8" s="147">
        <v>18987</v>
      </c>
      <c r="E8" s="147">
        <v>0</v>
      </c>
      <c r="F8" s="147">
        <v>23280</v>
      </c>
      <c r="G8" s="157">
        <v>0.14145189003436426</v>
      </c>
    </row>
    <row r="9" spans="1:7" ht="31.5">
      <c r="A9" s="254" t="s">
        <v>219</v>
      </c>
      <c r="B9" s="128">
        <v>3811</v>
      </c>
      <c r="C9" s="147">
        <v>13013</v>
      </c>
      <c r="D9" s="147">
        <v>0</v>
      </c>
      <c r="E9" s="147">
        <v>3740</v>
      </c>
      <c r="F9" s="147">
        <v>20564</v>
      </c>
      <c r="G9" s="157">
        <v>0.18532386695195488</v>
      </c>
    </row>
    <row r="10" spans="1:7" ht="47.25">
      <c r="A10" s="254" t="s">
        <v>220</v>
      </c>
      <c r="B10" s="128">
        <v>8680</v>
      </c>
      <c r="C10" s="147">
        <v>11347</v>
      </c>
      <c r="D10" s="147">
        <v>1938</v>
      </c>
      <c r="E10" s="147">
        <v>371</v>
      </c>
      <c r="F10" s="147">
        <v>22336</v>
      </c>
      <c r="G10" s="157">
        <v>0.3886103151862464</v>
      </c>
    </row>
    <row r="11" spans="1:7" ht="47.25">
      <c r="A11" s="254" t="s">
        <v>221</v>
      </c>
      <c r="B11" s="128">
        <v>15186</v>
      </c>
      <c r="C11" s="147">
        <v>22120</v>
      </c>
      <c r="D11" s="147">
        <v>0</v>
      </c>
      <c r="E11" s="147">
        <v>0</v>
      </c>
      <c r="F11" s="147">
        <v>37306</v>
      </c>
      <c r="G11" s="157">
        <v>0.40706588752479494</v>
      </c>
    </row>
    <row r="12" spans="1:7" ht="31.5">
      <c r="A12" s="254" t="s">
        <v>222</v>
      </c>
      <c r="B12" s="128">
        <v>313</v>
      </c>
      <c r="C12" s="147">
        <v>8529</v>
      </c>
      <c r="D12" s="147">
        <v>11403</v>
      </c>
      <c r="E12" s="147">
        <v>0</v>
      </c>
      <c r="F12" s="147">
        <v>20245</v>
      </c>
      <c r="G12" s="157">
        <v>0.015460607557421586</v>
      </c>
    </row>
    <row r="13" spans="1:7" ht="32.25" thickBot="1">
      <c r="A13" s="321" t="s">
        <v>223</v>
      </c>
      <c r="B13" s="137">
        <v>1450</v>
      </c>
      <c r="C13" s="152">
        <v>4009</v>
      </c>
      <c r="D13" s="152">
        <v>450</v>
      </c>
      <c r="E13" s="152">
        <v>2483</v>
      </c>
      <c r="F13" s="152">
        <v>8392</v>
      </c>
      <c r="G13" s="158">
        <v>0.17278360343183985</v>
      </c>
    </row>
    <row r="14" spans="1:7" ht="16.5" thickBot="1">
      <c r="A14" s="494" t="s">
        <v>20</v>
      </c>
      <c r="B14" s="474">
        <v>84167</v>
      </c>
      <c r="C14" s="474">
        <v>217242</v>
      </c>
      <c r="D14" s="474">
        <v>160793</v>
      </c>
      <c r="E14" s="474">
        <v>10040</v>
      </c>
      <c r="F14" s="474">
        <v>472242</v>
      </c>
      <c r="G14" s="495">
        <v>0.17822853536957747</v>
      </c>
    </row>
  </sheetData>
  <mergeCells count="4">
    <mergeCell ref="A1:G1"/>
    <mergeCell ref="A2:A3"/>
    <mergeCell ref="B2:F2"/>
    <mergeCell ref="G2:G3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2" sqref="A2"/>
    </sheetView>
  </sheetViews>
  <sheetFormatPr defaultColWidth="9.00390625" defaultRowHeight="12.75"/>
  <cols>
    <col min="1" max="1" width="22.75390625" style="98" customWidth="1"/>
    <col min="2" max="9" width="16.00390625" style="98" customWidth="1"/>
    <col min="10" max="10" width="19.875" style="98" customWidth="1"/>
    <col min="11" max="16384" width="9.125" style="98" customWidth="1"/>
  </cols>
  <sheetData>
    <row r="1" spans="1:10" s="91" customFormat="1" ht="75" customHeight="1" thickBot="1">
      <c r="A1" s="642" t="s">
        <v>533</v>
      </c>
      <c r="B1" s="642"/>
      <c r="C1" s="642"/>
      <c r="D1" s="642"/>
      <c r="E1" s="642"/>
      <c r="F1" s="642"/>
      <c r="G1" s="642"/>
      <c r="H1" s="642"/>
      <c r="I1" s="642"/>
      <c r="J1" s="642"/>
    </row>
    <row r="2" spans="1:10" s="94" customFormat="1" ht="112.5" customHeight="1" thickBot="1">
      <c r="A2" s="106" t="s">
        <v>0</v>
      </c>
      <c r="B2" s="107" t="s">
        <v>198</v>
      </c>
      <c r="C2" s="107" t="s">
        <v>199</v>
      </c>
      <c r="D2" s="107" t="s">
        <v>200</v>
      </c>
      <c r="E2" s="108" t="s">
        <v>201</v>
      </c>
      <c r="F2" s="107" t="s">
        <v>202</v>
      </c>
      <c r="G2" s="107" t="s">
        <v>203</v>
      </c>
      <c r="H2" s="107" t="s">
        <v>204</v>
      </c>
      <c r="I2" s="108" t="s">
        <v>205</v>
      </c>
      <c r="J2" s="109" t="s">
        <v>206</v>
      </c>
    </row>
    <row r="3" spans="1:10" s="118" customFormat="1" ht="15.75">
      <c r="A3" s="110" t="s">
        <v>1</v>
      </c>
      <c r="B3" s="111">
        <v>14</v>
      </c>
      <c r="C3" s="112">
        <v>9</v>
      </c>
      <c r="D3" s="113">
        <v>0</v>
      </c>
      <c r="E3" s="114">
        <f>+C3+D3</f>
        <v>9</v>
      </c>
      <c r="F3" s="115">
        <f>E3/$E$22*100</f>
        <v>26.47058823529412</v>
      </c>
      <c r="G3" s="116">
        <v>12224</v>
      </c>
      <c r="H3" s="113">
        <v>0</v>
      </c>
      <c r="I3" s="42">
        <v>12224</v>
      </c>
      <c r="J3" s="117">
        <f>I3/$I$22*100</f>
        <v>40.23832252542875</v>
      </c>
    </row>
    <row r="4" spans="1:10" s="118" customFormat="1" ht="15.75">
      <c r="A4" s="102" t="s">
        <v>2</v>
      </c>
      <c r="B4" s="119">
        <v>11</v>
      </c>
      <c r="C4" s="120">
        <v>5</v>
      </c>
      <c r="D4" s="121">
        <v>0</v>
      </c>
      <c r="E4" s="122">
        <f>+C4+D4</f>
        <v>5</v>
      </c>
      <c r="F4" s="123">
        <f>E4/$E$22*100</f>
        <v>14.705882352941178</v>
      </c>
      <c r="G4" s="124">
        <v>3373</v>
      </c>
      <c r="H4" s="121">
        <v>0</v>
      </c>
      <c r="I4" s="36">
        <v>3373</v>
      </c>
      <c r="J4" s="125">
        <f>I4/$I$22*100</f>
        <v>11.103064617005169</v>
      </c>
    </row>
    <row r="5" spans="1:10" s="118" customFormat="1" ht="15.75">
      <c r="A5" s="126" t="s">
        <v>3</v>
      </c>
      <c r="B5" s="119">
        <v>0</v>
      </c>
      <c r="C5" s="121">
        <v>0</v>
      </c>
      <c r="D5" s="121">
        <v>0</v>
      </c>
      <c r="E5" s="122">
        <v>0</v>
      </c>
      <c r="F5" s="123">
        <v>0</v>
      </c>
      <c r="G5" s="127">
        <v>0</v>
      </c>
      <c r="H5" s="121">
        <v>0</v>
      </c>
      <c r="I5" s="16">
        <v>0</v>
      </c>
      <c r="J5" s="125">
        <v>0</v>
      </c>
    </row>
    <row r="6" spans="1:10" s="118" customFormat="1" ht="15.75">
      <c r="A6" s="126" t="s">
        <v>4</v>
      </c>
      <c r="B6" s="119">
        <v>1</v>
      </c>
      <c r="C6" s="121">
        <v>0</v>
      </c>
      <c r="D6" s="121">
        <v>0</v>
      </c>
      <c r="E6" s="122">
        <v>0</v>
      </c>
      <c r="F6" s="123">
        <v>0</v>
      </c>
      <c r="G6" s="127">
        <v>0</v>
      </c>
      <c r="H6" s="121">
        <v>0</v>
      </c>
      <c r="I6" s="16">
        <v>0</v>
      </c>
      <c r="J6" s="125">
        <v>0</v>
      </c>
    </row>
    <row r="7" spans="1:10" s="118" customFormat="1" ht="15.75">
      <c r="A7" s="126" t="s">
        <v>5</v>
      </c>
      <c r="B7" s="119">
        <v>0</v>
      </c>
      <c r="C7" s="121">
        <v>0</v>
      </c>
      <c r="D7" s="121">
        <v>0</v>
      </c>
      <c r="E7" s="122">
        <v>0</v>
      </c>
      <c r="F7" s="123">
        <v>0</v>
      </c>
      <c r="G7" s="127">
        <v>0</v>
      </c>
      <c r="H7" s="121">
        <v>0</v>
      </c>
      <c r="I7" s="16">
        <v>0</v>
      </c>
      <c r="J7" s="125">
        <v>0</v>
      </c>
    </row>
    <row r="8" spans="1:10" s="118" customFormat="1" ht="15.75">
      <c r="A8" s="126" t="s">
        <v>6</v>
      </c>
      <c r="B8" s="119">
        <v>0</v>
      </c>
      <c r="C8" s="121">
        <v>0</v>
      </c>
      <c r="D8" s="121">
        <v>0</v>
      </c>
      <c r="E8" s="122">
        <v>0</v>
      </c>
      <c r="F8" s="123">
        <v>0</v>
      </c>
      <c r="G8" s="127">
        <v>0</v>
      </c>
      <c r="H8" s="121">
        <v>0</v>
      </c>
      <c r="I8" s="16">
        <v>0</v>
      </c>
      <c r="J8" s="125">
        <v>0</v>
      </c>
    </row>
    <row r="9" spans="1:10" s="118" customFormat="1" ht="15.75">
      <c r="A9" s="126" t="s">
        <v>22</v>
      </c>
      <c r="B9" s="129">
        <v>3</v>
      </c>
      <c r="C9" s="121">
        <v>0</v>
      </c>
      <c r="D9" s="121">
        <v>0</v>
      </c>
      <c r="E9" s="122">
        <v>0</v>
      </c>
      <c r="F9" s="123">
        <v>0</v>
      </c>
      <c r="G9" s="127">
        <v>0</v>
      </c>
      <c r="H9" s="121">
        <v>0</v>
      </c>
      <c r="I9" s="16">
        <v>0</v>
      </c>
      <c r="J9" s="125">
        <v>0</v>
      </c>
    </row>
    <row r="10" spans="1:10" s="118" customFormat="1" ht="15.75">
      <c r="A10" s="126" t="s">
        <v>207</v>
      </c>
      <c r="B10" s="129">
        <v>1</v>
      </c>
      <c r="C10" s="121">
        <v>0</v>
      </c>
      <c r="D10" s="121">
        <v>0</v>
      </c>
      <c r="E10" s="122">
        <v>0</v>
      </c>
      <c r="F10" s="123">
        <v>0</v>
      </c>
      <c r="G10" s="127">
        <v>0</v>
      </c>
      <c r="H10" s="121">
        <v>0</v>
      </c>
      <c r="I10" s="16">
        <v>0</v>
      </c>
      <c r="J10" s="125">
        <v>0</v>
      </c>
    </row>
    <row r="11" spans="1:10" s="118" customFormat="1" ht="15.75">
      <c r="A11" s="102" t="s">
        <v>9</v>
      </c>
      <c r="B11" s="129">
        <v>20</v>
      </c>
      <c r="C11" s="120">
        <v>10</v>
      </c>
      <c r="D11" s="121">
        <v>0</v>
      </c>
      <c r="E11" s="122">
        <f>+C11+D11</f>
        <v>10</v>
      </c>
      <c r="F11" s="123">
        <f>E11/$E$22*100</f>
        <v>29.411764705882355</v>
      </c>
      <c r="G11" s="124">
        <v>8360</v>
      </c>
      <c r="H11" s="121">
        <v>0</v>
      </c>
      <c r="I11" s="36">
        <v>8360</v>
      </c>
      <c r="J11" s="125">
        <f>I11/$I$22*100</f>
        <v>27.519009842325293</v>
      </c>
    </row>
    <row r="12" spans="1:10" s="118" customFormat="1" ht="15.75">
      <c r="A12" s="126" t="s">
        <v>15</v>
      </c>
      <c r="B12" s="119">
        <v>0</v>
      </c>
      <c r="C12" s="121">
        <v>0</v>
      </c>
      <c r="D12" s="121">
        <v>0</v>
      </c>
      <c r="E12" s="122">
        <v>0</v>
      </c>
      <c r="F12" s="123">
        <v>0</v>
      </c>
      <c r="G12" s="127">
        <v>0</v>
      </c>
      <c r="H12" s="121">
        <v>0</v>
      </c>
      <c r="I12" s="16">
        <v>0</v>
      </c>
      <c r="J12" s="125">
        <v>0</v>
      </c>
    </row>
    <row r="13" spans="1:10" s="118" customFormat="1" ht="15.75">
      <c r="A13" s="130" t="s">
        <v>11</v>
      </c>
      <c r="B13" s="129">
        <v>8</v>
      </c>
      <c r="C13" s="120">
        <v>4</v>
      </c>
      <c r="D13" s="121">
        <v>0</v>
      </c>
      <c r="E13" s="122">
        <f>+C13+D13</f>
        <v>4</v>
      </c>
      <c r="F13" s="123">
        <f>E13/$E$22*100</f>
        <v>11.76470588235294</v>
      </c>
      <c r="G13" s="124">
        <v>875</v>
      </c>
      <c r="H13" s="121">
        <v>0</v>
      </c>
      <c r="I13" s="36">
        <v>875</v>
      </c>
      <c r="J13" s="125">
        <f>I13/$I$22*100</f>
        <v>2.8802791401955297</v>
      </c>
    </row>
    <row r="14" spans="1:10" s="118" customFormat="1" ht="15.75">
      <c r="A14" s="126" t="s">
        <v>12</v>
      </c>
      <c r="B14" s="129">
        <v>3</v>
      </c>
      <c r="C14" s="121">
        <v>0</v>
      </c>
      <c r="D14" s="121">
        <v>0</v>
      </c>
      <c r="E14" s="122">
        <v>0</v>
      </c>
      <c r="F14" s="123">
        <v>0</v>
      </c>
      <c r="G14" s="127">
        <v>0</v>
      </c>
      <c r="H14" s="121">
        <v>0</v>
      </c>
      <c r="I14" s="16">
        <v>0</v>
      </c>
      <c r="J14" s="125">
        <v>0</v>
      </c>
    </row>
    <row r="15" spans="1:10" s="118" customFormat="1" ht="15.75">
      <c r="A15" s="126" t="s">
        <v>13</v>
      </c>
      <c r="B15" s="119">
        <v>0</v>
      </c>
      <c r="C15" s="121">
        <v>0</v>
      </c>
      <c r="D15" s="121">
        <v>0</v>
      </c>
      <c r="E15" s="122">
        <v>0</v>
      </c>
      <c r="F15" s="123">
        <v>0</v>
      </c>
      <c r="G15" s="127">
        <v>0</v>
      </c>
      <c r="H15" s="121">
        <v>0</v>
      </c>
      <c r="I15" s="16">
        <v>0</v>
      </c>
      <c r="J15" s="125">
        <v>0</v>
      </c>
    </row>
    <row r="16" spans="1:10" s="118" customFormat="1" ht="15.75">
      <c r="A16" s="130" t="s">
        <v>14</v>
      </c>
      <c r="B16" s="129">
        <v>5</v>
      </c>
      <c r="C16" s="120">
        <v>4</v>
      </c>
      <c r="D16" s="121">
        <v>0</v>
      </c>
      <c r="E16" s="122">
        <f>+C16+D16</f>
        <v>4</v>
      </c>
      <c r="F16" s="123">
        <f>E16/$E$22*100</f>
        <v>11.76470588235294</v>
      </c>
      <c r="G16" s="124">
        <v>4274</v>
      </c>
      <c r="H16" s="121">
        <v>0</v>
      </c>
      <c r="I16" s="36">
        <v>4274</v>
      </c>
      <c r="J16" s="125">
        <f>I16/$I$22*100</f>
        <v>14.068929194509366</v>
      </c>
    </row>
    <row r="17" spans="1:10" s="118" customFormat="1" ht="15.75">
      <c r="A17" s="102" t="s">
        <v>10</v>
      </c>
      <c r="B17" s="129">
        <v>3</v>
      </c>
      <c r="C17" s="120">
        <v>2</v>
      </c>
      <c r="D17" s="121">
        <v>0</v>
      </c>
      <c r="E17" s="122">
        <f>+C17+D17</f>
        <v>2</v>
      </c>
      <c r="F17" s="123">
        <f>E17/$E$22*100</f>
        <v>5.88235294117647</v>
      </c>
      <c r="G17" s="124">
        <v>1273</v>
      </c>
      <c r="H17" s="121">
        <v>0</v>
      </c>
      <c r="I17" s="36">
        <v>1273</v>
      </c>
      <c r="J17" s="125">
        <f>I17/$I$22*100</f>
        <v>4.1903946805358965</v>
      </c>
    </row>
    <row r="18" spans="1:10" s="118" customFormat="1" ht="15.75">
      <c r="A18" s="126" t="s">
        <v>16</v>
      </c>
      <c r="B18" s="119">
        <v>0</v>
      </c>
      <c r="C18" s="121">
        <v>0</v>
      </c>
      <c r="D18" s="121">
        <v>0</v>
      </c>
      <c r="E18" s="122">
        <v>0</v>
      </c>
      <c r="F18" s="123">
        <v>0</v>
      </c>
      <c r="G18" s="127">
        <v>0</v>
      </c>
      <c r="H18" s="121">
        <v>0</v>
      </c>
      <c r="I18" s="16">
        <v>0</v>
      </c>
      <c r="J18" s="125">
        <v>0</v>
      </c>
    </row>
    <row r="19" spans="1:10" s="118" customFormat="1" ht="15.75">
      <c r="A19" s="126" t="s">
        <v>17</v>
      </c>
      <c r="B19" s="119">
        <v>0</v>
      </c>
      <c r="C19" s="121">
        <v>0</v>
      </c>
      <c r="D19" s="121">
        <v>0</v>
      </c>
      <c r="E19" s="122">
        <v>0</v>
      </c>
      <c r="F19" s="123">
        <v>0</v>
      </c>
      <c r="G19" s="127">
        <v>0</v>
      </c>
      <c r="H19" s="121">
        <v>0</v>
      </c>
      <c r="I19" s="16">
        <v>0</v>
      </c>
      <c r="J19" s="125">
        <v>0</v>
      </c>
    </row>
    <row r="20" spans="1:10" s="118" customFormat="1" ht="15.75">
      <c r="A20" s="126" t="s">
        <v>208</v>
      </c>
      <c r="B20" s="119">
        <v>0</v>
      </c>
      <c r="C20" s="121">
        <v>0</v>
      </c>
      <c r="D20" s="121">
        <v>0</v>
      </c>
      <c r="E20" s="122">
        <v>0</v>
      </c>
      <c r="F20" s="123">
        <v>0</v>
      </c>
      <c r="G20" s="127">
        <v>0</v>
      </c>
      <c r="H20" s="121">
        <v>0</v>
      </c>
      <c r="I20" s="16">
        <v>0</v>
      </c>
      <c r="J20" s="125">
        <v>0</v>
      </c>
    </row>
    <row r="21" spans="1:10" s="118" customFormat="1" ht="16.5" thickBot="1">
      <c r="A21" s="131" t="s">
        <v>19</v>
      </c>
      <c r="B21" s="132">
        <v>0</v>
      </c>
      <c r="C21" s="133">
        <v>0</v>
      </c>
      <c r="D21" s="133">
        <v>0</v>
      </c>
      <c r="E21" s="134">
        <v>0</v>
      </c>
      <c r="F21" s="135">
        <v>0</v>
      </c>
      <c r="G21" s="136">
        <v>0</v>
      </c>
      <c r="H21" s="133">
        <v>0</v>
      </c>
      <c r="I21" s="532">
        <v>0</v>
      </c>
      <c r="J21" s="138">
        <v>0</v>
      </c>
    </row>
    <row r="22" spans="1:10" ht="16.5" thickBot="1">
      <c r="A22" s="472" t="s">
        <v>20</v>
      </c>
      <c r="B22" s="473">
        <f aca="true" t="shared" si="0" ref="B22:J22">SUM(B3:B21)</f>
        <v>69</v>
      </c>
      <c r="C22" s="473">
        <f t="shared" si="0"/>
        <v>34</v>
      </c>
      <c r="D22" s="473">
        <f t="shared" si="0"/>
        <v>0</v>
      </c>
      <c r="E22" s="473">
        <f t="shared" si="0"/>
        <v>34</v>
      </c>
      <c r="F22" s="475">
        <f t="shared" si="0"/>
        <v>100</v>
      </c>
      <c r="G22" s="474">
        <f t="shared" si="0"/>
        <v>30379</v>
      </c>
      <c r="H22" s="473">
        <f t="shared" si="0"/>
        <v>0</v>
      </c>
      <c r="I22" s="478">
        <f t="shared" si="0"/>
        <v>30379</v>
      </c>
      <c r="J22" s="476">
        <f t="shared" si="0"/>
        <v>100</v>
      </c>
    </row>
  </sheetData>
  <mergeCells count="1"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2" sqref="A2"/>
    </sheetView>
  </sheetViews>
  <sheetFormatPr defaultColWidth="9.00390625" defaultRowHeight="12.75"/>
  <cols>
    <col min="1" max="1" width="41.375" style="98" customWidth="1"/>
    <col min="2" max="2" width="29.625" style="98" customWidth="1"/>
    <col min="3" max="3" width="30.875" style="98" customWidth="1"/>
    <col min="4" max="4" width="18.125" style="98" customWidth="1"/>
    <col min="5" max="5" width="16.375" style="98" customWidth="1"/>
    <col min="6" max="16384" width="9.125" style="98" customWidth="1"/>
  </cols>
  <sheetData>
    <row r="1" spans="1:7" s="91" customFormat="1" ht="86.25" customHeight="1" thickBot="1">
      <c r="A1" s="682" t="s">
        <v>534</v>
      </c>
      <c r="B1" s="682"/>
      <c r="C1" s="682"/>
      <c r="D1" s="90"/>
      <c r="E1" s="90"/>
      <c r="F1" s="90"/>
      <c r="G1" s="90"/>
    </row>
    <row r="2" spans="1:3" s="94" customFormat="1" ht="86.25" customHeight="1" thickBot="1">
      <c r="A2" s="92" t="s">
        <v>193</v>
      </c>
      <c r="B2" s="21" t="s">
        <v>196</v>
      </c>
      <c r="C2" s="93" t="s">
        <v>197</v>
      </c>
    </row>
    <row r="3" spans="1:3" ht="15.75">
      <c r="A3" s="95" t="s">
        <v>195</v>
      </c>
      <c r="B3" s="96">
        <v>30379</v>
      </c>
      <c r="C3" s="97">
        <v>23.09628075297266</v>
      </c>
    </row>
    <row r="4" spans="1:3" ht="15.75">
      <c r="A4" s="99" t="s">
        <v>190</v>
      </c>
      <c r="B4" s="100">
        <v>19941</v>
      </c>
      <c r="C4" s="101">
        <v>15.160569291123071</v>
      </c>
    </row>
    <row r="5" spans="1:3" ht="15.75">
      <c r="A5" s="102" t="s">
        <v>194</v>
      </c>
      <c r="B5" s="100">
        <v>41944</v>
      </c>
      <c r="C5" s="101">
        <v>31.888817930237508</v>
      </c>
    </row>
    <row r="6" spans="1:3" ht="15.75">
      <c r="A6" s="102" t="s">
        <v>191</v>
      </c>
      <c r="B6" s="100">
        <v>36087</v>
      </c>
      <c r="C6" s="101">
        <v>27.435909132378434</v>
      </c>
    </row>
    <row r="7" spans="1:3" ht="16.5" thickBot="1">
      <c r="A7" s="103" t="s">
        <v>192</v>
      </c>
      <c r="B7" s="104">
        <v>3181</v>
      </c>
      <c r="C7" s="105">
        <v>2.418422893288325</v>
      </c>
    </row>
    <row r="8" spans="1:3" ht="16.5" thickBot="1">
      <c r="A8" s="481" t="s">
        <v>20</v>
      </c>
      <c r="B8" s="496">
        <v>131532</v>
      </c>
      <c r="C8" s="497">
        <v>100</v>
      </c>
    </row>
  </sheetData>
  <mergeCells count="1">
    <mergeCell ref="A1:C1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2" sqref="A2"/>
    </sheetView>
  </sheetViews>
  <sheetFormatPr defaultColWidth="9.00390625" defaultRowHeight="12.75"/>
  <cols>
    <col min="1" max="1" width="22.75390625" style="2" customWidth="1"/>
    <col min="2" max="7" width="22.125" style="219" customWidth="1"/>
    <col min="8" max="8" width="10.625" style="3" customWidth="1"/>
    <col min="9" max="9" width="10.625" style="4" customWidth="1"/>
    <col min="10" max="16384" width="9.125" style="4" customWidth="1"/>
  </cols>
  <sheetData>
    <row r="1" spans="1:9" ht="50.25" customHeight="1" thickBot="1">
      <c r="A1" s="641" t="s">
        <v>535</v>
      </c>
      <c r="B1" s="641"/>
      <c r="C1" s="641"/>
      <c r="D1" s="641"/>
      <c r="E1" s="641"/>
      <c r="F1" s="641"/>
      <c r="G1" s="641"/>
      <c r="H1" s="12"/>
      <c r="I1" s="12"/>
    </row>
    <row r="2" spans="1:7" s="1" customFormat="1" ht="87.75" customHeight="1" thickBot="1">
      <c r="A2" s="20" t="s">
        <v>0</v>
      </c>
      <c r="B2" s="21" t="s">
        <v>250</v>
      </c>
      <c r="C2" s="21" t="s">
        <v>251</v>
      </c>
      <c r="D2" s="21" t="s">
        <v>252</v>
      </c>
      <c r="E2" s="21" t="s">
        <v>253</v>
      </c>
      <c r="F2" s="40" t="s">
        <v>254</v>
      </c>
      <c r="G2" s="269" t="s">
        <v>255</v>
      </c>
    </row>
    <row r="3" spans="1:8" ht="15.75">
      <c r="A3" s="22" t="s">
        <v>1</v>
      </c>
      <c r="B3" s="216">
        <v>1112</v>
      </c>
      <c r="C3" s="216">
        <v>17892</v>
      </c>
      <c r="D3" s="216">
        <v>1268</v>
      </c>
      <c r="E3" s="216">
        <v>28052</v>
      </c>
      <c r="F3" s="297">
        <f>D3-B3</f>
        <v>156</v>
      </c>
      <c r="G3" s="300">
        <f>E3-C3</f>
        <v>10160</v>
      </c>
      <c r="H3" s="4"/>
    </row>
    <row r="4" spans="1:8" ht="15.75">
      <c r="A4" s="17" t="s">
        <v>2</v>
      </c>
      <c r="B4" s="217">
        <v>366</v>
      </c>
      <c r="C4" s="217">
        <v>4957</v>
      </c>
      <c r="D4" s="217">
        <v>573</v>
      </c>
      <c r="E4" s="217">
        <v>11318</v>
      </c>
      <c r="F4" s="298">
        <f>D4-B4</f>
        <v>207</v>
      </c>
      <c r="G4" s="301">
        <f>E4-C4</f>
        <v>6361</v>
      </c>
      <c r="H4" s="4"/>
    </row>
    <row r="5" spans="1:8" ht="15.75">
      <c r="A5" s="17" t="s">
        <v>3</v>
      </c>
      <c r="B5" s="217">
        <v>579</v>
      </c>
      <c r="C5" s="217">
        <v>8323</v>
      </c>
      <c r="D5" s="217">
        <v>845</v>
      </c>
      <c r="E5" s="217">
        <v>17790</v>
      </c>
      <c r="F5" s="298">
        <f aca="true" t="shared" si="0" ref="F5:G21">D5-B5</f>
        <v>266</v>
      </c>
      <c r="G5" s="301">
        <f t="shared" si="0"/>
        <v>9467</v>
      </c>
      <c r="H5" s="4"/>
    </row>
    <row r="6" spans="1:8" ht="15.75">
      <c r="A6" s="17" t="s">
        <v>4</v>
      </c>
      <c r="B6" s="217">
        <v>161</v>
      </c>
      <c r="C6" s="217">
        <v>2016</v>
      </c>
      <c r="D6" s="217">
        <v>30</v>
      </c>
      <c r="E6" s="217">
        <v>3744</v>
      </c>
      <c r="F6" s="298">
        <f t="shared" si="0"/>
        <v>-131</v>
      </c>
      <c r="G6" s="301">
        <f t="shared" si="0"/>
        <v>1728</v>
      </c>
      <c r="H6" s="4"/>
    </row>
    <row r="7" spans="1:8" ht="15.75">
      <c r="A7" s="17" t="s">
        <v>5</v>
      </c>
      <c r="B7" s="217">
        <v>44</v>
      </c>
      <c r="C7" s="217">
        <v>803</v>
      </c>
      <c r="D7" s="217">
        <v>90</v>
      </c>
      <c r="E7" s="217">
        <v>1437</v>
      </c>
      <c r="F7" s="298">
        <f t="shared" si="0"/>
        <v>46</v>
      </c>
      <c r="G7" s="301">
        <f t="shared" si="0"/>
        <v>634</v>
      </c>
      <c r="H7" s="4"/>
    </row>
    <row r="8" spans="1:8" ht="15.75">
      <c r="A8" s="17" t="s">
        <v>6</v>
      </c>
      <c r="B8" s="217">
        <v>604</v>
      </c>
      <c r="C8" s="217">
        <v>8176</v>
      </c>
      <c r="D8" s="217">
        <v>730</v>
      </c>
      <c r="E8" s="217">
        <v>14020</v>
      </c>
      <c r="F8" s="298">
        <f t="shared" si="0"/>
        <v>126</v>
      </c>
      <c r="G8" s="301">
        <f t="shared" si="0"/>
        <v>5844</v>
      </c>
      <c r="H8" s="4"/>
    </row>
    <row r="9" spans="1:8" ht="15.75">
      <c r="A9" s="17" t="s">
        <v>7</v>
      </c>
      <c r="B9" s="217">
        <v>547</v>
      </c>
      <c r="C9" s="217">
        <v>6340</v>
      </c>
      <c r="D9" s="217">
        <v>673</v>
      </c>
      <c r="E9" s="217">
        <v>13825</v>
      </c>
      <c r="F9" s="298">
        <f t="shared" si="0"/>
        <v>126</v>
      </c>
      <c r="G9" s="301">
        <f t="shared" si="0"/>
        <v>7485</v>
      </c>
      <c r="H9" s="4"/>
    </row>
    <row r="10" spans="1:8" ht="15.75">
      <c r="A10" s="17" t="s">
        <v>8</v>
      </c>
      <c r="B10" s="217">
        <v>258</v>
      </c>
      <c r="C10" s="217">
        <v>2707</v>
      </c>
      <c r="D10" s="217">
        <v>270</v>
      </c>
      <c r="E10" s="217">
        <v>5136</v>
      </c>
      <c r="F10" s="298">
        <f t="shared" si="0"/>
        <v>12</v>
      </c>
      <c r="G10" s="301">
        <f t="shared" si="0"/>
        <v>2429</v>
      </c>
      <c r="H10" s="4"/>
    </row>
    <row r="11" spans="1:8" ht="15.75">
      <c r="A11" s="17" t="s">
        <v>9</v>
      </c>
      <c r="B11" s="217">
        <v>847</v>
      </c>
      <c r="C11" s="217">
        <v>10412</v>
      </c>
      <c r="D11" s="217">
        <v>991</v>
      </c>
      <c r="E11" s="217">
        <v>19857</v>
      </c>
      <c r="F11" s="298">
        <f t="shared" si="0"/>
        <v>144</v>
      </c>
      <c r="G11" s="301">
        <f t="shared" si="0"/>
        <v>9445</v>
      </c>
      <c r="H11" s="4"/>
    </row>
    <row r="12" spans="1:8" ht="15.75">
      <c r="A12" s="17" t="s">
        <v>10</v>
      </c>
      <c r="B12" s="217">
        <v>897</v>
      </c>
      <c r="C12" s="217">
        <v>14502</v>
      </c>
      <c r="D12" s="217">
        <v>1368</v>
      </c>
      <c r="E12" s="217">
        <v>25851</v>
      </c>
      <c r="F12" s="298">
        <f t="shared" si="0"/>
        <v>471</v>
      </c>
      <c r="G12" s="301">
        <f t="shared" si="0"/>
        <v>11349</v>
      </c>
      <c r="H12" s="4"/>
    </row>
    <row r="13" spans="1:8" ht="15.75">
      <c r="A13" s="17" t="s">
        <v>11</v>
      </c>
      <c r="B13" s="217">
        <v>585</v>
      </c>
      <c r="C13" s="217">
        <v>9105</v>
      </c>
      <c r="D13" s="217">
        <v>836</v>
      </c>
      <c r="E13" s="217">
        <v>13977</v>
      </c>
      <c r="F13" s="298">
        <f t="shared" si="0"/>
        <v>251</v>
      </c>
      <c r="G13" s="301">
        <f t="shared" si="0"/>
        <v>4872</v>
      </c>
      <c r="H13" s="4"/>
    </row>
    <row r="14" spans="1:8" ht="15.75">
      <c r="A14" s="17" t="s">
        <v>12</v>
      </c>
      <c r="B14" s="217">
        <v>158</v>
      </c>
      <c r="C14" s="217">
        <v>1740</v>
      </c>
      <c r="D14" s="217">
        <v>174</v>
      </c>
      <c r="E14" s="217">
        <v>3732</v>
      </c>
      <c r="F14" s="298">
        <f t="shared" si="0"/>
        <v>16</v>
      </c>
      <c r="G14" s="301">
        <f t="shared" si="0"/>
        <v>1992</v>
      </c>
      <c r="H14" s="4"/>
    </row>
    <row r="15" spans="1:8" ht="15.75">
      <c r="A15" s="17" t="s">
        <v>13</v>
      </c>
      <c r="B15" s="217">
        <v>414</v>
      </c>
      <c r="C15" s="217">
        <v>6158</v>
      </c>
      <c r="D15" s="217">
        <v>519</v>
      </c>
      <c r="E15" s="217">
        <v>10018</v>
      </c>
      <c r="F15" s="298">
        <f t="shared" si="0"/>
        <v>105</v>
      </c>
      <c r="G15" s="301">
        <f t="shared" si="0"/>
        <v>3860</v>
      </c>
      <c r="H15" s="4"/>
    </row>
    <row r="16" spans="1:8" ht="15.75">
      <c r="A16" s="17" t="s">
        <v>14</v>
      </c>
      <c r="B16" s="217">
        <v>587</v>
      </c>
      <c r="C16" s="217">
        <v>8747</v>
      </c>
      <c r="D16" s="217">
        <v>827</v>
      </c>
      <c r="E16" s="217">
        <v>16420</v>
      </c>
      <c r="F16" s="298">
        <f t="shared" si="0"/>
        <v>240</v>
      </c>
      <c r="G16" s="301">
        <f t="shared" si="0"/>
        <v>7673</v>
      </c>
      <c r="H16" s="4"/>
    </row>
    <row r="17" spans="1:8" ht="15.75">
      <c r="A17" s="17" t="s">
        <v>15</v>
      </c>
      <c r="B17" s="217">
        <v>240</v>
      </c>
      <c r="C17" s="217">
        <v>3628</v>
      </c>
      <c r="D17" s="217">
        <v>366</v>
      </c>
      <c r="E17" s="217">
        <v>7135</v>
      </c>
      <c r="F17" s="298">
        <f t="shared" si="0"/>
        <v>126</v>
      </c>
      <c r="G17" s="301">
        <f t="shared" si="0"/>
        <v>3507</v>
      </c>
      <c r="H17" s="4"/>
    </row>
    <row r="18" spans="1:8" ht="15.75">
      <c r="A18" s="17" t="s">
        <v>16</v>
      </c>
      <c r="B18" s="217">
        <v>45</v>
      </c>
      <c r="C18" s="217">
        <v>477</v>
      </c>
      <c r="D18" s="217">
        <v>49</v>
      </c>
      <c r="E18" s="217">
        <v>865</v>
      </c>
      <c r="F18" s="298">
        <f t="shared" si="0"/>
        <v>4</v>
      </c>
      <c r="G18" s="301">
        <f t="shared" si="0"/>
        <v>388</v>
      </c>
      <c r="H18" s="4"/>
    </row>
    <row r="19" spans="1:8" ht="15.75">
      <c r="A19" s="17" t="s">
        <v>17</v>
      </c>
      <c r="B19" s="217">
        <v>24</v>
      </c>
      <c r="C19" s="217">
        <v>529</v>
      </c>
      <c r="D19" s="217">
        <v>55</v>
      </c>
      <c r="E19" s="217">
        <v>952</v>
      </c>
      <c r="F19" s="298">
        <f t="shared" si="0"/>
        <v>31</v>
      </c>
      <c r="G19" s="301">
        <f t="shared" si="0"/>
        <v>423</v>
      </c>
      <c r="H19" s="4"/>
    </row>
    <row r="20" spans="1:8" ht="15.75">
      <c r="A20" s="17" t="s">
        <v>18</v>
      </c>
      <c r="B20" s="217">
        <v>33</v>
      </c>
      <c r="C20" s="217">
        <v>507</v>
      </c>
      <c r="D20" s="217">
        <v>42</v>
      </c>
      <c r="E20" s="217">
        <v>980</v>
      </c>
      <c r="F20" s="298">
        <f t="shared" si="0"/>
        <v>9</v>
      </c>
      <c r="G20" s="301">
        <f t="shared" si="0"/>
        <v>473</v>
      </c>
      <c r="H20" s="4"/>
    </row>
    <row r="21" spans="1:8" ht="16.5" thickBot="1">
      <c r="A21" s="25" t="s">
        <v>19</v>
      </c>
      <c r="B21" s="218">
        <v>166</v>
      </c>
      <c r="C21" s="218">
        <v>1786</v>
      </c>
      <c r="D21" s="218">
        <v>366</v>
      </c>
      <c r="E21" s="218">
        <v>5909</v>
      </c>
      <c r="F21" s="299">
        <f t="shared" si="0"/>
        <v>200</v>
      </c>
      <c r="G21" s="302">
        <f t="shared" si="0"/>
        <v>4123</v>
      </c>
      <c r="H21" s="4"/>
    </row>
    <row r="22" spans="1:7" s="14" customFormat="1" ht="16.5" thickBot="1">
      <c r="A22" s="339" t="s">
        <v>20</v>
      </c>
      <c r="B22" s="486">
        <f aca="true" t="shared" si="1" ref="B22:G22">SUM(B3:B21)</f>
        <v>7667</v>
      </c>
      <c r="C22" s="486">
        <f t="shared" si="1"/>
        <v>108805</v>
      </c>
      <c r="D22" s="486">
        <f t="shared" si="1"/>
        <v>10072</v>
      </c>
      <c r="E22" s="486">
        <f t="shared" si="1"/>
        <v>201018</v>
      </c>
      <c r="F22" s="486">
        <f t="shared" si="1"/>
        <v>2405</v>
      </c>
      <c r="G22" s="498">
        <f t="shared" si="1"/>
        <v>92213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5" sqref="A5"/>
    </sheetView>
  </sheetViews>
  <sheetFormatPr defaultColWidth="9.00390625" defaultRowHeight="12.75"/>
  <cols>
    <col min="1" max="1" width="22.75390625" style="2" customWidth="1"/>
    <col min="2" max="8" width="14.375" style="3" customWidth="1"/>
    <col min="9" max="9" width="14.75390625" style="3" customWidth="1"/>
    <col min="10" max="10" width="14.75390625" style="10" customWidth="1"/>
    <col min="11" max="11" width="14.75390625" style="11" customWidth="1"/>
    <col min="12" max="16384" width="9.125" style="4" customWidth="1"/>
  </cols>
  <sheetData>
    <row r="1" spans="1:11" ht="39.75" customHeight="1" thickBot="1">
      <c r="A1" s="641" t="s">
        <v>536</v>
      </c>
      <c r="B1" s="641"/>
      <c r="C1" s="641"/>
      <c r="D1" s="641"/>
      <c r="E1" s="641"/>
      <c r="F1" s="641"/>
      <c r="G1" s="641"/>
      <c r="H1" s="641"/>
      <c r="I1" s="641"/>
      <c r="J1" s="641"/>
      <c r="K1" s="12"/>
    </row>
    <row r="2" spans="1:11" s="1" customFormat="1" ht="111" customHeight="1" thickBot="1">
      <c r="A2" s="20" t="s">
        <v>0</v>
      </c>
      <c r="B2" s="21" t="s">
        <v>256</v>
      </c>
      <c r="C2" s="21" t="s">
        <v>257</v>
      </c>
      <c r="D2" s="21" t="s">
        <v>258</v>
      </c>
      <c r="E2" s="268" t="s">
        <v>259</v>
      </c>
      <c r="F2" s="21" t="s">
        <v>260</v>
      </c>
      <c r="G2" s="21" t="s">
        <v>261</v>
      </c>
      <c r="H2" s="21" t="s">
        <v>262</v>
      </c>
      <c r="I2" s="268" t="s">
        <v>263</v>
      </c>
      <c r="J2" s="41" t="s">
        <v>264</v>
      </c>
      <c r="K2" s="13"/>
    </row>
    <row r="3" spans="1:10" ht="15.75">
      <c r="A3" s="22" t="s">
        <v>1</v>
      </c>
      <c r="B3" s="220">
        <f>9383+921</f>
        <v>10304</v>
      </c>
      <c r="C3" s="220">
        <v>117</v>
      </c>
      <c r="D3" s="221">
        <f>+B3+C3</f>
        <v>10421</v>
      </c>
      <c r="E3" s="303">
        <v>1432</v>
      </c>
      <c r="F3" s="220">
        <f>9625+543</f>
        <v>10168</v>
      </c>
      <c r="G3" s="220"/>
      <c r="H3" s="220">
        <f>+F3+G3</f>
        <v>10168</v>
      </c>
      <c r="I3" s="303">
        <v>1308</v>
      </c>
      <c r="J3" s="306">
        <f>+F3-B3</f>
        <v>-136</v>
      </c>
    </row>
    <row r="4" spans="1:10" ht="15.75">
      <c r="A4" s="17" t="s">
        <v>2</v>
      </c>
      <c r="B4" s="147">
        <v>1735</v>
      </c>
      <c r="C4" s="147">
        <v>180</v>
      </c>
      <c r="D4" s="222">
        <f aca="true" t="shared" si="0" ref="D4:D21">+B4+C4</f>
        <v>1915</v>
      </c>
      <c r="E4" s="304">
        <v>863</v>
      </c>
      <c r="F4" s="147">
        <v>1735</v>
      </c>
      <c r="G4" s="147">
        <v>275</v>
      </c>
      <c r="H4" s="147">
        <f aca="true" t="shared" si="1" ref="H4:H21">+F4+G4</f>
        <v>2010</v>
      </c>
      <c r="I4" s="304">
        <v>690</v>
      </c>
      <c r="J4" s="307">
        <f aca="true" t="shared" si="2" ref="J4:J21">+F4-B4</f>
        <v>0</v>
      </c>
    </row>
    <row r="5" spans="1:10" ht="15.75">
      <c r="A5" s="17" t="s">
        <v>3</v>
      </c>
      <c r="B5" s="147">
        <f>1924+162</f>
        <v>2086</v>
      </c>
      <c r="C5" s="147"/>
      <c r="D5" s="222">
        <f t="shared" si="0"/>
        <v>2086</v>
      </c>
      <c r="E5" s="304">
        <v>934</v>
      </c>
      <c r="F5" s="147">
        <f>1924+160</f>
        <v>2084</v>
      </c>
      <c r="G5" s="147">
        <v>280</v>
      </c>
      <c r="H5" s="147">
        <f t="shared" si="1"/>
        <v>2364</v>
      </c>
      <c r="I5" s="304"/>
      <c r="J5" s="307">
        <f t="shared" si="2"/>
        <v>-2</v>
      </c>
    </row>
    <row r="6" spans="1:10" ht="15.75">
      <c r="A6" s="17" t="s">
        <v>4</v>
      </c>
      <c r="B6" s="147">
        <v>224</v>
      </c>
      <c r="C6" s="147">
        <v>357</v>
      </c>
      <c r="D6" s="222">
        <f t="shared" si="0"/>
        <v>581</v>
      </c>
      <c r="E6" s="304">
        <v>107</v>
      </c>
      <c r="F6" s="147">
        <v>266</v>
      </c>
      <c r="G6" s="147">
        <v>212</v>
      </c>
      <c r="H6" s="147">
        <f t="shared" si="1"/>
        <v>478</v>
      </c>
      <c r="I6" s="304">
        <v>100</v>
      </c>
      <c r="J6" s="307">
        <f t="shared" si="2"/>
        <v>42</v>
      </c>
    </row>
    <row r="7" spans="1:10" ht="15.75">
      <c r="A7" s="17" t="s">
        <v>5</v>
      </c>
      <c r="B7" s="147">
        <v>826</v>
      </c>
      <c r="C7" s="147"/>
      <c r="D7" s="222">
        <f t="shared" si="0"/>
        <v>826</v>
      </c>
      <c r="E7" s="304"/>
      <c r="F7" s="147">
        <v>826</v>
      </c>
      <c r="G7" s="147"/>
      <c r="H7" s="147">
        <f t="shared" si="1"/>
        <v>826</v>
      </c>
      <c r="I7" s="304"/>
      <c r="J7" s="307">
        <f t="shared" si="2"/>
        <v>0</v>
      </c>
    </row>
    <row r="8" spans="1:10" ht="15.75">
      <c r="A8" s="17" t="s">
        <v>6</v>
      </c>
      <c r="B8" s="147">
        <v>780</v>
      </c>
      <c r="C8" s="147">
        <v>520</v>
      </c>
      <c r="D8" s="222">
        <f t="shared" si="0"/>
        <v>1300</v>
      </c>
      <c r="E8" s="304">
        <v>2114</v>
      </c>
      <c r="F8" s="147">
        <v>1197</v>
      </c>
      <c r="G8" s="147">
        <v>379</v>
      </c>
      <c r="H8" s="147">
        <f t="shared" si="1"/>
        <v>1576</v>
      </c>
      <c r="I8" s="304">
        <v>1695</v>
      </c>
      <c r="J8" s="307">
        <f t="shared" si="2"/>
        <v>417</v>
      </c>
    </row>
    <row r="9" spans="1:10" ht="15.75">
      <c r="A9" s="17" t="s">
        <v>7</v>
      </c>
      <c r="B9" s="147">
        <v>2401</v>
      </c>
      <c r="C9" s="147"/>
      <c r="D9" s="222">
        <f t="shared" si="0"/>
        <v>2401</v>
      </c>
      <c r="E9" s="304">
        <v>1014</v>
      </c>
      <c r="F9" s="147">
        <v>2401</v>
      </c>
      <c r="G9" s="147">
        <v>50</v>
      </c>
      <c r="H9" s="147">
        <f t="shared" si="1"/>
        <v>2451</v>
      </c>
      <c r="I9" s="304">
        <v>1819</v>
      </c>
      <c r="J9" s="307">
        <f t="shared" si="2"/>
        <v>0</v>
      </c>
    </row>
    <row r="10" spans="1:10" ht="15.75">
      <c r="A10" s="17" t="s">
        <v>8</v>
      </c>
      <c r="B10" s="147"/>
      <c r="C10" s="147">
        <v>580</v>
      </c>
      <c r="D10" s="222">
        <f t="shared" si="0"/>
        <v>580</v>
      </c>
      <c r="E10" s="304">
        <v>167</v>
      </c>
      <c r="F10" s="147"/>
      <c r="G10" s="147">
        <v>580</v>
      </c>
      <c r="H10" s="147">
        <f t="shared" si="1"/>
        <v>580</v>
      </c>
      <c r="I10" s="304">
        <v>203</v>
      </c>
      <c r="J10" s="307">
        <f t="shared" si="2"/>
        <v>0</v>
      </c>
    </row>
    <row r="11" spans="1:10" ht="15.75">
      <c r="A11" s="17" t="s">
        <v>9</v>
      </c>
      <c r="B11" s="147">
        <v>7620</v>
      </c>
      <c r="C11" s="147"/>
      <c r="D11" s="222">
        <f t="shared" si="0"/>
        <v>7620</v>
      </c>
      <c r="E11" s="304">
        <v>2896</v>
      </c>
      <c r="F11" s="147">
        <v>8092</v>
      </c>
      <c r="G11" s="147"/>
      <c r="H11" s="147">
        <f t="shared" si="1"/>
        <v>8092</v>
      </c>
      <c r="I11" s="304">
        <v>2313</v>
      </c>
      <c r="J11" s="307">
        <f t="shared" si="2"/>
        <v>472</v>
      </c>
    </row>
    <row r="12" spans="1:10" ht="15.75">
      <c r="A12" s="17" t="s">
        <v>10</v>
      </c>
      <c r="B12" s="147">
        <v>5513</v>
      </c>
      <c r="C12" s="147"/>
      <c r="D12" s="222">
        <f t="shared" si="0"/>
        <v>5513</v>
      </c>
      <c r="E12" s="304"/>
      <c r="F12" s="147">
        <v>5513</v>
      </c>
      <c r="G12" s="147"/>
      <c r="H12" s="147">
        <f t="shared" si="1"/>
        <v>5513</v>
      </c>
      <c r="I12" s="304"/>
      <c r="J12" s="307">
        <f t="shared" si="2"/>
        <v>0</v>
      </c>
    </row>
    <row r="13" spans="1:10" ht="15.75">
      <c r="A13" s="17" t="s">
        <v>11</v>
      </c>
      <c r="B13" s="147">
        <v>4653</v>
      </c>
      <c r="C13" s="147">
        <v>90</v>
      </c>
      <c r="D13" s="222">
        <f t="shared" si="0"/>
        <v>4743</v>
      </c>
      <c r="E13" s="304"/>
      <c r="F13" s="147">
        <v>4844</v>
      </c>
      <c r="G13" s="147">
        <v>90</v>
      </c>
      <c r="H13" s="147">
        <f t="shared" si="1"/>
        <v>4934</v>
      </c>
      <c r="I13" s="304"/>
      <c r="J13" s="307">
        <f t="shared" si="2"/>
        <v>191</v>
      </c>
    </row>
    <row r="14" spans="1:10" ht="15.75">
      <c r="A14" s="17" t="s">
        <v>12</v>
      </c>
      <c r="B14" s="147">
        <v>328</v>
      </c>
      <c r="C14" s="147">
        <v>246</v>
      </c>
      <c r="D14" s="222">
        <f t="shared" si="0"/>
        <v>574</v>
      </c>
      <c r="E14" s="304">
        <v>292</v>
      </c>
      <c r="F14" s="147">
        <v>424</v>
      </c>
      <c r="G14" s="147">
        <v>150</v>
      </c>
      <c r="H14" s="147">
        <f t="shared" si="1"/>
        <v>574</v>
      </c>
      <c r="I14" s="304">
        <v>558</v>
      </c>
      <c r="J14" s="307">
        <f t="shared" si="2"/>
        <v>96</v>
      </c>
    </row>
    <row r="15" spans="1:10" ht="15.75">
      <c r="A15" s="17" t="s">
        <v>13</v>
      </c>
      <c r="B15" s="147">
        <v>2482</v>
      </c>
      <c r="C15" s="147">
        <v>100</v>
      </c>
      <c r="D15" s="222">
        <f t="shared" si="0"/>
        <v>2582</v>
      </c>
      <c r="E15" s="304">
        <v>900</v>
      </c>
      <c r="F15" s="147">
        <v>2482</v>
      </c>
      <c r="G15" s="147">
        <v>156</v>
      </c>
      <c r="H15" s="147">
        <f t="shared" si="1"/>
        <v>2638</v>
      </c>
      <c r="I15" s="304">
        <v>740</v>
      </c>
      <c r="J15" s="307">
        <f t="shared" si="2"/>
        <v>0</v>
      </c>
    </row>
    <row r="16" spans="1:10" ht="15.75">
      <c r="A16" s="17" t="s">
        <v>14</v>
      </c>
      <c r="B16" s="147">
        <v>2729</v>
      </c>
      <c r="C16" s="147">
        <v>522</v>
      </c>
      <c r="D16" s="222">
        <f t="shared" si="0"/>
        <v>3251</v>
      </c>
      <c r="E16" s="304">
        <v>3550</v>
      </c>
      <c r="F16" s="147">
        <v>2729</v>
      </c>
      <c r="G16" s="147">
        <v>345</v>
      </c>
      <c r="H16" s="147">
        <f t="shared" si="1"/>
        <v>3074</v>
      </c>
      <c r="I16" s="304">
        <v>2354</v>
      </c>
      <c r="J16" s="307">
        <f t="shared" si="2"/>
        <v>0</v>
      </c>
    </row>
    <row r="17" spans="1:10" ht="15.75">
      <c r="A17" s="17" t="s">
        <v>15</v>
      </c>
      <c r="B17" s="147">
        <v>1385</v>
      </c>
      <c r="C17" s="147">
        <v>362</v>
      </c>
      <c r="D17" s="222">
        <f t="shared" si="0"/>
        <v>1747</v>
      </c>
      <c r="E17" s="304">
        <v>237</v>
      </c>
      <c r="F17" s="147">
        <v>1389</v>
      </c>
      <c r="G17" s="147">
        <v>380</v>
      </c>
      <c r="H17" s="147">
        <f t="shared" si="1"/>
        <v>1769</v>
      </c>
      <c r="I17" s="304">
        <v>273</v>
      </c>
      <c r="J17" s="307">
        <f t="shared" si="2"/>
        <v>4</v>
      </c>
    </row>
    <row r="18" spans="1:10" ht="15.75">
      <c r="A18" s="17" t="s">
        <v>16</v>
      </c>
      <c r="B18" s="147"/>
      <c r="C18" s="147"/>
      <c r="D18" s="222">
        <f t="shared" si="0"/>
        <v>0</v>
      </c>
      <c r="E18" s="304"/>
      <c r="F18" s="147"/>
      <c r="G18" s="147"/>
      <c r="H18" s="147"/>
      <c r="I18" s="304"/>
      <c r="J18" s="307">
        <f t="shared" si="2"/>
        <v>0</v>
      </c>
    </row>
    <row r="19" spans="1:10" ht="15.75">
      <c r="A19" s="17" t="s">
        <v>17</v>
      </c>
      <c r="B19" s="147"/>
      <c r="C19" s="147"/>
      <c r="D19" s="222">
        <f t="shared" si="0"/>
        <v>0</v>
      </c>
      <c r="E19" s="304"/>
      <c r="F19" s="147"/>
      <c r="G19" s="147"/>
      <c r="H19" s="147"/>
      <c r="I19" s="304"/>
      <c r="J19" s="307">
        <f t="shared" si="2"/>
        <v>0</v>
      </c>
    </row>
    <row r="20" spans="1:10" ht="15.75">
      <c r="A20" s="17" t="s">
        <v>18</v>
      </c>
      <c r="B20" s="147">
        <v>100</v>
      </c>
      <c r="C20" s="147">
        <v>28</v>
      </c>
      <c r="D20" s="222">
        <f t="shared" si="0"/>
        <v>128</v>
      </c>
      <c r="E20" s="304"/>
      <c r="F20" s="147">
        <v>100</v>
      </c>
      <c r="G20" s="147">
        <v>25</v>
      </c>
      <c r="H20" s="147">
        <f t="shared" si="1"/>
        <v>125</v>
      </c>
      <c r="I20" s="304"/>
      <c r="J20" s="307">
        <f t="shared" si="2"/>
        <v>0</v>
      </c>
    </row>
    <row r="21" spans="1:10" ht="16.5" thickBot="1">
      <c r="A21" s="25" t="s">
        <v>19</v>
      </c>
      <c r="B21" s="223">
        <v>583</v>
      </c>
      <c r="C21" s="223">
        <v>160</v>
      </c>
      <c r="D21" s="224">
        <f t="shared" si="0"/>
        <v>743</v>
      </c>
      <c r="E21" s="305"/>
      <c r="F21" s="223">
        <f>508+234</f>
        <v>742</v>
      </c>
      <c r="G21" s="223">
        <v>212</v>
      </c>
      <c r="H21" s="223">
        <f t="shared" si="1"/>
        <v>954</v>
      </c>
      <c r="I21" s="305">
        <v>370</v>
      </c>
      <c r="J21" s="308">
        <f t="shared" si="2"/>
        <v>159</v>
      </c>
    </row>
    <row r="22" spans="1:10" s="14" customFormat="1" ht="16.5" thickBot="1">
      <c r="A22" s="339" t="s">
        <v>20</v>
      </c>
      <c r="B22" s="488">
        <f>SUM(B3:B21)</f>
        <v>43749</v>
      </c>
      <c r="C22" s="488">
        <f>SUM(C3:C21)</f>
        <v>3262</v>
      </c>
      <c r="D22" s="488">
        <f>SUM(D3:D21)</f>
        <v>47011</v>
      </c>
      <c r="E22" s="488">
        <f aca="true" t="shared" si="3" ref="E22:J22">SUM(E3:E21)</f>
        <v>14506</v>
      </c>
      <c r="F22" s="488">
        <f t="shared" si="3"/>
        <v>44992</v>
      </c>
      <c r="G22" s="488">
        <f t="shared" si="3"/>
        <v>3134</v>
      </c>
      <c r="H22" s="488">
        <f t="shared" si="3"/>
        <v>48126</v>
      </c>
      <c r="I22" s="488">
        <f t="shared" si="3"/>
        <v>12423</v>
      </c>
      <c r="J22" s="499">
        <f t="shared" si="3"/>
        <v>1243</v>
      </c>
    </row>
    <row r="24" spans="1:8" ht="15.75">
      <c r="A24" s="640"/>
      <c r="B24" s="640"/>
      <c r="C24" s="640"/>
      <c r="D24" s="640"/>
      <c r="E24" s="640"/>
      <c r="F24" s="640"/>
      <c r="G24" s="640"/>
      <c r="H24" s="640"/>
    </row>
  </sheetData>
  <mergeCells count="2">
    <mergeCell ref="A1:J1"/>
    <mergeCell ref="A24:H24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workbookViewId="0" topLeftCell="A2">
      <selection activeCell="A2" sqref="A2:D2"/>
    </sheetView>
  </sheetViews>
  <sheetFormatPr defaultColWidth="9.00390625" defaultRowHeight="12.75"/>
  <cols>
    <col min="1" max="1" width="18.75390625" style="227" customWidth="1"/>
    <col min="2" max="2" width="30.75390625" style="227" customWidth="1"/>
    <col min="3" max="3" width="45.875" style="227" customWidth="1"/>
    <col min="4" max="4" width="15.75390625" style="228" customWidth="1"/>
    <col min="5" max="16384" width="9.125" style="227" customWidth="1"/>
  </cols>
  <sheetData>
    <row r="1" spans="1:2" ht="15.75" hidden="1">
      <c r="A1" s="242" t="s">
        <v>265</v>
      </c>
      <c r="B1" s="226" t="s">
        <v>266</v>
      </c>
    </row>
    <row r="2" spans="1:4" ht="39.75" customHeight="1">
      <c r="A2" s="701" t="s">
        <v>537</v>
      </c>
      <c r="B2" s="701"/>
      <c r="C2" s="701"/>
      <c r="D2" s="701"/>
    </row>
    <row r="3" spans="1:4" ht="15.75">
      <c r="A3" s="244" t="s">
        <v>267</v>
      </c>
      <c r="B3" s="230"/>
      <c r="C3" s="230"/>
      <c r="D3" s="231"/>
    </row>
    <row r="4" spans="1:4" ht="15.75">
      <c r="A4" s="243" t="s">
        <v>268</v>
      </c>
      <c r="B4" s="243" t="s">
        <v>269</v>
      </c>
      <c r="C4" s="243" t="s">
        <v>270</v>
      </c>
      <c r="D4" s="233" t="s">
        <v>271</v>
      </c>
    </row>
    <row r="5" spans="1:4" ht="15.75">
      <c r="A5" s="229" t="s">
        <v>272</v>
      </c>
      <c r="B5" s="229" t="s">
        <v>273</v>
      </c>
      <c r="C5" s="234" t="s">
        <v>274</v>
      </c>
      <c r="D5" s="235">
        <v>49379.1231</v>
      </c>
    </row>
    <row r="6" spans="1:4" ht="15.75">
      <c r="A6" s="236"/>
      <c r="B6" s="236"/>
      <c r="C6" s="234" t="s">
        <v>275</v>
      </c>
      <c r="D6" s="235">
        <v>457</v>
      </c>
    </row>
    <row r="7" spans="1:4" ht="15.75">
      <c r="A7" s="236"/>
      <c r="B7" s="236"/>
      <c r="C7" s="234" t="s">
        <v>276</v>
      </c>
      <c r="D7" s="235">
        <v>1861</v>
      </c>
    </row>
    <row r="8" spans="1:4" ht="15.75">
      <c r="A8" s="236"/>
      <c r="B8" s="236"/>
      <c r="C8" s="234" t="s">
        <v>277</v>
      </c>
      <c r="D8" s="235">
        <v>2593</v>
      </c>
    </row>
    <row r="9" spans="1:4" ht="15.75">
      <c r="A9" s="236"/>
      <c r="B9" s="237" t="s">
        <v>278</v>
      </c>
      <c r="C9" s="238"/>
      <c r="D9" s="537">
        <v>54290.1231</v>
      </c>
    </row>
    <row r="10" spans="1:4" ht="15.75">
      <c r="A10" s="236"/>
      <c r="B10" s="229" t="s">
        <v>279</v>
      </c>
      <c r="C10" s="234" t="s">
        <v>280</v>
      </c>
      <c r="D10" s="235">
        <v>3579724.51415</v>
      </c>
    </row>
    <row r="11" spans="1:4" ht="15.75">
      <c r="A11" s="236"/>
      <c r="B11" s="236"/>
      <c r="C11" s="234" t="s">
        <v>281</v>
      </c>
      <c r="D11" s="235">
        <v>9392.421</v>
      </c>
    </row>
    <row r="12" spans="1:4" ht="15.75">
      <c r="A12" s="236"/>
      <c r="B12" s="236"/>
      <c r="C12" s="234" t="s">
        <v>282</v>
      </c>
      <c r="D12" s="235">
        <v>1475150.14481</v>
      </c>
    </row>
    <row r="13" spans="1:4" ht="15.75">
      <c r="A13" s="236"/>
      <c r="B13" s="236"/>
      <c r="C13" s="234" t="s">
        <v>283</v>
      </c>
      <c r="D13" s="235">
        <v>8770415.47618</v>
      </c>
    </row>
    <row r="14" spans="1:4" ht="15.75">
      <c r="A14" s="236"/>
      <c r="B14" s="236"/>
      <c r="C14" s="234" t="s">
        <v>284</v>
      </c>
      <c r="D14" s="235">
        <v>886860.42657</v>
      </c>
    </row>
    <row r="15" spans="1:4" ht="15.75">
      <c r="A15" s="236"/>
      <c r="B15" s="236"/>
      <c r="C15" s="234" t="s">
        <v>285</v>
      </c>
      <c r="D15" s="235">
        <v>47797.798859999995</v>
      </c>
    </row>
    <row r="16" spans="1:4" ht="15.75">
      <c r="A16" s="236"/>
      <c r="B16" s="236"/>
      <c r="C16" s="234" t="s">
        <v>286</v>
      </c>
      <c r="D16" s="235">
        <v>1401.04</v>
      </c>
    </row>
    <row r="17" spans="1:4" ht="15.75">
      <c r="A17" s="236"/>
      <c r="B17" s="236"/>
      <c r="C17" s="234" t="s">
        <v>287</v>
      </c>
      <c r="D17" s="235">
        <v>96.81</v>
      </c>
    </row>
    <row r="18" spans="1:4" ht="15.75">
      <c r="A18" s="236"/>
      <c r="B18" s="236"/>
      <c r="C18" s="234" t="s">
        <v>288</v>
      </c>
      <c r="D18" s="235">
        <v>-829.0302900000002</v>
      </c>
    </row>
    <row r="19" spans="1:4" ht="15.75">
      <c r="A19" s="236"/>
      <c r="B19" s="236"/>
      <c r="C19" s="234" t="s">
        <v>289</v>
      </c>
      <c r="D19" s="235">
        <v>37463</v>
      </c>
    </row>
    <row r="20" spans="1:4" ht="31.5">
      <c r="A20" s="236"/>
      <c r="B20" s="236"/>
      <c r="C20" s="234" t="s">
        <v>290</v>
      </c>
      <c r="D20" s="235">
        <v>1160</v>
      </c>
    </row>
    <row r="21" spans="1:4" ht="15.75">
      <c r="A21" s="236"/>
      <c r="B21" s="237" t="s">
        <v>291</v>
      </c>
      <c r="C21" s="238"/>
      <c r="D21" s="537">
        <v>14808632.60128</v>
      </c>
    </row>
    <row r="22" spans="1:4" ht="31.5">
      <c r="A22" s="236"/>
      <c r="B22" s="229" t="s">
        <v>292</v>
      </c>
      <c r="C22" s="234" t="s">
        <v>293</v>
      </c>
      <c r="D22" s="235">
        <v>135720.68943</v>
      </c>
    </row>
    <row r="23" spans="1:4" ht="15.75">
      <c r="A23" s="236"/>
      <c r="B23" s="236"/>
      <c r="C23" s="234" t="s">
        <v>294</v>
      </c>
      <c r="D23" s="235">
        <v>0</v>
      </c>
    </row>
    <row r="24" spans="1:4" ht="15.75">
      <c r="A24" s="236"/>
      <c r="B24" s="237" t="s">
        <v>295</v>
      </c>
      <c r="C24" s="238"/>
      <c r="D24" s="537">
        <v>135720.68943</v>
      </c>
    </row>
    <row r="25" spans="1:4" ht="31.5">
      <c r="A25" s="239" t="s">
        <v>296</v>
      </c>
      <c r="B25" s="240"/>
      <c r="C25" s="240"/>
      <c r="D25" s="241">
        <v>14998643.41381</v>
      </c>
    </row>
    <row r="26" spans="1:4" ht="15.75">
      <c r="A26" s="229" t="s">
        <v>297</v>
      </c>
      <c r="B26" s="229" t="s">
        <v>298</v>
      </c>
      <c r="C26" s="234" t="s">
        <v>299</v>
      </c>
      <c r="D26" s="235">
        <v>106420.54099000001</v>
      </c>
    </row>
    <row r="27" spans="1:4" ht="15.75">
      <c r="A27" s="236"/>
      <c r="B27" s="236"/>
      <c r="C27" s="234" t="s">
        <v>300</v>
      </c>
      <c r="D27" s="235">
        <v>1</v>
      </c>
    </row>
    <row r="28" spans="1:4" ht="15.75">
      <c r="A28" s="236"/>
      <c r="B28" s="236"/>
      <c r="C28" s="234" t="s">
        <v>301</v>
      </c>
      <c r="D28" s="235">
        <v>30616.9807</v>
      </c>
    </row>
    <row r="29" spans="1:4" ht="15.75">
      <c r="A29" s="236"/>
      <c r="B29" s="236"/>
      <c r="C29" s="234" t="s">
        <v>302</v>
      </c>
      <c r="D29" s="235">
        <v>1308.00937</v>
      </c>
    </row>
    <row r="30" spans="1:4" ht="15.75">
      <c r="A30" s="236"/>
      <c r="B30" s="236"/>
      <c r="C30" s="234" t="s">
        <v>303</v>
      </c>
      <c r="D30" s="235">
        <v>7175.03244</v>
      </c>
    </row>
    <row r="31" spans="1:4" ht="15.75">
      <c r="A31" s="236"/>
      <c r="B31" s="236"/>
      <c r="C31" s="234" t="s">
        <v>304</v>
      </c>
      <c r="D31" s="235">
        <v>5314</v>
      </c>
    </row>
    <row r="32" spans="1:4" ht="15.75">
      <c r="A32" s="236"/>
      <c r="B32" s="237" t="s">
        <v>305</v>
      </c>
      <c r="C32" s="238"/>
      <c r="D32" s="537">
        <v>150835.56350000005</v>
      </c>
    </row>
    <row r="33" spans="1:4" ht="15.75">
      <c r="A33" s="236"/>
      <c r="B33" s="229" t="s">
        <v>306</v>
      </c>
      <c r="C33" s="234" t="s">
        <v>307</v>
      </c>
      <c r="D33" s="235">
        <v>35316</v>
      </c>
    </row>
    <row r="34" spans="1:4" ht="31.5">
      <c r="A34" s="236"/>
      <c r="B34" s="236"/>
      <c r="C34" s="234" t="s">
        <v>308</v>
      </c>
      <c r="D34" s="235">
        <v>1332</v>
      </c>
    </row>
    <row r="35" spans="1:4" ht="15.75">
      <c r="A35" s="236"/>
      <c r="B35" s="236"/>
      <c r="C35" s="234" t="s">
        <v>309</v>
      </c>
      <c r="D35" s="235">
        <v>963</v>
      </c>
    </row>
    <row r="36" spans="1:4" ht="15.75">
      <c r="A36" s="236"/>
      <c r="B36" s="236"/>
      <c r="C36" s="234" t="s">
        <v>294</v>
      </c>
      <c r="D36" s="235">
        <v>0</v>
      </c>
    </row>
    <row r="37" spans="1:4" ht="15.75">
      <c r="A37" s="236"/>
      <c r="B37" s="237" t="s">
        <v>310</v>
      </c>
      <c r="C37" s="238"/>
      <c r="D37" s="537">
        <v>37611</v>
      </c>
    </row>
    <row r="38" spans="1:4" ht="15.75">
      <c r="A38" s="236"/>
      <c r="B38" s="229" t="s">
        <v>311</v>
      </c>
      <c r="C38" s="234" t="s">
        <v>307</v>
      </c>
      <c r="D38" s="235">
        <v>197446.48200000002</v>
      </c>
    </row>
    <row r="39" spans="1:4" ht="15.75">
      <c r="A39" s="236"/>
      <c r="B39" s="236"/>
      <c r="C39" s="234" t="s">
        <v>312</v>
      </c>
      <c r="D39" s="235">
        <v>700.0281</v>
      </c>
    </row>
    <row r="40" spans="1:4" ht="15.75">
      <c r="A40" s="236"/>
      <c r="B40" s="236"/>
      <c r="C40" s="234" t="s">
        <v>313</v>
      </c>
      <c r="D40" s="235">
        <v>3227</v>
      </c>
    </row>
    <row r="41" spans="1:4" ht="15.75">
      <c r="A41" s="236"/>
      <c r="B41" s="236"/>
      <c r="C41" s="234" t="s">
        <v>314</v>
      </c>
      <c r="D41" s="235">
        <v>-5</v>
      </c>
    </row>
    <row r="42" spans="1:4" ht="15.75">
      <c r="A42" s="236"/>
      <c r="B42" s="236"/>
      <c r="C42" s="234" t="s">
        <v>309</v>
      </c>
      <c r="D42" s="235">
        <v>21908.21591</v>
      </c>
    </row>
    <row r="43" spans="1:4" ht="15.75">
      <c r="A43" s="236"/>
      <c r="B43" s="237" t="s">
        <v>315</v>
      </c>
      <c r="C43" s="238"/>
      <c r="D43" s="537">
        <v>223276.72601</v>
      </c>
    </row>
    <row r="44" spans="1:4" ht="15.75">
      <c r="A44" s="236"/>
      <c r="B44" s="229" t="s">
        <v>316</v>
      </c>
      <c r="C44" s="234" t="s">
        <v>317</v>
      </c>
      <c r="D44" s="235">
        <v>1001</v>
      </c>
    </row>
    <row r="45" spans="1:4" ht="15.75">
      <c r="A45" s="236"/>
      <c r="B45" s="236"/>
      <c r="C45" s="234" t="s">
        <v>318</v>
      </c>
      <c r="D45" s="235">
        <v>2080235.7625799999</v>
      </c>
    </row>
    <row r="46" spans="1:4" ht="15.75">
      <c r="A46" s="236"/>
      <c r="B46" s="237" t="s">
        <v>319</v>
      </c>
      <c r="C46" s="238"/>
      <c r="D46" s="537">
        <v>2081236.7625799999</v>
      </c>
    </row>
    <row r="47" spans="1:4" ht="31.5">
      <c r="A47" s="239" t="s">
        <v>320</v>
      </c>
      <c r="B47" s="240"/>
      <c r="C47" s="240"/>
      <c r="D47" s="241">
        <v>2492960.05209</v>
      </c>
    </row>
    <row r="48" spans="1:4" ht="15.75">
      <c r="A48" s="229" t="s">
        <v>321</v>
      </c>
      <c r="B48" s="229" t="s">
        <v>322</v>
      </c>
      <c r="C48" s="234" t="s">
        <v>323</v>
      </c>
      <c r="D48" s="235">
        <v>62238</v>
      </c>
    </row>
    <row r="49" spans="1:4" ht="15.75">
      <c r="A49" s="236"/>
      <c r="B49" s="236"/>
      <c r="C49" s="234" t="s">
        <v>324</v>
      </c>
      <c r="D49" s="235">
        <v>19189</v>
      </c>
    </row>
    <row r="50" spans="1:4" ht="15.75">
      <c r="A50" s="236"/>
      <c r="B50" s="236"/>
      <c r="C50" s="234" t="s">
        <v>325</v>
      </c>
      <c r="D50" s="235">
        <v>441</v>
      </c>
    </row>
    <row r="51" spans="1:4" ht="15.75">
      <c r="A51" s="236"/>
      <c r="B51" s="236"/>
      <c r="C51" s="234" t="s">
        <v>294</v>
      </c>
      <c r="D51" s="235">
        <v>0</v>
      </c>
    </row>
    <row r="52" spans="1:4" ht="15.75">
      <c r="A52" s="236"/>
      <c r="B52" s="237" t="s">
        <v>326</v>
      </c>
      <c r="C52" s="238"/>
      <c r="D52" s="537">
        <v>81868</v>
      </c>
    </row>
    <row r="53" spans="1:4" ht="31.5">
      <c r="A53" s="239" t="s">
        <v>327</v>
      </c>
      <c r="B53" s="240"/>
      <c r="C53" s="240"/>
      <c r="D53" s="241">
        <v>81868</v>
      </c>
    </row>
    <row r="54" spans="1:4" ht="15.75">
      <c r="A54" s="540" t="s">
        <v>328</v>
      </c>
      <c r="B54" s="538"/>
      <c r="C54" s="538"/>
      <c r="D54" s="539">
        <v>17573471.4659</v>
      </c>
    </row>
    <row r="55" ht="15.75">
      <c r="D55" s="227"/>
    </row>
    <row r="56" ht="15.75">
      <c r="D56" s="227"/>
    </row>
    <row r="57" ht="15.75">
      <c r="D57" s="227"/>
    </row>
    <row r="58" ht="15.75">
      <c r="D58" s="227"/>
    </row>
    <row r="59" ht="15.75">
      <c r="D59" s="227"/>
    </row>
    <row r="60" ht="15.75">
      <c r="D60" s="227"/>
    </row>
    <row r="61" ht="15.75">
      <c r="D61" s="227"/>
    </row>
    <row r="62" ht="15.75">
      <c r="D62" s="227"/>
    </row>
    <row r="63" ht="15.75">
      <c r="D63" s="227"/>
    </row>
    <row r="64" ht="15.75">
      <c r="D64" s="227"/>
    </row>
    <row r="65" ht="15.75">
      <c r="D65" s="227"/>
    </row>
    <row r="66" ht="15.75">
      <c r="D66" s="227"/>
    </row>
    <row r="67" ht="15.75">
      <c r="D67" s="227"/>
    </row>
    <row r="68" ht="15.75">
      <c r="D68" s="227"/>
    </row>
    <row r="69" ht="15.75">
      <c r="D69" s="227"/>
    </row>
    <row r="70" ht="15.75">
      <c r="D70" s="227"/>
    </row>
    <row r="71" ht="15.75">
      <c r="D71" s="227"/>
    </row>
    <row r="72" ht="15.75">
      <c r="D72" s="227"/>
    </row>
    <row r="73" ht="15.75">
      <c r="D73" s="227"/>
    </row>
    <row r="74" ht="15.75">
      <c r="D74" s="227"/>
    </row>
    <row r="75" ht="15.75">
      <c r="D75" s="227"/>
    </row>
    <row r="76" ht="15.75">
      <c r="D76" s="227"/>
    </row>
    <row r="77" ht="15.75">
      <c r="D77" s="227"/>
    </row>
    <row r="78" ht="15.75">
      <c r="D78" s="227"/>
    </row>
    <row r="79" ht="15.75">
      <c r="D79" s="227"/>
    </row>
    <row r="80" ht="15.75">
      <c r="D80" s="227"/>
    </row>
    <row r="81" ht="15.75">
      <c r="D81" s="227"/>
    </row>
    <row r="82" ht="15.75">
      <c r="D82" s="227"/>
    </row>
    <row r="83" ht="15.75">
      <c r="D83" s="227"/>
    </row>
    <row r="84" ht="15.75">
      <c r="D84" s="227"/>
    </row>
  </sheetData>
  <mergeCells count="1">
    <mergeCell ref="A2:D2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2">
      <selection activeCell="A3" sqref="A3"/>
    </sheetView>
  </sheetViews>
  <sheetFormatPr defaultColWidth="9.00390625" defaultRowHeight="12.75"/>
  <cols>
    <col min="1" max="1" width="18.75390625" style="227" customWidth="1"/>
    <col min="2" max="2" width="30.75390625" style="246" customWidth="1"/>
    <col min="3" max="3" width="44.00390625" style="227" customWidth="1"/>
    <col min="4" max="4" width="16.125" style="228" customWidth="1"/>
    <col min="5" max="16384" width="9.125" style="227" customWidth="1"/>
  </cols>
  <sheetData>
    <row r="1" spans="1:2" ht="15.75" hidden="1">
      <c r="A1" s="242" t="s">
        <v>265</v>
      </c>
      <c r="B1" s="245" t="s">
        <v>266</v>
      </c>
    </row>
    <row r="2" spans="1:4" ht="39.75" customHeight="1">
      <c r="A2" s="701" t="s">
        <v>538</v>
      </c>
      <c r="B2" s="701"/>
      <c r="C2" s="701"/>
      <c r="D2" s="701"/>
    </row>
    <row r="3" spans="1:4" ht="15.75">
      <c r="A3" s="244" t="s">
        <v>267</v>
      </c>
      <c r="B3" s="230"/>
      <c r="C3" s="230"/>
      <c r="D3" s="231"/>
    </row>
    <row r="4" spans="1:4" s="246" customFormat="1" ht="15.75">
      <c r="A4" s="243" t="s">
        <v>268</v>
      </c>
      <c r="B4" s="243" t="s">
        <v>269</v>
      </c>
      <c r="C4" s="243" t="s">
        <v>270</v>
      </c>
      <c r="D4" s="233" t="s">
        <v>271</v>
      </c>
    </row>
    <row r="5" spans="1:4" ht="15.75">
      <c r="A5" s="229" t="s">
        <v>329</v>
      </c>
      <c r="B5" s="229" t="s">
        <v>330</v>
      </c>
      <c r="C5" s="234" t="s">
        <v>331</v>
      </c>
      <c r="D5" s="235">
        <v>13341234.51514</v>
      </c>
    </row>
    <row r="6" spans="1:4" ht="31.5">
      <c r="A6" s="236"/>
      <c r="B6" s="236"/>
      <c r="C6" s="234" t="s">
        <v>332</v>
      </c>
      <c r="D6" s="235">
        <v>7765</v>
      </c>
    </row>
    <row r="7" spans="1:4" ht="15.75">
      <c r="A7" s="236"/>
      <c r="B7" s="236"/>
      <c r="C7" s="234" t="s">
        <v>333</v>
      </c>
      <c r="D7" s="235">
        <v>1066661.45567</v>
      </c>
    </row>
    <row r="8" spans="1:4" ht="15.75">
      <c r="A8" s="236"/>
      <c r="B8" s="247" t="s">
        <v>334</v>
      </c>
      <c r="C8" s="248"/>
      <c r="D8" s="541">
        <v>14415660.97081</v>
      </c>
    </row>
    <row r="9" spans="1:4" ht="15.75">
      <c r="A9" s="236"/>
      <c r="B9" s="229" t="s">
        <v>335</v>
      </c>
      <c r="C9" s="234" t="s">
        <v>336</v>
      </c>
      <c r="D9" s="235">
        <v>5738</v>
      </c>
    </row>
    <row r="10" spans="1:4" ht="31.5">
      <c r="A10" s="236"/>
      <c r="B10" s="236"/>
      <c r="C10" s="234" t="s">
        <v>337</v>
      </c>
      <c r="D10" s="235">
        <v>-150066.34303</v>
      </c>
    </row>
    <row r="11" spans="1:4" ht="15.75">
      <c r="A11" s="236"/>
      <c r="B11" s="236"/>
      <c r="C11" s="234" t="s">
        <v>338</v>
      </c>
      <c r="D11" s="235">
        <v>-127172.48697</v>
      </c>
    </row>
    <row r="12" spans="1:4" ht="15.75">
      <c r="A12" s="236"/>
      <c r="B12" s="247" t="s">
        <v>339</v>
      </c>
      <c r="C12" s="248"/>
      <c r="D12" s="541">
        <v>-271500.83</v>
      </c>
    </row>
    <row r="13" spans="1:4" ht="15.75">
      <c r="A13" s="249" t="s">
        <v>340</v>
      </c>
      <c r="B13" s="250"/>
      <c r="C13" s="240"/>
      <c r="D13" s="542">
        <v>14144160.14081</v>
      </c>
    </row>
    <row r="14" spans="1:4" ht="15.75">
      <c r="A14" s="229" t="s">
        <v>341</v>
      </c>
      <c r="B14" s="232" t="s">
        <v>342</v>
      </c>
      <c r="C14" s="229" t="s">
        <v>342</v>
      </c>
      <c r="D14" s="543">
        <v>7342</v>
      </c>
    </row>
    <row r="15" spans="1:4" ht="15.75">
      <c r="A15" s="236"/>
      <c r="B15" s="247" t="s">
        <v>343</v>
      </c>
      <c r="C15" s="251"/>
      <c r="D15" s="544">
        <v>7342</v>
      </c>
    </row>
    <row r="16" spans="1:4" ht="15.75">
      <c r="A16" s="236"/>
      <c r="B16" s="229" t="s">
        <v>344</v>
      </c>
      <c r="C16" s="234" t="s">
        <v>345</v>
      </c>
      <c r="D16" s="235">
        <v>19485.606639999998</v>
      </c>
    </row>
    <row r="17" spans="1:4" ht="15.75">
      <c r="A17" s="236"/>
      <c r="B17" s="236"/>
      <c r="C17" s="234" t="s">
        <v>346</v>
      </c>
      <c r="D17" s="235">
        <v>24990</v>
      </c>
    </row>
    <row r="18" spans="1:4" ht="15.75">
      <c r="A18" s="236"/>
      <c r="B18" s="247" t="s">
        <v>347</v>
      </c>
      <c r="C18" s="248"/>
      <c r="D18" s="541">
        <v>44475.60664</v>
      </c>
    </row>
    <row r="19" spans="1:4" ht="15.75">
      <c r="A19" s="236"/>
      <c r="B19" s="229" t="s">
        <v>348</v>
      </c>
      <c r="C19" s="234" t="s">
        <v>349</v>
      </c>
      <c r="D19" s="235">
        <v>178266.02756000002</v>
      </c>
    </row>
    <row r="20" spans="1:4" ht="15.75">
      <c r="A20" s="236"/>
      <c r="B20" s="236"/>
      <c r="C20" s="234" t="s">
        <v>350</v>
      </c>
      <c r="D20" s="235">
        <v>134074.438</v>
      </c>
    </row>
    <row r="21" spans="1:4" ht="15.75">
      <c r="A21" s="236"/>
      <c r="B21" s="236"/>
      <c r="C21" s="234" t="s">
        <v>351</v>
      </c>
      <c r="D21" s="235">
        <v>178417.735</v>
      </c>
    </row>
    <row r="22" spans="1:4" ht="15.75">
      <c r="A22" s="236"/>
      <c r="B22" s="236"/>
      <c r="C22" s="234" t="s">
        <v>352</v>
      </c>
      <c r="D22" s="235">
        <v>64829.405</v>
      </c>
    </row>
    <row r="23" spans="1:4" ht="31.5">
      <c r="A23" s="236"/>
      <c r="B23" s="236"/>
      <c r="C23" s="234" t="s">
        <v>353</v>
      </c>
      <c r="D23" s="235">
        <v>240.74894999999998</v>
      </c>
    </row>
    <row r="24" spans="1:4" ht="15.75">
      <c r="A24" s="236"/>
      <c r="B24" s="236"/>
      <c r="C24" s="234" t="s">
        <v>354</v>
      </c>
      <c r="D24" s="235">
        <v>404471.1363</v>
      </c>
    </row>
    <row r="25" spans="1:4" ht="15.75">
      <c r="A25" s="236"/>
      <c r="B25" s="247" t="s">
        <v>355</v>
      </c>
      <c r="C25" s="248"/>
      <c r="D25" s="541">
        <v>960299.4908100001</v>
      </c>
    </row>
    <row r="26" spans="1:4" ht="15.75">
      <c r="A26" s="236"/>
      <c r="B26" s="229" t="s">
        <v>356</v>
      </c>
      <c r="C26" s="234" t="s">
        <v>357</v>
      </c>
      <c r="D26" s="235">
        <v>50357</v>
      </c>
    </row>
    <row r="27" spans="1:4" ht="15.75">
      <c r="A27" s="236"/>
      <c r="B27" s="236"/>
      <c r="C27" s="234" t="s">
        <v>358</v>
      </c>
      <c r="D27" s="235">
        <v>26985</v>
      </c>
    </row>
    <row r="28" spans="1:4" ht="15.75">
      <c r="A28" s="236"/>
      <c r="B28" s="236"/>
      <c r="C28" s="234" t="s">
        <v>294</v>
      </c>
      <c r="D28" s="235">
        <v>0</v>
      </c>
    </row>
    <row r="29" spans="1:4" ht="15.75">
      <c r="A29" s="236"/>
      <c r="B29" s="247" t="s">
        <v>359</v>
      </c>
      <c r="C29" s="248"/>
      <c r="D29" s="541">
        <v>77342</v>
      </c>
    </row>
    <row r="30" spans="1:4" ht="15.75">
      <c r="A30" s="249" t="s">
        <v>360</v>
      </c>
      <c r="B30" s="250"/>
      <c r="C30" s="240"/>
      <c r="D30" s="542">
        <v>1089459.0974500002</v>
      </c>
    </row>
    <row r="31" spans="1:4" ht="15.75">
      <c r="A31" s="229" t="s">
        <v>321</v>
      </c>
      <c r="B31" s="229" t="s">
        <v>361</v>
      </c>
      <c r="C31" s="234" t="s">
        <v>362</v>
      </c>
      <c r="D31" s="235">
        <v>47273</v>
      </c>
    </row>
    <row r="32" spans="1:4" ht="15.75">
      <c r="A32" s="236"/>
      <c r="B32" s="236"/>
      <c r="C32" s="234" t="s">
        <v>363</v>
      </c>
      <c r="D32" s="235">
        <v>102274</v>
      </c>
    </row>
    <row r="33" spans="1:4" ht="15.75">
      <c r="A33" s="236"/>
      <c r="B33" s="236"/>
      <c r="C33" s="234" t="s">
        <v>364</v>
      </c>
      <c r="D33" s="235">
        <v>2190294.22762</v>
      </c>
    </row>
    <row r="34" spans="1:4" ht="15.75">
      <c r="A34" s="236"/>
      <c r="B34" s="247" t="s">
        <v>365</v>
      </c>
      <c r="C34" s="248"/>
      <c r="D34" s="541">
        <v>2339841.22762</v>
      </c>
    </row>
    <row r="35" spans="1:4" ht="15.75">
      <c r="A35" s="249" t="s">
        <v>327</v>
      </c>
      <c r="B35" s="250"/>
      <c r="C35" s="240"/>
      <c r="D35" s="542">
        <v>2339841.22762</v>
      </c>
    </row>
    <row r="36" spans="1:4" ht="15.75">
      <c r="A36" s="540" t="s">
        <v>501</v>
      </c>
      <c r="B36" s="545"/>
      <c r="C36" s="545"/>
      <c r="D36" s="539">
        <v>17573460.46588</v>
      </c>
    </row>
    <row r="38" spans="1:4" ht="15.75">
      <c r="A38" s="702" t="s">
        <v>502</v>
      </c>
      <c r="B38" s="702"/>
      <c r="C38" s="702"/>
      <c r="D38" s="702"/>
    </row>
  </sheetData>
  <mergeCells count="2">
    <mergeCell ref="A2:D2"/>
    <mergeCell ref="A38:D38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A2" sqref="A2"/>
    </sheetView>
  </sheetViews>
  <sheetFormatPr defaultColWidth="9.00390625" defaultRowHeight="12.75"/>
  <cols>
    <col min="1" max="1" width="22.75390625" style="98" customWidth="1"/>
    <col min="2" max="2" width="20.625" style="98" customWidth="1"/>
    <col min="3" max="3" width="18.375" style="98" customWidth="1"/>
    <col min="4" max="4" width="15.875" style="98" customWidth="1"/>
    <col min="5" max="6" width="16.00390625" style="98" customWidth="1"/>
    <col min="7" max="16384" width="9.125" style="98" customWidth="1"/>
  </cols>
  <sheetData>
    <row r="1" spans="1:6" s="91" customFormat="1" ht="59.25" customHeight="1">
      <c r="A1" s="703" t="s">
        <v>539</v>
      </c>
      <c r="B1" s="704"/>
      <c r="C1" s="704"/>
      <c r="D1" s="704"/>
      <c r="E1" s="704"/>
      <c r="F1" s="705"/>
    </row>
    <row r="2" spans="1:6" s="13" customFormat="1" ht="112.5" customHeight="1" thickBot="1">
      <c r="A2" s="282" t="s">
        <v>0</v>
      </c>
      <c r="B2" s="283" t="s">
        <v>477</v>
      </c>
      <c r="C2" s="283" t="s">
        <v>478</v>
      </c>
      <c r="D2" s="283" t="s">
        <v>479</v>
      </c>
      <c r="E2" s="283" t="s">
        <v>480</v>
      </c>
      <c r="F2" s="309" t="s">
        <v>20</v>
      </c>
    </row>
    <row r="3" spans="1:6" ht="15.75">
      <c r="A3" s="261" t="s">
        <v>1</v>
      </c>
      <c r="B3" s="220">
        <v>101538</v>
      </c>
      <c r="C3" s="220">
        <v>24007</v>
      </c>
      <c r="D3" s="220">
        <v>10098</v>
      </c>
      <c r="E3" s="220"/>
      <c r="F3" s="24">
        <v>135643</v>
      </c>
    </row>
    <row r="4" spans="1:6" ht="15.75">
      <c r="A4" s="145" t="s">
        <v>2</v>
      </c>
      <c r="B4" s="147">
        <v>88467</v>
      </c>
      <c r="C4" s="147"/>
      <c r="D4" s="147">
        <v>4153</v>
      </c>
      <c r="E4" s="147">
        <v>18396</v>
      </c>
      <c r="F4" s="18">
        <v>111016</v>
      </c>
    </row>
    <row r="5" spans="1:6" ht="15.75">
      <c r="A5" s="145" t="s">
        <v>3</v>
      </c>
      <c r="B5" s="147">
        <v>105174</v>
      </c>
      <c r="C5" s="147">
        <v>4537</v>
      </c>
      <c r="D5" s="147"/>
      <c r="E5" s="147">
        <v>640</v>
      </c>
      <c r="F5" s="18">
        <v>110351</v>
      </c>
    </row>
    <row r="6" spans="1:6" ht="15.75">
      <c r="A6" s="145" t="s">
        <v>4</v>
      </c>
      <c r="B6" s="147">
        <v>12700</v>
      </c>
      <c r="C6" s="147"/>
      <c r="D6" s="147">
        <v>780</v>
      </c>
      <c r="E6" s="147"/>
      <c r="F6" s="18">
        <v>13480</v>
      </c>
    </row>
    <row r="7" spans="1:6" ht="15.75">
      <c r="A7" s="145" t="s">
        <v>5</v>
      </c>
      <c r="B7" s="147">
        <v>37718</v>
      </c>
      <c r="C7" s="147">
        <v>2458</v>
      </c>
      <c r="D7" s="147"/>
      <c r="E7" s="147">
        <v>648</v>
      </c>
      <c r="F7" s="18">
        <v>40824</v>
      </c>
    </row>
    <row r="8" spans="1:6" ht="15.75">
      <c r="A8" s="145" t="s">
        <v>6</v>
      </c>
      <c r="B8" s="147">
        <v>150175</v>
      </c>
      <c r="C8" s="147">
        <v>5245</v>
      </c>
      <c r="D8" s="147">
        <v>6182</v>
      </c>
      <c r="E8" s="147"/>
      <c r="F8" s="18">
        <v>161602</v>
      </c>
    </row>
    <row r="9" spans="1:6" ht="15.75">
      <c r="A9" s="145" t="s">
        <v>22</v>
      </c>
      <c r="B9" s="147">
        <v>85590</v>
      </c>
      <c r="C9" s="147">
        <v>99770</v>
      </c>
      <c r="D9" s="147">
        <v>307</v>
      </c>
      <c r="E9" s="147"/>
      <c r="F9" s="18">
        <v>185667</v>
      </c>
    </row>
    <row r="10" spans="1:6" ht="15.75">
      <c r="A10" s="145" t="s">
        <v>207</v>
      </c>
      <c r="B10" s="147">
        <v>68350</v>
      </c>
      <c r="C10" s="147">
        <v>539</v>
      </c>
      <c r="D10" s="147">
        <v>922</v>
      </c>
      <c r="E10" s="147">
        <v>827</v>
      </c>
      <c r="F10" s="18">
        <v>70638</v>
      </c>
    </row>
    <row r="11" spans="1:6" ht="15.75">
      <c r="A11" s="145" t="s">
        <v>9</v>
      </c>
      <c r="B11" s="147">
        <v>251517</v>
      </c>
      <c r="C11" s="147">
        <v>44909</v>
      </c>
      <c r="D11" s="147">
        <v>42491</v>
      </c>
      <c r="E11" s="147">
        <v>1563</v>
      </c>
      <c r="F11" s="18">
        <v>340480</v>
      </c>
    </row>
    <row r="12" spans="1:6" ht="15.75">
      <c r="A12" s="145" t="s">
        <v>10</v>
      </c>
      <c r="B12" s="147">
        <v>122752</v>
      </c>
      <c r="C12" s="147">
        <v>13834</v>
      </c>
      <c r="D12" s="147">
        <v>23614</v>
      </c>
      <c r="E12" s="147">
        <v>619</v>
      </c>
      <c r="F12" s="18">
        <v>160819</v>
      </c>
    </row>
    <row r="13" spans="1:6" ht="15.75">
      <c r="A13" s="145" t="s">
        <v>11</v>
      </c>
      <c r="B13" s="147">
        <v>167989</v>
      </c>
      <c r="C13" s="147">
        <v>23114</v>
      </c>
      <c r="D13" s="147">
        <v>6898</v>
      </c>
      <c r="E13" s="147">
        <v>156</v>
      </c>
      <c r="F13" s="18">
        <v>198157</v>
      </c>
    </row>
    <row r="14" spans="1:6" ht="15.75">
      <c r="A14" s="145" t="s">
        <v>12</v>
      </c>
      <c r="B14" s="147"/>
      <c r="C14" s="147">
        <v>29404</v>
      </c>
      <c r="D14" s="147"/>
      <c r="E14" s="147"/>
      <c r="F14" s="18">
        <v>29404</v>
      </c>
    </row>
    <row r="15" spans="1:6" ht="15.75">
      <c r="A15" s="145" t="s">
        <v>13</v>
      </c>
      <c r="B15" s="147">
        <v>115238</v>
      </c>
      <c r="C15" s="147">
        <v>36477</v>
      </c>
      <c r="D15" s="147">
        <v>178</v>
      </c>
      <c r="E15" s="147">
        <v>4129</v>
      </c>
      <c r="F15" s="18">
        <v>156022</v>
      </c>
    </row>
    <row r="16" spans="1:6" ht="15.75">
      <c r="A16" s="145" t="s">
        <v>14</v>
      </c>
      <c r="B16" s="147">
        <v>174178</v>
      </c>
      <c r="C16" s="147">
        <v>59321</v>
      </c>
      <c r="D16" s="147">
        <v>3481</v>
      </c>
      <c r="E16" s="147"/>
      <c r="F16" s="18">
        <v>236980</v>
      </c>
    </row>
    <row r="17" spans="1:6" ht="15.75">
      <c r="A17" s="145" t="s">
        <v>15</v>
      </c>
      <c r="B17" s="147">
        <v>88225</v>
      </c>
      <c r="C17" s="147">
        <v>20681</v>
      </c>
      <c r="D17" s="147">
        <v>721</v>
      </c>
      <c r="E17" s="147">
        <v>43</v>
      </c>
      <c r="F17" s="18">
        <v>109670</v>
      </c>
    </row>
    <row r="18" spans="1:6" ht="15.75">
      <c r="A18" s="145" t="s">
        <v>16</v>
      </c>
      <c r="B18" s="147">
        <v>62495</v>
      </c>
      <c r="C18" s="147">
        <v>1845</v>
      </c>
      <c r="D18" s="147">
        <v>248</v>
      </c>
      <c r="E18" s="147"/>
      <c r="F18" s="18">
        <v>64588</v>
      </c>
    </row>
    <row r="19" spans="1:6" ht="15.75">
      <c r="A19" s="145" t="s">
        <v>17</v>
      </c>
      <c r="B19" s="147">
        <v>18026</v>
      </c>
      <c r="C19" s="147">
        <v>3810</v>
      </c>
      <c r="D19" s="147">
        <v>49</v>
      </c>
      <c r="E19" s="147"/>
      <c r="F19" s="18">
        <v>21885</v>
      </c>
    </row>
    <row r="20" spans="1:6" ht="15.75">
      <c r="A20" s="145" t="s">
        <v>208</v>
      </c>
      <c r="B20" s="147">
        <v>18764</v>
      </c>
      <c r="C20" s="147">
        <v>570</v>
      </c>
      <c r="D20" s="147">
        <v>14</v>
      </c>
      <c r="E20" s="147"/>
      <c r="F20" s="18">
        <v>19348</v>
      </c>
    </row>
    <row r="21" spans="1:6" ht="16.5" thickBot="1">
      <c r="A21" s="175" t="s">
        <v>19</v>
      </c>
      <c r="B21" s="223">
        <v>23720</v>
      </c>
      <c r="C21" s="223"/>
      <c r="D21" s="223"/>
      <c r="E21" s="223"/>
      <c r="F21" s="19">
        <v>23720</v>
      </c>
    </row>
    <row r="22" spans="1:6" s="91" customFormat="1" ht="16.5" thickBot="1">
      <c r="A22" s="500" t="s">
        <v>20</v>
      </c>
      <c r="B22" s="488">
        <v>1692616</v>
      </c>
      <c r="C22" s="488">
        <v>370521</v>
      </c>
      <c r="D22" s="488">
        <v>100136</v>
      </c>
      <c r="E22" s="488">
        <v>27021</v>
      </c>
      <c r="F22" s="342">
        <v>2190294</v>
      </c>
    </row>
  </sheetData>
  <mergeCells count="1">
    <mergeCell ref="A1:F1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2" sqref="A2"/>
    </sheetView>
  </sheetViews>
  <sheetFormatPr defaultColWidth="9.00390625" defaultRowHeight="12.75"/>
  <cols>
    <col min="1" max="1" width="46.875" style="67" customWidth="1"/>
    <col min="2" max="4" width="15.75390625" style="67" customWidth="1"/>
    <col min="5" max="11" width="14.875" style="67" customWidth="1"/>
    <col min="12" max="16384" width="9.125" style="67" customWidth="1"/>
  </cols>
  <sheetData>
    <row r="1" spans="1:10" ht="64.5" customHeight="1" thickBot="1">
      <c r="A1" s="706" t="s">
        <v>540</v>
      </c>
      <c r="B1" s="706"/>
      <c r="C1" s="706"/>
      <c r="D1" s="706"/>
      <c r="E1" s="257"/>
      <c r="F1" s="257"/>
      <c r="G1" s="257"/>
      <c r="H1" s="257"/>
      <c r="I1" s="257"/>
      <c r="J1" s="257"/>
    </row>
    <row r="2" spans="1:4" s="70" customFormat="1" ht="48" thickBot="1">
      <c r="A2" s="20" t="s">
        <v>366</v>
      </c>
      <c r="B2" s="548" t="s">
        <v>406</v>
      </c>
      <c r="C2" s="225" t="s">
        <v>407</v>
      </c>
      <c r="D2" s="552" t="s">
        <v>408</v>
      </c>
    </row>
    <row r="3" spans="1:4" ht="15.75">
      <c r="A3" s="252" t="s">
        <v>409</v>
      </c>
      <c r="B3" s="549">
        <v>227785</v>
      </c>
      <c r="C3" s="253">
        <v>36181</v>
      </c>
      <c r="D3" s="553">
        <v>263966</v>
      </c>
    </row>
    <row r="4" spans="1:4" ht="15.75">
      <c r="A4" s="254" t="s">
        <v>410</v>
      </c>
      <c r="B4" s="550">
        <v>475015</v>
      </c>
      <c r="C4" s="235">
        <v>505938</v>
      </c>
      <c r="D4" s="554">
        <v>980953</v>
      </c>
    </row>
    <row r="5" spans="1:4" ht="15.75">
      <c r="A5" s="254" t="s">
        <v>411</v>
      </c>
      <c r="B5" s="550">
        <v>189518</v>
      </c>
      <c r="C5" s="235">
        <v>10339</v>
      </c>
      <c r="D5" s="554">
        <v>199857</v>
      </c>
    </row>
    <row r="6" spans="1:4" ht="15.75">
      <c r="A6" s="254" t="s">
        <v>412</v>
      </c>
      <c r="B6" s="550">
        <v>12967</v>
      </c>
      <c r="C6" s="235">
        <v>-13</v>
      </c>
      <c r="D6" s="554">
        <v>12954</v>
      </c>
    </row>
    <row r="7" spans="1:4" ht="15.75">
      <c r="A7" s="254" t="s">
        <v>413</v>
      </c>
      <c r="B7" s="550">
        <v>0</v>
      </c>
      <c r="C7" s="235">
        <v>0</v>
      </c>
      <c r="D7" s="554">
        <v>0</v>
      </c>
    </row>
    <row r="8" spans="1:4" ht="15.75">
      <c r="A8" s="254" t="s">
        <v>414</v>
      </c>
      <c r="B8" s="550">
        <v>-1169</v>
      </c>
      <c r="C8" s="235">
        <v>20</v>
      </c>
      <c r="D8" s="554">
        <v>-1149</v>
      </c>
    </row>
    <row r="9" spans="1:4" ht="15.75">
      <c r="A9" s="254" t="s">
        <v>415</v>
      </c>
      <c r="B9" s="550">
        <v>-1734</v>
      </c>
      <c r="C9" s="235">
        <v>132</v>
      </c>
      <c r="D9" s="554">
        <v>-1602</v>
      </c>
    </row>
    <row r="10" spans="1:4" ht="15.75">
      <c r="A10" s="254" t="s">
        <v>416</v>
      </c>
      <c r="B10" s="550">
        <v>2042</v>
      </c>
      <c r="C10" s="235">
        <v>48</v>
      </c>
      <c r="D10" s="554">
        <v>2090</v>
      </c>
    </row>
    <row r="11" spans="1:4" ht="15.75">
      <c r="A11" s="254" t="s">
        <v>417</v>
      </c>
      <c r="B11" s="550">
        <v>2707</v>
      </c>
      <c r="C11" s="235">
        <v>0</v>
      </c>
      <c r="D11" s="554">
        <v>2707</v>
      </c>
    </row>
    <row r="12" spans="1:4" ht="15.75">
      <c r="A12" s="254" t="s">
        <v>418</v>
      </c>
      <c r="B12" s="550">
        <v>0</v>
      </c>
      <c r="C12" s="235">
        <v>0</v>
      </c>
      <c r="D12" s="554">
        <v>0</v>
      </c>
    </row>
    <row r="13" spans="1:4" ht="15.75">
      <c r="A13" s="254" t="s">
        <v>419</v>
      </c>
      <c r="B13" s="550">
        <v>4059</v>
      </c>
      <c r="C13" s="235">
        <v>0</v>
      </c>
      <c r="D13" s="554">
        <v>4059</v>
      </c>
    </row>
    <row r="14" spans="1:4" ht="15.75">
      <c r="A14" s="254" t="s">
        <v>420</v>
      </c>
      <c r="B14" s="550">
        <v>419</v>
      </c>
      <c r="C14" s="235">
        <v>372</v>
      </c>
      <c r="D14" s="554">
        <v>791</v>
      </c>
    </row>
    <row r="15" spans="1:4" ht="15.75">
      <c r="A15" s="254" t="s">
        <v>421</v>
      </c>
      <c r="B15" s="550">
        <v>4963</v>
      </c>
      <c r="C15" s="235">
        <v>871</v>
      </c>
      <c r="D15" s="554">
        <v>5834</v>
      </c>
    </row>
    <row r="16" spans="1:4" ht="15.75">
      <c r="A16" s="254" t="s">
        <v>422</v>
      </c>
      <c r="B16" s="550">
        <v>38</v>
      </c>
      <c r="C16" s="235">
        <v>0</v>
      </c>
      <c r="D16" s="554">
        <v>38</v>
      </c>
    </row>
    <row r="17" spans="1:4" ht="15.75">
      <c r="A17" s="254" t="s">
        <v>423</v>
      </c>
      <c r="B17" s="550">
        <v>46091</v>
      </c>
      <c r="C17" s="235">
        <v>9631</v>
      </c>
      <c r="D17" s="554">
        <v>55722</v>
      </c>
    </row>
    <row r="18" spans="1:4" ht="15.75">
      <c r="A18" s="254" t="s">
        <v>424</v>
      </c>
      <c r="B18" s="550">
        <v>3883</v>
      </c>
      <c r="C18" s="235">
        <v>76</v>
      </c>
      <c r="D18" s="554">
        <v>3959</v>
      </c>
    </row>
    <row r="19" spans="1:4" ht="15.75">
      <c r="A19" s="254" t="s">
        <v>481</v>
      </c>
      <c r="B19" s="550">
        <v>756322</v>
      </c>
      <c r="C19" s="235">
        <v>132080</v>
      </c>
      <c r="D19" s="554">
        <v>888402</v>
      </c>
    </row>
    <row r="20" spans="1:4" ht="31.5">
      <c r="A20" s="254" t="s">
        <v>425</v>
      </c>
      <c r="B20" s="550">
        <v>19926</v>
      </c>
      <c r="C20" s="235">
        <v>15123</v>
      </c>
      <c r="D20" s="554">
        <v>35049</v>
      </c>
    </row>
    <row r="21" spans="1:4" ht="15.75">
      <c r="A21" s="254" t="s">
        <v>426</v>
      </c>
      <c r="B21" s="550">
        <v>1116</v>
      </c>
      <c r="C21" s="235">
        <v>0</v>
      </c>
      <c r="D21" s="554">
        <v>1116</v>
      </c>
    </row>
    <row r="22" spans="1:4" ht="31.5">
      <c r="A22" s="254" t="s">
        <v>427</v>
      </c>
      <c r="B22" s="550">
        <v>0</v>
      </c>
      <c r="C22" s="235">
        <v>0</v>
      </c>
      <c r="D22" s="554">
        <v>0</v>
      </c>
    </row>
    <row r="23" spans="1:4" ht="15.75">
      <c r="A23" s="254" t="s">
        <v>428</v>
      </c>
      <c r="B23" s="550">
        <v>206</v>
      </c>
      <c r="C23" s="235">
        <v>1</v>
      </c>
      <c r="D23" s="554">
        <v>207</v>
      </c>
    </row>
    <row r="24" spans="1:4" ht="31.5">
      <c r="A24" s="254" t="s">
        <v>429</v>
      </c>
      <c r="B24" s="550">
        <v>0</v>
      </c>
      <c r="C24" s="235">
        <v>0</v>
      </c>
      <c r="D24" s="554">
        <v>0</v>
      </c>
    </row>
    <row r="25" spans="1:4" ht="15.75">
      <c r="A25" s="254" t="s">
        <v>430</v>
      </c>
      <c r="B25" s="550">
        <v>3000</v>
      </c>
      <c r="C25" s="235">
        <v>0</v>
      </c>
      <c r="D25" s="554">
        <v>3000</v>
      </c>
    </row>
    <row r="26" spans="1:4" ht="15.75">
      <c r="A26" s="254" t="s">
        <v>431</v>
      </c>
      <c r="B26" s="550">
        <v>0</v>
      </c>
      <c r="C26" s="235">
        <v>0</v>
      </c>
      <c r="D26" s="554">
        <v>0</v>
      </c>
    </row>
    <row r="27" spans="1:4" ht="15.75">
      <c r="A27" s="254" t="s">
        <v>432</v>
      </c>
      <c r="B27" s="550">
        <v>50217</v>
      </c>
      <c r="C27" s="235">
        <v>20982</v>
      </c>
      <c r="D27" s="554">
        <v>71199</v>
      </c>
    </row>
    <row r="28" spans="1:4" ht="15.75">
      <c r="A28" s="254" t="s">
        <v>433</v>
      </c>
      <c r="B28" s="550">
        <v>858</v>
      </c>
      <c r="C28" s="235">
        <v>0</v>
      </c>
      <c r="D28" s="554">
        <v>858</v>
      </c>
    </row>
    <row r="29" spans="1:4" ht="15.75">
      <c r="A29" s="254" t="s">
        <v>434</v>
      </c>
      <c r="B29" s="550">
        <v>0</v>
      </c>
      <c r="C29" s="235">
        <v>0</v>
      </c>
      <c r="D29" s="554">
        <v>0</v>
      </c>
    </row>
    <row r="30" spans="1:4" ht="15.75">
      <c r="A30" s="254" t="s">
        <v>435</v>
      </c>
      <c r="B30" s="550">
        <v>1955</v>
      </c>
      <c r="C30" s="235">
        <v>70</v>
      </c>
      <c r="D30" s="554">
        <v>2025</v>
      </c>
    </row>
    <row r="31" spans="1:4" ht="15.75">
      <c r="A31" s="254" t="s">
        <v>436</v>
      </c>
      <c r="B31" s="550">
        <v>0</v>
      </c>
      <c r="C31" s="235">
        <v>0</v>
      </c>
      <c r="D31" s="554">
        <v>0</v>
      </c>
    </row>
    <row r="32" spans="1:4" ht="15.75">
      <c r="A32" s="254" t="s">
        <v>437</v>
      </c>
      <c r="B32" s="550">
        <v>0</v>
      </c>
      <c r="C32" s="235">
        <v>0</v>
      </c>
      <c r="D32" s="554">
        <v>0</v>
      </c>
    </row>
    <row r="33" spans="1:4" ht="15.75">
      <c r="A33" s="254" t="s">
        <v>438</v>
      </c>
      <c r="B33" s="550">
        <v>0</v>
      </c>
      <c r="C33" s="235">
        <v>0</v>
      </c>
      <c r="D33" s="554">
        <v>0</v>
      </c>
    </row>
    <row r="34" spans="1:4" ht="16.5" thickBot="1">
      <c r="A34" s="255" t="s">
        <v>439</v>
      </c>
      <c r="B34" s="551">
        <v>7545767</v>
      </c>
      <c r="C34" s="256">
        <v>0</v>
      </c>
      <c r="D34" s="555">
        <v>7545767</v>
      </c>
    </row>
    <row r="35" spans="1:4" ht="16.5" thickBot="1">
      <c r="A35" s="503" t="s">
        <v>408</v>
      </c>
      <c r="B35" s="340">
        <v>9345951</v>
      </c>
      <c r="C35" s="340">
        <v>731851</v>
      </c>
      <c r="D35" s="502">
        <v>10077802</v>
      </c>
    </row>
  </sheetData>
  <mergeCells count="1">
    <mergeCell ref="A1:D1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A3" sqref="A3"/>
    </sheetView>
  </sheetViews>
  <sheetFormatPr defaultColWidth="9.00390625" defaultRowHeight="12.75"/>
  <cols>
    <col min="1" max="1" width="22.75390625" style="8" customWidth="1"/>
    <col min="2" max="10" width="12.875" style="9" customWidth="1"/>
    <col min="11" max="11" width="9.125" style="34" customWidth="1"/>
    <col min="12" max="12" width="11.375" style="9" customWidth="1"/>
    <col min="13" max="16" width="11.375" style="6" customWidth="1"/>
    <col min="17" max="16384" width="9.125" style="6" customWidth="1"/>
  </cols>
  <sheetData>
    <row r="1" spans="1:16" ht="45" customHeight="1" thickBot="1">
      <c r="A1" s="641" t="s">
        <v>45</v>
      </c>
      <c r="B1" s="641"/>
      <c r="C1" s="641"/>
      <c r="D1" s="641"/>
      <c r="E1" s="641"/>
      <c r="F1" s="641"/>
      <c r="G1" s="641"/>
      <c r="H1" s="641"/>
      <c r="I1" s="641"/>
      <c r="J1" s="641"/>
      <c r="K1" s="6"/>
      <c r="L1" s="5"/>
      <c r="M1" s="5"/>
      <c r="N1" s="5"/>
      <c r="O1" s="5"/>
      <c r="P1" s="5"/>
    </row>
    <row r="2" spans="1:10" s="13" customFormat="1" ht="101.25" customHeight="1" thickBot="1">
      <c r="A2" s="20" t="s">
        <v>0</v>
      </c>
      <c r="B2" s="21" t="s">
        <v>42</v>
      </c>
      <c r="C2" s="21" t="s">
        <v>25</v>
      </c>
      <c r="D2" s="21" t="s">
        <v>46</v>
      </c>
      <c r="E2" s="21" t="s">
        <v>43</v>
      </c>
      <c r="F2" s="21" t="s">
        <v>28</v>
      </c>
      <c r="G2" s="21" t="s">
        <v>47</v>
      </c>
      <c r="H2" s="40" t="s">
        <v>44</v>
      </c>
      <c r="I2" s="268" t="s">
        <v>31</v>
      </c>
      <c r="J2" s="41" t="s">
        <v>32</v>
      </c>
    </row>
    <row r="3" spans="1:12" ht="15.75">
      <c r="A3" s="44" t="s">
        <v>1</v>
      </c>
      <c r="B3" s="53">
        <v>508</v>
      </c>
      <c r="C3" s="53">
        <v>1940</v>
      </c>
      <c r="D3" s="53">
        <f aca="true" t="shared" si="0" ref="D3:D21">+B3+C3</f>
        <v>2448</v>
      </c>
      <c r="E3" s="53">
        <v>574</v>
      </c>
      <c r="F3" s="53">
        <v>1893</v>
      </c>
      <c r="G3" s="53">
        <f aca="true" t="shared" si="1" ref="G3:G21">+E3+F3</f>
        <v>2467</v>
      </c>
      <c r="H3" s="47">
        <f aca="true" t="shared" si="2" ref="H3:H21">+E3-B3</f>
        <v>66</v>
      </c>
      <c r="I3" s="288">
        <f aca="true" t="shared" si="3" ref="I3:I21">+F3-C3</f>
        <v>-47</v>
      </c>
      <c r="J3" s="48">
        <f aca="true" t="shared" si="4" ref="J3:J21">+G3-D3</f>
        <v>19</v>
      </c>
      <c r="K3" s="6"/>
      <c r="L3" s="6"/>
    </row>
    <row r="4" spans="1:12" ht="15.75">
      <c r="A4" s="45" t="s">
        <v>2</v>
      </c>
      <c r="B4" s="54">
        <v>90</v>
      </c>
      <c r="C4" s="54">
        <v>243</v>
      </c>
      <c r="D4" s="54">
        <f t="shared" si="0"/>
        <v>333</v>
      </c>
      <c r="E4" s="54">
        <v>111</v>
      </c>
      <c r="F4" s="54">
        <v>254</v>
      </c>
      <c r="G4" s="54">
        <f t="shared" si="1"/>
        <v>365</v>
      </c>
      <c r="H4" s="49">
        <f t="shared" si="2"/>
        <v>21</v>
      </c>
      <c r="I4" s="289">
        <f t="shared" si="3"/>
        <v>11</v>
      </c>
      <c r="J4" s="50">
        <f t="shared" si="4"/>
        <v>32</v>
      </c>
      <c r="K4" s="6"/>
      <c r="L4" s="6"/>
    </row>
    <row r="5" spans="1:12" ht="15.75">
      <c r="A5" s="45" t="s">
        <v>3</v>
      </c>
      <c r="B5" s="54">
        <v>44</v>
      </c>
      <c r="C5" s="54">
        <v>168</v>
      </c>
      <c r="D5" s="54">
        <f t="shared" si="0"/>
        <v>212</v>
      </c>
      <c r="E5" s="54">
        <v>63</v>
      </c>
      <c r="F5" s="54">
        <v>202</v>
      </c>
      <c r="G5" s="54">
        <f t="shared" si="1"/>
        <v>265</v>
      </c>
      <c r="H5" s="49">
        <f t="shared" si="2"/>
        <v>19</v>
      </c>
      <c r="I5" s="289">
        <f t="shared" si="3"/>
        <v>34</v>
      </c>
      <c r="J5" s="50">
        <f t="shared" si="4"/>
        <v>53</v>
      </c>
      <c r="K5" s="6"/>
      <c r="L5" s="6"/>
    </row>
    <row r="6" spans="1:12" ht="15.75">
      <c r="A6" s="45" t="s">
        <v>4</v>
      </c>
      <c r="B6" s="54">
        <v>0</v>
      </c>
      <c r="C6" s="54">
        <v>0</v>
      </c>
      <c r="D6" s="54">
        <f t="shared" si="0"/>
        <v>0</v>
      </c>
      <c r="E6" s="54">
        <v>0</v>
      </c>
      <c r="F6" s="54">
        <v>0</v>
      </c>
      <c r="G6" s="54">
        <f t="shared" si="1"/>
        <v>0</v>
      </c>
      <c r="H6" s="49">
        <f t="shared" si="2"/>
        <v>0</v>
      </c>
      <c r="I6" s="289">
        <f t="shared" si="3"/>
        <v>0</v>
      </c>
      <c r="J6" s="50">
        <f t="shared" si="4"/>
        <v>0</v>
      </c>
      <c r="K6" s="6"/>
      <c r="L6" s="6"/>
    </row>
    <row r="7" spans="1:12" ht="15.75">
      <c r="A7" s="45" t="s">
        <v>5</v>
      </c>
      <c r="B7" s="54">
        <v>32</v>
      </c>
      <c r="C7" s="54">
        <v>96</v>
      </c>
      <c r="D7" s="54">
        <f t="shared" si="0"/>
        <v>128</v>
      </c>
      <c r="E7" s="54">
        <v>33</v>
      </c>
      <c r="F7" s="54">
        <v>114</v>
      </c>
      <c r="G7" s="54">
        <f t="shared" si="1"/>
        <v>147</v>
      </c>
      <c r="H7" s="49">
        <f t="shared" si="2"/>
        <v>1</v>
      </c>
      <c r="I7" s="289">
        <f t="shared" si="3"/>
        <v>18</v>
      </c>
      <c r="J7" s="50">
        <f t="shared" si="4"/>
        <v>19</v>
      </c>
      <c r="K7" s="6"/>
      <c r="L7" s="6"/>
    </row>
    <row r="8" spans="1:12" ht="15.75">
      <c r="A8" s="45" t="s">
        <v>6</v>
      </c>
      <c r="B8" s="54">
        <v>78</v>
      </c>
      <c r="C8" s="54">
        <v>194</v>
      </c>
      <c r="D8" s="54">
        <f t="shared" si="0"/>
        <v>272</v>
      </c>
      <c r="E8" s="54">
        <v>83</v>
      </c>
      <c r="F8" s="54">
        <v>213</v>
      </c>
      <c r="G8" s="54">
        <f t="shared" si="1"/>
        <v>296</v>
      </c>
      <c r="H8" s="49">
        <f t="shared" si="2"/>
        <v>5</v>
      </c>
      <c r="I8" s="289">
        <f t="shared" si="3"/>
        <v>19</v>
      </c>
      <c r="J8" s="50">
        <f t="shared" si="4"/>
        <v>24</v>
      </c>
      <c r="K8" s="6"/>
      <c r="L8" s="6"/>
    </row>
    <row r="9" spans="1:12" ht="15.75">
      <c r="A9" s="45" t="s">
        <v>7</v>
      </c>
      <c r="B9" s="54">
        <v>69</v>
      </c>
      <c r="C9" s="54">
        <v>276</v>
      </c>
      <c r="D9" s="54">
        <f t="shared" si="0"/>
        <v>345</v>
      </c>
      <c r="E9" s="54">
        <v>81</v>
      </c>
      <c r="F9" s="54">
        <v>303</v>
      </c>
      <c r="G9" s="54">
        <f t="shared" si="1"/>
        <v>384</v>
      </c>
      <c r="H9" s="49">
        <f t="shared" si="2"/>
        <v>12</v>
      </c>
      <c r="I9" s="289">
        <f t="shared" si="3"/>
        <v>27</v>
      </c>
      <c r="J9" s="50">
        <f t="shared" si="4"/>
        <v>39</v>
      </c>
      <c r="K9" s="6"/>
      <c r="L9" s="6"/>
    </row>
    <row r="10" spans="1:12" ht="15.75">
      <c r="A10" s="45" t="s">
        <v>8</v>
      </c>
      <c r="B10" s="54">
        <v>58</v>
      </c>
      <c r="C10" s="54">
        <v>343</v>
      </c>
      <c r="D10" s="54">
        <f t="shared" si="0"/>
        <v>401</v>
      </c>
      <c r="E10" s="54">
        <v>97</v>
      </c>
      <c r="F10" s="54">
        <v>375</v>
      </c>
      <c r="G10" s="54">
        <f t="shared" si="1"/>
        <v>472</v>
      </c>
      <c r="H10" s="49">
        <f t="shared" si="2"/>
        <v>39</v>
      </c>
      <c r="I10" s="289">
        <f t="shared" si="3"/>
        <v>32</v>
      </c>
      <c r="J10" s="50">
        <f t="shared" si="4"/>
        <v>71</v>
      </c>
      <c r="K10" s="6"/>
      <c r="L10" s="6"/>
    </row>
    <row r="11" spans="1:12" ht="15.75">
      <c r="A11" s="45" t="s">
        <v>9</v>
      </c>
      <c r="B11" s="54">
        <v>391</v>
      </c>
      <c r="C11" s="54">
        <v>838</v>
      </c>
      <c r="D11" s="54">
        <f t="shared" si="0"/>
        <v>1229</v>
      </c>
      <c r="E11" s="54">
        <v>443</v>
      </c>
      <c r="F11" s="54">
        <v>903</v>
      </c>
      <c r="G11" s="54">
        <f t="shared" si="1"/>
        <v>1346</v>
      </c>
      <c r="H11" s="49">
        <f t="shared" si="2"/>
        <v>52</v>
      </c>
      <c r="I11" s="289">
        <f t="shared" si="3"/>
        <v>65</v>
      </c>
      <c r="J11" s="50">
        <f t="shared" si="4"/>
        <v>117</v>
      </c>
      <c r="K11" s="6"/>
      <c r="L11" s="6"/>
    </row>
    <row r="12" spans="1:12" ht="15.75">
      <c r="A12" s="45" t="s">
        <v>10</v>
      </c>
      <c r="B12" s="54">
        <v>205</v>
      </c>
      <c r="C12" s="54">
        <v>504</v>
      </c>
      <c r="D12" s="54">
        <f t="shared" si="0"/>
        <v>709</v>
      </c>
      <c r="E12" s="54">
        <v>200</v>
      </c>
      <c r="F12" s="54">
        <v>582</v>
      </c>
      <c r="G12" s="54">
        <f t="shared" si="1"/>
        <v>782</v>
      </c>
      <c r="H12" s="49">
        <f t="shared" si="2"/>
        <v>-5</v>
      </c>
      <c r="I12" s="289">
        <f t="shared" si="3"/>
        <v>78</v>
      </c>
      <c r="J12" s="50">
        <f t="shared" si="4"/>
        <v>73</v>
      </c>
      <c r="K12" s="6"/>
      <c r="L12" s="6"/>
    </row>
    <row r="13" spans="1:12" ht="15.75">
      <c r="A13" s="45" t="s">
        <v>11</v>
      </c>
      <c r="B13" s="54">
        <v>157</v>
      </c>
      <c r="C13" s="54">
        <v>441</v>
      </c>
      <c r="D13" s="54">
        <f t="shared" si="0"/>
        <v>598</v>
      </c>
      <c r="E13" s="54">
        <v>160</v>
      </c>
      <c r="F13" s="54">
        <v>475</v>
      </c>
      <c r="G13" s="54">
        <f t="shared" si="1"/>
        <v>635</v>
      </c>
      <c r="H13" s="49">
        <f t="shared" si="2"/>
        <v>3</v>
      </c>
      <c r="I13" s="289">
        <f t="shared" si="3"/>
        <v>34</v>
      </c>
      <c r="J13" s="50">
        <f t="shared" si="4"/>
        <v>37</v>
      </c>
      <c r="K13" s="6"/>
      <c r="L13" s="6"/>
    </row>
    <row r="14" spans="1:12" ht="15.75">
      <c r="A14" s="45" t="s">
        <v>12</v>
      </c>
      <c r="B14" s="54">
        <v>18</v>
      </c>
      <c r="C14" s="54">
        <v>41</v>
      </c>
      <c r="D14" s="54">
        <f t="shared" si="0"/>
        <v>59</v>
      </c>
      <c r="E14" s="54">
        <v>25</v>
      </c>
      <c r="F14" s="54">
        <v>59</v>
      </c>
      <c r="G14" s="54">
        <f t="shared" si="1"/>
        <v>84</v>
      </c>
      <c r="H14" s="49">
        <f t="shared" si="2"/>
        <v>7</v>
      </c>
      <c r="I14" s="289">
        <f t="shared" si="3"/>
        <v>18</v>
      </c>
      <c r="J14" s="50">
        <f t="shared" si="4"/>
        <v>25</v>
      </c>
      <c r="K14" s="6"/>
      <c r="L14" s="6"/>
    </row>
    <row r="15" spans="1:12" ht="15.75">
      <c r="A15" s="45" t="s">
        <v>13</v>
      </c>
      <c r="B15" s="54">
        <v>86</v>
      </c>
      <c r="C15" s="54">
        <v>627</v>
      </c>
      <c r="D15" s="54">
        <f t="shared" si="0"/>
        <v>713</v>
      </c>
      <c r="E15" s="54">
        <v>82</v>
      </c>
      <c r="F15" s="54">
        <v>685</v>
      </c>
      <c r="G15" s="54">
        <f t="shared" si="1"/>
        <v>767</v>
      </c>
      <c r="H15" s="49">
        <f t="shared" si="2"/>
        <v>-4</v>
      </c>
      <c r="I15" s="289">
        <f t="shared" si="3"/>
        <v>58</v>
      </c>
      <c r="J15" s="50">
        <f t="shared" si="4"/>
        <v>54</v>
      </c>
      <c r="K15" s="6"/>
      <c r="L15" s="6"/>
    </row>
    <row r="16" spans="1:12" ht="15.75">
      <c r="A16" s="45" t="s">
        <v>14</v>
      </c>
      <c r="B16" s="54">
        <v>166</v>
      </c>
      <c r="C16" s="54">
        <v>322</v>
      </c>
      <c r="D16" s="54">
        <f t="shared" si="0"/>
        <v>488</v>
      </c>
      <c r="E16" s="54">
        <v>166</v>
      </c>
      <c r="F16" s="54">
        <v>330</v>
      </c>
      <c r="G16" s="54">
        <f t="shared" si="1"/>
        <v>496</v>
      </c>
      <c r="H16" s="49">
        <f t="shared" si="2"/>
        <v>0</v>
      </c>
      <c r="I16" s="289">
        <f t="shared" si="3"/>
        <v>8</v>
      </c>
      <c r="J16" s="50">
        <f t="shared" si="4"/>
        <v>8</v>
      </c>
      <c r="K16" s="6"/>
      <c r="L16" s="6"/>
    </row>
    <row r="17" spans="1:12" ht="15.75">
      <c r="A17" s="45" t="s">
        <v>15</v>
      </c>
      <c r="B17" s="54">
        <v>94</v>
      </c>
      <c r="C17" s="54">
        <v>267</v>
      </c>
      <c r="D17" s="54">
        <f t="shared" si="0"/>
        <v>361</v>
      </c>
      <c r="E17" s="54">
        <v>96</v>
      </c>
      <c r="F17" s="54">
        <v>326</v>
      </c>
      <c r="G17" s="54">
        <f t="shared" si="1"/>
        <v>422</v>
      </c>
      <c r="H17" s="49">
        <f t="shared" si="2"/>
        <v>2</v>
      </c>
      <c r="I17" s="289">
        <f t="shared" si="3"/>
        <v>59</v>
      </c>
      <c r="J17" s="50">
        <f t="shared" si="4"/>
        <v>61</v>
      </c>
      <c r="K17" s="6"/>
      <c r="L17" s="6"/>
    </row>
    <row r="18" spans="1:12" ht="15.75">
      <c r="A18" s="45" t="s">
        <v>16</v>
      </c>
      <c r="B18" s="54">
        <v>33</v>
      </c>
      <c r="C18" s="54">
        <v>125</v>
      </c>
      <c r="D18" s="54">
        <f t="shared" si="0"/>
        <v>158</v>
      </c>
      <c r="E18" s="54">
        <v>34</v>
      </c>
      <c r="F18" s="54">
        <v>139</v>
      </c>
      <c r="G18" s="54">
        <f t="shared" si="1"/>
        <v>173</v>
      </c>
      <c r="H18" s="49">
        <f t="shared" si="2"/>
        <v>1</v>
      </c>
      <c r="I18" s="289">
        <f t="shared" si="3"/>
        <v>14</v>
      </c>
      <c r="J18" s="50">
        <f t="shared" si="4"/>
        <v>15</v>
      </c>
      <c r="K18" s="6"/>
      <c r="L18" s="6"/>
    </row>
    <row r="19" spans="1:12" ht="15.75">
      <c r="A19" s="45" t="s">
        <v>17</v>
      </c>
      <c r="B19" s="54">
        <v>27</v>
      </c>
      <c r="C19" s="54">
        <v>31</v>
      </c>
      <c r="D19" s="54">
        <f t="shared" si="0"/>
        <v>58</v>
      </c>
      <c r="E19" s="54">
        <v>24</v>
      </c>
      <c r="F19" s="54">
        <v>27</v>
      </c>
      <c r="G19" s="54">
        <f t="shared" si="1"/>
        <v>51</v>
      </c>
      <c r="H19" s="49">
        <f t="shared" si="2"/>
        <v>-3</v>
      </c>
      <c r="I19" s="289">
        <f t="shared" si="3"/>
        <v>-4</v>
      </c>
      <c r="J19" s="50">
        <f t="shared" si="4"/>
        <v>-7</v>
      </c>
      <c r="K19" s="6"/>
      <c r="L19" s="6"/>
    </row>
    <row r="20" spans="1:12" ht="15.75">
      <c r="A20" s="45" t="s">
        <v>18</v>
      </c>
      <c r="B20" s="54">
        <v>0</v>
      </c>
      <c r="C20" s="54">
        <v>0</v>
      </c>
      <c r="D20" s="54">
        <f t="shared" si="0"/>
        <v>0</v>
      </c>
      <c r="E20" s="54">
        <v>0</v>
      </c>
      <c r="F20" s="54">
        <v>0</v>
      </c>
      <c r="G20" s="54">
        <f t="shared" si="1"/>
        <v>0</v>
      </c>
      <c r="H20" s="49">
        <f t="shared" si="2"/>
        <v>0</v>
      </c>
      <c r="I20" s="289">
        <f t="shared" si="3"/>
        <v>0</v>
      </c>
      <c r="J20" s="50">
        <f t="shared" si="4"/>
        <v>0</v>
      </c>
      <c r="K20" s="6"/>
      <c r="L20" s="6"/>
    </row>
    <row r="21" spans="1:12" ht="16.5" thickBot="1">
      <c r="A21" s="46" t="s">
        <v>19</v>
      </c>
      <c r="B21" s="55">
        <v>11</v>
      </c>
      <c r="C21" s="55">
        <v>7</v>
      </c>
      <c r="D21" s="55">
        <f t="shared" si="0"/>
        <v>18</v>
      </c>
      <c r="E21" s="55">
        <v>23</v>
      </c>
      <c r="F21" s="55">
        <v>42</v>
      </c>
      <c r="G21" s="55">
        <f t="shared" si="1"/>
        <v>65</v>
      </c>
      <c r="H21" s="51">
        <f t="shared" si="2"/>
        <v>12</v>
      </c>
      <c r="I21" s="290">
        <f t="shared" si="3"/>
        <v>35</v>
      </c>
      <c r="J21" s="52">
        <f t="shared" si="4"/>
        <v>47</v>
      </c>
      <c r="K21" s="6"/>
      <c r="L21" s="6"/>
    </row>
    <row r="22" spans="1:10" s="35" customFormat="1" ht="16.5" thickBot="1">
      <c r="A22" s="339" t="s">
        <v>20</v>
      </c>
      <c r="B22" s="347">
        <f aca="true" t="shared" si="5" ref="B22:J22">SUM(B3:B21)</f>
        <v>2067</v>
      </c>
      <c r="C22" s="347">
        <f t="shared" si="5"/>
        <v>6463</v>
      </c>
      <c r="D22" s="347">
        <f t="shared" si="5"/>
        <v>8530</v>
      </c>
      <c r="E22" s="347">
        <f t="shared" si="5"/>
        <v>2295</v>
      </c>
      <c r="F22" s="347">
        <f t="shared" si="5"/>
        <v>6922</v>
      </c>
      <c r="G22" s="347">
        <f t="shared" si="5"/>
        <v>9217</v>
      </c>
      <c r="H22" s="348">
        <f t="shared" si="5"/>
        <v>228</v>
      </c>
      <c r="I22" s="348">
        <f t="shared" si="5"/>
        <v>459</v>
      </c>
      <c r="J22" s="349">
        <f t="shared" si="5"/>
        <v>687</v>
      </c>
    </row>
    <row r="23" ht="15.75">
      <c r="K23" s="6"/>
    </row>
    <row r="24" ht="15.75">
      <c r="K24" s="6"/>
    </row>
    <row r="25" ht="15.75">
      <c r="K25" s="6"/>
    </row>
    <row r="26" spans="1:12" s="11" customFormat="1" ht="15.75">
      <c r="A26" s="8"/>
      <c r="B26" s="10"/>
      <c r="C26" s="10"/>
      <c r="D26" s="10"/>
      <c r="E26" s="10"/>
      <c r="F26" s="10"/>
      <c r="G26" s="10"/>
      <c r="H26" s="10"/>
      <c r="I26" s="10"/>
      <c r="J26" s="10"/>
      <c r="L26" s="10"/>
    </row>
  </sheetData>
  <mergeCells count="1">
    <mergeCell ref="A1:J1"/>
  </mergeCells>
  <printOptions/>
  <pageMargins left="0.7874015748031497" right="0.5905511811023623" top="0.984251968503937" bottom="0.5905511811023623" header="0.5118110236220472" footer="0.5118110236220472"/>
  <pageSetup fitToHeight="1" fitToWidth="1" horizontalDpi="300" verticalDpi="300" orientation="landscape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2" sqref="A2"/>
    </sheetView>
  </sheetViews>
  <sheetFormatPr defaultColWidth="9.00390625" defaultRowHeight="12.75"/>
  <cols>
    <col min="1" max="1" width="46.875" style="67" customWidth="1"/>
    <col min="2" max="4" width="15.75390625" style="67" customWidth="1"/>
    <col min="5" max="11" width="14.875" style="67" customWidth="1"/>
    <col min="12" max="16384" width="9.125" style="67" customWidth="1"/>
  </cols>
  <sheetData>
    <row r="1" spans="1:10" ht="64.5" customHeight="1" thickBot="1">
      <c r="A1" s="706" t="s">
        <v>541</v>
      </c>
      <c r="B1" s="706"/>
      <c r="C1" s="706"/>
      <c r="D1" s="706"/>
      <c r="E1" s="257"/>
      <c r="F1" s="257"/>
      <c r="G1" s="257"/>
      <c r="H1" s="257"/>
      <c r="I1" s="257"/>
      <c r="J1" s="257"/>
    </row>
    <row r="2" spans="1:4" s="70" customFormat="1" ht="48" thickBot="1">
      <c r="A2" s="20" t="s">
        <v>366</v>
      </c>
      <c r="B2" s="548" t="s">
        <v>367</v>
      </c>
      <c r="C2" s="225" t="s">
        <v>368</v>
      </c>
      <c r="D2" s="552" t="s">
        <v>369</v>
      </c>
    </row>
    <row r="3" spans="1:4" ht="15.75">
      <c r="A3" s="252" t="s">
        <v>370</v>
      </c>
      <c r="B3" s="549">
        <v>606137</v>
      </c>
      <c r="C3" s="253">
        <v>96533</v>
      </c>
      <c r="D3" s="553">
        <v>702670</v>
      </c>
    </row>
    <row r="4" spans="1:4" ht="15.75">
      <c r="A4" s="254" t="s">
        <v>371</v>
      </c>
      <c r="B4" s="550">
        <v>767400</v>
      </c>
      <c r="C4" s="235">
        <v>27717</v>
      </c>
      <c r="D4" s="554">
        <v>795117</v>
      </c>
    </row>
    <row r="5" spans="1:4" ht="31.5">
      <c r="A5" s="254" t="s">
        <v>485</v>
      </c>
      <c r="B5" s="550">
        <v>1245</v>
      </c>
      <c r="C5" s="235">
        <v>73</v>
      </c>
      <c r="D5" s="554">
        <v>1318</v>
      </c>
    </row>
    <row r="6" spans="1:4" ht="15.75">
      <c r="A6" s="254" t="s">
        <v>372</v>
      </c>
      <c r="B6" s="550">
        <v>203492</v>
      </c>
      <c r="C6" s="235">
        <v>7437</v>
      </c>
      <c r="D6" s="554">
        <v>210929</v>
      </c>
    </row>
    <row r="7" spans="1:4" ht="15.75">
      <c r="A7" s="254" t="s">
        <v>373</v>
      </c>
      <c r="B7" s="550">
        <v>198948</v>
      </c>
      <c r="C7" s="235">
        <v>22311</v>
      </c>
      <c r="D7" s="554">
        <v>221259</v>
      </c>
    </row>
    <row r="8" spans="1:4" ht="15.75">
      <c r="A8" s="254" t="s">
        <v>374</v>
      </c>
      <c r="B8" s="550">
        <v>125562</v>
      </c>
      <c r="C8" s="235">
        <v>26330</v>
      </c>
      <c r="D8" s="554">
        <v>151892</v>
      </c>
    </row>
    <row r="9" spans="1:4" ht="15.75">
      <c r="A9" s="254" t="s">
        <v>375</v>
      </c>
      <c r="B9" s="550">
        <v>8720</v>
      </c>
      <c r="C9" s="235">
        <v>4580</v>
      </c>
      <c r="D9" s="554">
        <v>13300</v>
      </c>
    </row>
    <row r="10" spans="1:4" ht="15.75">
      <c r="A10" s="254" t="s">
        <v>376</v>
      </c>
      <c r="B10" s="550">
        <v>417174</v>
      </c>
      <c r="C10" s="235">
        <v>95493</v>
      </c>
      <c r="D10" s="554">
        <v>512667</v>
      </c>
    </row>
    <row r="11" spans="1:4" ht="15.75">
      <c r="A11" s="254" t="s">
        <v>377</v>
      </c>
      <c r="B11" s="550">
        <v>4493599</v>
      </c>
      <c r="C11" s="235">
        <v>280908</v>
      </c>
      <c r="D11" s="554">
        <v>4774507</v>
      </c>
    </row>
    <row r="12" spans="1:4" ht="15.75">
      <c r="A12" s="254" t="s">
        <v>378</v>
      </c>
      <c r="B12" s="550">
        <v>1619915</v>
      </c>
      <c r="C12" s="235">
        <v>15904</v>
      </c>
      <c r="D12" s="554">
        <v>1635819</v>
      </c>
    </row>
    <row r="13" spans="1:4" ht="15.75">
      <c r="A13" s="254" t="s">
        <v>379</v>
      </c>
      <c r="B13" s="550">
        <v>9175</v>
      </c>
      <c r="C13" s="235">
        <v>2898</v>
      </c>
      <c r="D13" s="554">
        <v>12073</v>
      </c>
    </row>
    <row r="14" spans="1:4" ht="15.75">
      <c r="A14" s="254" t="s">
        <v>380</v>
      </c>
      <c r="B14" s="550">
        <v>154214</v>
      </c>
      <c r="C14" s="235">
        <v>537</v>
      </c>
      <c r="D14" s="554">
        <v>154751</v>
      </c>
    </row>
    <row r="15" spans="1:4" ht="15.75">
      <c r="A15" s="254" t="s">
        <v>381</v>
      </c>
      <c r="B15" s="550">
        <v>3358</v>
      </c>
      <c r="C15" s="235">
        <v>0</v>
      </c>
      <c r="D15" s="554">
        <v>3358</v>
      </c>
    </row>
    <row r="16" spans="1:4" ht="15.75">
      <c r="A16" s="254" t="s">
        <v>382</v>
      </c>
      <c r="B16" s="550">
        <v>343</v>
      </c>
      <c r="C16" s="235">
        <v>104</v>
      </c>
      <c r="D16" s="554">
        <v>447</v>
      </c>
    </row>
    <row r="17" spans="1:4" ht="15.75">
      <c r="A17" s="254" t="s">
        <v>383</v>
      </c>
      <c r="B17" s="550">
        <v>1679</v>
      </c>
      <c r="C17" s="235">
        <v>271</v>
      </c>
      <c r="D17" s="554">
        <v>1950</v>
      </c>
    </row>
    <row r="18" spans="1:4" ht="15.75">
      <c r="A18" s="254" t="s">
        <v>384</v>
      </c>
      <c r="B18" s="550">
        <v>11473</v>
      </c>
      <c r="C18" s="235">
        <v>972</v>
      </c>
      <c r="D18" s="554">
        <v>12445</v>
      </c>
    </row>
    <row r="19" spans="1:4" ht="15.75">
      <c r="A19" s="254" t="s">
        <v>385</v>
      </c>
      <c r="B19" s="550">
        <v>293</v>
      </c>
      <c r="C19" s="235">
        <v>2</v>
      </c>
      <c r="D19" s="554">
        <v>295</v>
      </c>
    </row>
    <row r="20" spans="1:4" ht="15.75">
      <c r="A20" s="254" t="s">
        <v>386</v>
      </c>
      <c r="B20" s="550">
        <v>1284</v>
      </c>
      <c r="C20" s="235">
        <v>10</v>
      </c>
      <c r="D20" s="554">
        <v>1294</v>
      </c>
    </row>
    <row r="21" spans="1:4" ht="15.75">
      <c r="A21" s="254" t="s">
        <v>387</v>
      </c>
      <c r="B21" s="550">
        <v>1581</v>
      </c>
      <c r="C21" s="235">
        <v>852</v>
      </c>
      <c r="D21" s="554">
        <v>2433</v>
      </c>
    </row>
    <row r="22" spans="1:4" ht="15.75">
      <c r="A22" s="254" t="s">
        <v>388</v>
      </c>
      <c r="B22" s="550">
        <v>5079</v>
      </c>
      <c r="C22" s="235">
        <v>0</v>
      </c>
      <c r="D22" s="554">
        <v>5079</v>
      </c>
    </row>
    <row r="23" spans="1:4" ht="15.75">
      <c r="A23" s="254" t="s">
        <v>389</v>
      </c>
      <c r="B23" s="550">
        <v>17450</v>
      </c>
      <c r="C23" s="235">
        <v>1292</v>
      </c>
      <c r="D23" s="554">
        <v>18742</v>
      </c>
    </row>
    <row r="24" spans="1:4" ht="15.75">
      <c r="A24" s="254" t="s">
        <v>390</v>
      </c>
      <c r="B24" s="550">
        <v>42</v>
      </c>
      <c r="C24" s="235">
        <v>36</v>
      </c>
      <c r="D24" s="554">
        <v>78</v>
      </c>
    </row>
    <row r="25" spans="1:4" ht="15.75">
      <c r="A25" s="254" t="s">
        <v>391</v>
      </c>
      <c r="B25" s="550">
        <v>58</v>
      </c>
      <c r="C25" s="235">
        <v>0</v>
      </c>
      <c r="D25" s="554">
        <v>58</v>
      </c>
    </row>
    <row r="26" spans="1:4" ht="15.75">
      <c r="A26" s="254" t="s">
        <v>392</v>
      </c>
      <c r="B26" s="550">
        <v>1441</v>
      </c>
      <c r="C26" s="235">
        <v>134</v>
      </c>
      <c r="D26" s="554">
        <v>1575</v>
      </c>
    </row>
    <row r="27" spans="1:4" ht="15.75">
      <c r="A27" s="254" t="s">
        <v>393</v>
      </c>
      <c r="B27" s="550">
        <v>374757</v>
      </c>
      <c r="C27" s="235">
        <v>22312</v>
      </c>
      <c r="D27" s="554">
        <v>397069</v>
      </c>
    </row>
    <row r="28" spans="1:4" ht="31.5">
      <c r="A28" s="254" t="s">
        <v>394</v>
      </c>
      <c r="B28" s="550">
        <v>505917</v>
      </c>
      <c r="C28" s="235">
        <v>19815</v>
      </c>
      <c r="D28" s="554">
        <v>525732</v>
      </c>
    </row>
    <row r="29" spans="1:4" ht="31.5">
      <c r="A29" s="254" t="s">
        <v>395</v>
      </c>
      <c r="B29" s="550">
        <v>8310</v>
      </c>
      <c r="C29" s="235">
        <v>6905</v>
      </c>
      <c r="D29" s="554">
        <v>15215</v>
      </c>
    </row>
    <row r="30" spans="1:4" ht="15.75">
      <c r="A30" s="254" t="s">
        <v>396</v>
      </c>
      <c r="B30" s="550">
        <v>0</v>
      </c>
      <c r="C30" s="235">
        <v>0</v>
      </c>
      <c r="D30" s="554">
        <v>0</v>
      </c>
    </row>
    <row r="31" spans="1:4" ht="15.75">
      <c r="A31" s="254" t="s">
        <v>397</v>
      </c>
      <c r="B31" s="550">
        <v>95</v>
      </c>
      <c r="C31" s="235">
        <v>0</v>
      </c>
      <c r="D31" s="554">
        <v>95</v>
      </c>
    </row>
    <row r="32" spans="1:4" ht="15.75">
      <c r="A32" s="254" t="s">
        <v>398</v>
      </c>
      <c r="B32" s="550">
        <v>9282</v>
      </c>
      <c r="C32" s="235">
        <v>483</v>
      </c>
      <c r="D32" s="554">
        <v>9765</v>
      </c>
    </row>
    <row r="33" spans="1:4" ht="15.75">
      <c r="A33" s="254" t="s">
        <v>399</v>
      </c>
      <c r="B33" s="550">
        <v>0</v>
      </c>
      <c r="C33" s="235">
        <v>0</v>
      </c>
      <c r="D33" s="554">
        <v>0</v>
      </c>
    </row>
    <row r="34" spans="1:4" ht="15.75">
      <c r="A34" s="254" t="s">
        <v>400</v>
      </c>
      <c r="B34" s="550">
        <v>0</v>
      </c>
      <c r="C34" s="235">
        <v>0</v>
      </c>
      <c r="D34" s="554">
        <v>0</v>
      </c>
    </row>
    <row r="35" spans="1:4" ht="15.75">
      <c r="A35" s="254" t="s">
        <v>401</v>
      </c>
      <c r="B35" s="550">
        <v>0</v>
      </c>
      <c r="C35" s="235">
        <v>0</v>
      </c>
      <c r="D35" s="554">
        <v>0</v>
      </c>
    </row>
    <row r="36" spans="1:4" ht="15.75">
      <c r="A36" s="254" t="s">
        <v>402</v>
      </c>
      <c r="B36" s="550">
        <v>6511</v>
      </c>
      <c r="C36" s="235">
        <v>0</v>
      </c>
      <c r="D36" s="554">
        <v>6511</v>
      </c>
    </row>
    <row r="37" spans="1:4" ht="15.75">
      <c r="A37" s="254" t="s">
        <v>403</v>
      </c>
      <c r="B37" s="550">
        <v>0</v>
      </c>
      <c r="C37" s="235">
        <v>0</v>
      </c>
      <c r="D37" s="554">
        <v>0</v>
      </c>
    </row>
    <row r="38" spans="1:4" ht="15.75">
      <c r="A38" s="254" t="s">
        <v>404</v>
      </c>
      <c r="B38" s="550">
        <v>10159</v>
      </c>
      <c r="C38" s="235">
        <v>6519</v>
      </c>
      <c r="D38" s="554">
        <v>16678</v>
      </c>
    </row>
    <row r="39" spans="1:4" ht="16.5" thickBot="1">
      <c r="A39" s="255" t="s">
        <v>405</v>
      </c>
      <c r="B39" s="551">
        <v>0</v>
      </c>
      <c r="C39" s="256">
        <v>6</v>
      </c>
      <c r="D39" s="555">
        <v>6</v>
      </c>
    </row>
    <row r="40" spans="1:4" ht="16.5" thickBot="1">
      <c r="A40" s="546" t="s">
        <v>20</v>
      </c>
      <c r="B40" s="547">
        <v>9564693</v>
      </c>
      <c r="C40" s="547">
        <v>640434</v>
      </c>
      <c r="D40" s="502">
        <v>10205127</v>
      </c>
    </row>
  </sheetData>
  <mergeCells count="1">
    <mergeCell ref="A1:D1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43" sqref="A43"/>
    </sheetView>
  </sheetViews>
  <sheetFormatPr defaultColWidth="9.00390625" defaultRowHeight="12.75"/>
  <cols>
    <col min="1" max="1" width="23.75390625" style="258" customWidth="1"/>
    <col min="2" max="4" width="13.75390625" style="227" customWidth="1"/>
    <col min="5" max="7" width="15.75390625" style="227" customWidth="1"/>
    <col min="8" max="10" width="13.75390625" style="227" customWidth="1"/>
    <col min="11" max="16384" width="9.125" style="227" customWidth="1"/>
  </cols>
  <sheetData>
    <row r="1" spans="1:10" ht="64.5" customHeight="1" thickBot="1">
      <c r="A1" s="706" t="s">
        <v>542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10" s="259" customFormat="1" ht="63.75" thickBot="1">
      <c r="A2" s="92" t="s">
        <v>0</v>
      </c>
      <c r="B2" s="21" t="s">
        <v>440</v>
      </c>
      <c r="C2" s="21" t="s">
        <v>441</v>
      </c>
      <c r="D2" s="260" t="s">
        <v>442</v>
      </c>
      <c r="E2" s="21" t="s">
        <v>407</v>
      </c>
      <c r="F2" s="21" t="s">
        <v>368</v>
      </c>
      <c r="G2" s="21" t="s">
        <v>443</v>
      </c>
      <c r="H2" s="21" t="s">
        <v>408</v>
      </c>
      <c r="I2" s="21" t="s">
        <v>369</v>
      </c>
      <c r="J2" s="93" t="s">
        <v>444</v>
      </c>
    </row>
    <row r="3" spans="1:10" ht="15.75">
      <c r="A3" s="261" t="s">
        <v>1</v>
      </c>
      <c r="B3" s="253">
        <v>2185937</v>
      </c>
      <c r="C3" s="253">
        <v>2220125</v>
      </c>
      <c r="D3" s="262">
        <v>-34188</v>
      </c>
      <c r="E3" s="253">
        <v>57430</v>
      </c>
      <c r="F3" s="253">
        <v>51142</v>
      </c>
      <c r="G3" s="253">
        <v>6288</v>
      </c>
      <c r="H3" s="253">
        <v>2243367</v>
      </c>
      <c r="I3" s="253">
        <v>2271267</v>
      </c>
      <c r="J3" s="263">
        <v>-27900</v>
      </c>
    </row>
    <row r="4" spans="1:10" ht="15.75">
      <c r="A4" s="145" t="s">
        <v>2</v>
      </c>
      <c r="B4" s="235">
        <v>459201</v>
      </c>
      <c r="C4" s="235">
        <v>490050</v>
      </c>
      <c r="D4" s="264">
        <v>-30849</v>
      </c>
      <c r="E4" s="235">
        <v>12275</v>
      </c>
      <c r="F4" s="235">
        <v>11430</v>
      </c>
      <c r="G4" s="235">
        <v>845</v>
      </c>
      <c r="H4" s="235">
        <v>471476</v>
      </c>
      <c r="I4" s="235">
        <v>501480</v>
      </c>
      <c r="J4" s="265">
        <v>-30004</v>
      </c>
    </row>
    <row r="5" spans="1:10" ht="15.75">
      <c r="A5" s="145" t="s">
        <v>3</v>
      </c>
      <c r="B5" s="235">
        <v>355358</v>
      </c>
      <c r="C5" s="235">
        <v>352877</v>
      </c>
      <c r="D5" s="264">
        <v>2481</v>
      </c>
      <c r="E5" s="235">
        <v>37981</v>
      </c>
      <c r="F5" s="235">
        <v>35306</v>
      </c>
      <c r="G5" s="235">
        <v>2675</v>
      </c>
      <c r="H5" s="235">
        <v>393339</v>
      </c>
      <c r="I5" s="235">
        <v>388183</v>
      </c>
      <c r="J5" s="265">
        <v>5156</v>
      </c>
    </row>
    <row r="6" spans="1:10" ht="15.75">
      <c r="A6" s="145" t="s">
        <v>4</v>
      </c>
      <c r="B6" s="235">
        <v>111166</v>
      </c>
      <c r="C6" s="235">
        <v>112654</v>
      </c>
      <c r="D6" s="264">
        <v>-1488</v>
      </c>
      <c r="E6" s="235">
        <v>814</v>
      </c>
      <c r="F6" s="235">
        <v>797</v>
      </c>
      <c r="G6" s="235">
        <v>17</v>
      </c>
      <c r="H6" s="235">
        <v>111980</v>
      </c>
      <c r="I6" s="235">
        <v>113451</v>
      </c>
      <c r="J6" s="265">
        <v>-1471</v>
      </c>
    </row>
    <row r="7" spans="1:10" ht="15.75">
      <c r="A7" s="145" t="s">
        <v>5</v>
      </c>
      <c r="B7" s="235">
        <v>227982</v>
      </c>
      <c r="C7" s="235">
        <v>235650</v>
      </c>
      <c r="D7" s="264">
        <v>-7668</v>
      </c>
      <c r="E7" s="235">
        <v>36380</v>
      </c>
      <c r="F7" s="235">
        <v>37885</v>
      </c>
      <c r="G7" s="235">
        <v>-1505</v>
      </c>
      <c r="H7" s="235">
        <v>264362</v>
      </c>
      <c r="I7" s="235">
        <v>273535</v>
      </c>
      <c r="J7" s="265">
        <v>-9173</v>
      </c>
    </row>
    <row r="8" spans="1:10" ht="15.75">
      <c r="A8" s="145" t="s">
        <v>6</v>
      </c>
      <c r="B8" s="235">
        <v>378604</v>
      </c>
      <c r="C8" s="235">
        <v>382171</v>
      </c>
      <c r="D8" s="264">
        <v>-3567</v>
      </c>
      <c r="E8" s="235">
        <v>7298</v>
      </c>
      <c r="F8" s="235">
        <v>7165</v>
      </c>
      <c r="G8" s="235">
        <v>133</v>
      </c>
      <c r="H8" s="235">
        <v>385902</v>
      </c>
      <c r="I8" s="235">
        <v>389336</v>
      </c>
      <c r="J8" s="265">
        <v>-3434</v>
      </c>
    </row>
    <row r="9" spans="1:10" ht="15.75">
      <c r="A9" s="145" t="s">
        <v>22</v>
      </c>
      <c r="B9" s="235">
        <v>449919</v>
      </c>
      <c r="C9" s="235">
        <v>470029</v>
      </c>
      <c r="D9" s="264">
        <v>-20110</v>
      </c>
      <c r="E9" s="235">
        <v>106705</v>
      </c>
      <c r="F9" s="235">
        <v>92804</v>
      </c>
      <c r="G9" s="235">
        <v>13901</v>
      </c>
      <c r="H9" s="235">
        <v>556624</v>
      </c>
      <c r="I9" s="235">
        <v>562833</v>
      </c>
      <c r="J9" s="265">
        <v>-6209</v>
      </c>
    </row>
    <row r="10" spans="1:10" ht="15.75">
      <c r="A10" s="145" t="s">
        <v>8</v>
      </c>
      <c r="B10" s="235">
        <v>207429</v>
      </c>
      <c r="C10" s="235">
        <v>206721</v>
      </c>
      <c r="D10" s="264">
        <v>708</v>
      </c>
      <c r="E10" s="235">
        <v>8641</v>
      </c>
      <c r="F10" s="235">
        <v>5400</v>
      </c>
      <c r="G10" s="235">
        <v>3241</v>
      </c>
      <c r="H10" s="235">
        <v>216070</v>
      </c>
      <c r="I10" s="235">
        <v>212121</v>
      </c>
      <c r="J10" s="265">
        <v>3949</v>
      </c>
    </row>
    <row r="11" spans="1:10" ht="15.75">
      <c r="A11" s="145" t="s">
        <v>9</v>
      </c>
      <c r="B11" s="235">
        <v>1478188</v>
      </c>
      <c r="C11" s="235">
        <v>1481792</v>
      </c>
      <c r="D11" s="264">
        <v>-3604</v>
      </c>
      <c r="E11" s="235">
        <v>195484</v>
      </c>
      <c r="F11" s="235">
        <v>162436</v>
      </c>
      <c r="G11" s="235">
        <v>33048</v>
      </c>
      <c r="H11" s="235">
        <v>1673672</v>
      </c>
      <c r="I11" s="235">
        <v>1644228</v>
      </c>
      <c r="J11" s="265">
        <v>29444</v>
      </c>
    </row>
    <row r="12" spans="1:10" ht="15.75">
      <c r="A12" s="145" t="s">
        <v>10</v>
      </c>
      <c r="B12" s="235">
        <v>849714</v>
      </c>
      <c r="C12" s="235">
        <v>900349</v>
      </c>
      <c r="D12" s="264">
        <v>-50635</v>
      </c>
      <c r="E12" s="235">
        <v>80725</v>
      </c>
      <c r="F12" s="235">
        <v>65354</v>
      </c>
      <c r="G12" s="235">
        <v>15371</v>
      </c>
      <c r="H12" s="235">
        <v>930439</v>
      </c>
      <c r="I12" s="235">
        <v>965703</v>
      </c>
      <c r="J12" s="265">
        <v>-35264</v>
      </c>
    </row>
    <row r="13" spans="1:10" ht="15.75">
      <c r="A13" s="145" t="s">
        <v>11</v>
      </c>
      <c r="B13" s="235">
        <v>652615</v>
      </c>
      <c r="C13" s="235">
        <v>687155</v>
      </c>
      <c r="D13" s="264">
        <v>-34540</v>
      </c>
      <c r="E13" s="235">
        <v>108055</v>
      </c>
      <c r="F13" s="235">
        <v>106512</v>
      </c>
      <c r="G13" s="235">
        <v>1543</v>
      </c>
      <c r="H13" s="235">
        <v>760670</v>
      </c>
      <c r="I13" s="235">
        <v>793667</v>
      </c>
      <c r="J13" s="265">
        <v>-32997</v>
      </c>
    </row>
    <row r="14" spans="1:10" ht="15.75">
      <c r="A14" s="145" t="s">
        <v>12</v>
      </c>
      <c r="B14" s="235">
        <v>156000</v>
      </c>
      <c r="C14" s="235">
        <v>168429</v>
      </c>
      <c r="D14" s="264">
        <v>-12429</v>
      </c>
      <c r="E14" s="235">
        <v>4722</v>
      </c>
      <c r="F14" s="235">
        <v>3377</v>
      </c>
      <c r="G14" s="235">
        <v>1345</v>
      </c>
      <c r="H14" s="235">
        <v>160722</v>
      </c>
      <c r="I14" s="235">
        <v>171806</v>
      </c>
      <c r="J14" s="265">
        <v>-11084</v>
      </c>
    </row>
    <row r="15" spans="1:10" ht="15.75">
      <c r="A15" s="145" t="s">
        <v>13</v>
      </c>
      <c r="B15" s="235">
        <v>492624</v>
      </c>
      <c r="C15" s="235">
        <v>501666</v>
      </c>
      <c r="D15" s="264">
        <v>-9042</v>
      </c>
      <c r="E15" s="235">
        <v>27234</v>
      </c>
      <c r="F15" s="235">
        <v>21639</v>
      </c>
      <c r="G15" s="235">
        <v>5595</v>
      </c>
      <c r="H15" s="235">
        <v>519858</v>
      </c>
      <c r="I15" s="235">
        <v>523305</v>
      </c>
      <c r="J15" s="265">
        <v>-3447</v>
      </c>
    </row>
    <row r="16" spans="1:10" ht="15.75">
      <c r="A16" s="145" t="s">
        <v>14</v>
      </c>
      <c r="B16" s="235">
        <v>640027</v>
      </c>
      <c r="C16" s="235">
        <v>638708</v>
      </c>
      <c r="D16" s="264">
        <v>1319</v>
      </c>
      <c r="E16" s="235">
        <v>37856</v>
      </c>
      <c r="F16" s="235">
        <v>32511</v>
      </c>
      <c r="G16" s="235">
        <v>5345</v>
      </c>
      <c r="H16" s="235">
        <v>677883</v>
      </c>
      <c r="I16" s="235">
        <v>671219</v>
      </c>
      <c r="J16" s="265">
        <v>6664</v>
      </c>
    </row>
    <row r="17" spans="1:10" s="228" customFormat="1" ht="15.75">
      <c r="A17" s="145" t="s">
        <v>15</v>
      </c>
      <c r="B17" s="235">
        <v>371749</v>
      </c>
      <c r="C17" s="235">
        <v>378844</v>
      </c>
      <c r="D17" s="264">
        <v>-7095</v>
      </c>
      <c r="E17" s="235">
        <v>5888</v>
      </c>
      <c r="F17" s="235">
        <v>4570</v>
      </c>
      <c r="G17" s="235">
        <v>1318</v>
      </c>
      <c r="H17" s="235">
        <v>377637</v>
      </c>
      <c r="I17" s="235">
        <v>383414</v>
      </c>
      <c r="J17" s="265">
        <v>-5777</v>
      </c>
    </row>
    <row r="18" spans="1:10" ht="15.75">
      <c r="A18" s="145" t="s">
        <v>16</v>
      </c>
      <c r="B18" s="235">
        <v>107575</v>
      </c>
      <c r="C18" s="235">
        <v>115149</v>
      </c>
      <c r="D18" s="264">
        <v>-7574</v>
      </c>
      <c r="E18" s="235">
        <v>35</v>
      </c>
      <c r="F18" s="235">
        <v>34</v>
      </c>
      <c r="G18" s="235">
        <v>1</v>
      </c>
      <c r="H18" s="235">
        <v>107610</v>
      </c>
      <c r="I18" s="235">
        <v>115183</v>
      </c>
      <c r="J18" s="265">
        <v>-7573</v>
      </c>
    </row>
    <row r="19" spans="1:10" ht="15.75">
      <c r="A19" s="145" t="s">
        <v>17</v>
      </c>
      <c r="B19" s="235">
        <v>84301</v>
      </c>
      <c r="C19" s="235">
        <v>84302</v>
      </c>
      <c r="D19" s="264">
        <v>-1</v>
      </c>
      <c r="E19" s="235">
        <v>1693</v>
      </c>
      <c r="F19" s="235">
        <v>1491</v>
      </c>
      <c r="G19" s="235">
        <v>202</v>
      </c>
      <c r="H19" s="235">
        <v>85994</v>
      </c>
      <c r="I19" s="235">
        <v>85793</v>
      </c>
      <c r="J19" s="265">
        <v>201</v>
      </c>
    </row>
    <row r="20" spans="1:10" ht="15.75">
      <c r="A20" s="145" t="s">
        <v>208</v>
      </c>
      <c r="B20" s="235">
        <v>58327</v>
      </c>
      <c r="C20" s="235">
        <v>61454</v>
      </c>
      <c r="D20" s="264">
        <v>-3127</v>
      </c>
      <c r="E20" s="235">
        <v>86</v>
      </c>
      <c r="F20" s="235">
        <v>21</v>
      </c>
      <c r="G20" s="235">
        <v>65</v>
      </c>
      <c r="H20" s="235">
        <v>58413</v>
      </c>
      <c r="I20" s="235">
        <v>61475</v>
      </c>
      <c r="J20" s="265">
        <v>-3062</v>
      </c>
    </row>
    <row r="21" spans="1:10" ht="16.5" thickBot="1">
      <c r="A21" s="175" t="s">
        <v>19</v>
      </c>
      <c r="B21" s="256">
        <v>79235</v>
      </c>
      <c r="C21" s="256">
        <v>76568</v>
      </c>
      <c r="D21" s="266">
        <v>2667</v>
      </c>
      <c r="E21" s="256">
        <v>2549</v>
      </c>
      <c r="F21" s="256">
        <v>560</v>
      </c>
      <c r="G21" s="256">
        <v>1989</v>
      </c>
      <c r="H21" s="256">
        <v>81784</v>
      </c>
      <c r="I21" s="256">
        <v>77128</v>
      </c>
      <c r="J21" s="267">
        <v>4656</v>
      </c>
    </row>
    <row r="22" spans="1:10" s="228" customFormat="1" ht="16.5" thickBot="1">
      <c r="A22" s="339" t="s">
        <v>20</v>
      </c>
      <c r="B22" s="501">
        <v>9345951</v>
      </c>
      <c r="C22" s="501">
        <v>9564693</v>
      </c>
      <c r="D22" s="340">
        <v>-218742</v>
      </c>
      <c r="E22" s="501">
        <v>731851</v>
      </c>
      <c r="F22" s="501">
        <v>640434</v>
      </c>
      <c r="G22" s="340">
        <v>91417</v>
      </c>
      <c r="H22" s="501">
        <v>10077802</v>
      </c>
      <c r="I22" s="501">
        <v>10205127</v>
      </c>
      <c r="J22" s="502">
        <v>-127325</v>
      </c>
    </row>
  </sheetData>
  <mergeCells count="1">
    <mergeCell ref="A1:J1"/>
  </mergeCells>
  <conditionalFormatting sqref="J3:J22 D3:D22 G3:G22">
    <cfRule type="cellIs" priority="1" dxfId="1" operator="greaterThanOrEqual" stopIfTrue="1">
      <formula>0</formula>
    </cfRule>
    <cfRule type="cellIs" priority="2" dxfId="2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85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1" sqref="A1:D1"/>
    </sheetView>
  </sheetViews>
  <sheetFormatPr defaultColWidth="9.00390625" defaultRowHeight="12.75"/>
  <cols>
    <col min="1" max="1" width="46.875" style="67" customWidth="1"/>
    <col min="2" max="4" width="15.75390625" style="67" customWidth="1"/>
    <col min="5" max="11" width="14.875" style="67" customWidth="1"/>
    <col min="12" max="16384" width="9.125" style="67" customWidth="1"/>
  </cols>
  <sheetData>
    <row r="1" spans="1:10" ht="64.5" customHeight="1" thickBot="1">
      <c r="A1" s="706" t="s">
        <v>545</v>
      </c>
      <c r="B1" s="706"/>
      <c r="C1" s="706"/>
      <c r="D1" s="706"/>
      <c r="E1" s="257"/>
      <c r="F1" s="257"/>
      <c r="G1" s="257"/>
      <c r="H1" s="257"/>
      <c r="I1" s="257"/>
      <c r="J1" s="257"/>
    </row>
    <row r="2" spans="1:4" s="70" customFormat="1" ht="48" thickBot="1">
      <c r="A2" s="20" t="s">
        <v>366</v>
      </c>
      <c r="B2" s="548" t="s">
        <v>406</v>
      </c>
      <c r="C2" s="225" t="s">
        <v>407</v>
      </c>
      <c r="D2" s="310" t="s">
        <v>408</v>
      </c>
    </row>
    <row r="3" spans="1:4" ht="15.75">
      <c r="A3" s="252" t="s">
        <v>409</v>
      </c>
      <c r="B3" s="549">
        <v>87592</v>
      </c>
      <c r="C3" s="253">
        <v>171</v>
      </c>
      <c r="D3" s="332">
        <f>+B3+C3</f>
        <v>87763</v>
      </c>
    </row>
    <row r="4" spans="1:4" ht="15.75">
      <c r="A4" s="254" t="s">
        <v>410</v>
      </c>
      <c r="B4" s="550">
        <v>351551</v>
      </c>
      <c r="C4" s="235">
        <v>23516</v>
      </c>
      <c r="D4" s="333">
        <f aca="true" t="shared" si="0" ref="D4:D35">+B4+C4</f>
        <v>375067</v>
      </c>
    </row>
    <row r="5" spans="1:4" ht="15.75">
      <c r="A5" s="254" t="s">
        <v>411</v>
      </c>
      <c r="B5" s="550">
        <v>24715</v>
      </c>
      <c r="C5" s="235">
        <v>640</v>
      </c>
      <c r="D5" s="333">
        <f t="shared" si="0"/>
        <v>25355</v>
      </c>
    </row>
    <row r="6" spans="1:4" ht="15.75">
      <c r="A6" s="254" t="s">
        <v>412</v>
      </c>
      <c r="B6" s="550">
        <v>0</v>
      </c>
      <c r="C6" s="235">
        <v>0</v>
      </c>
      <c r="D6" s="333">
        <f t="shared" si="0"/>
        <v>0</v>
      </c>
    </row>
    <row r="7" spans="1:4" ht="15.75">
      <c r="A7" s="254" t="s">
        <v>413</v>
      </c>
      <c r="B7" s="550">
        <v>0</v>
      </c>
      <c r="C7" s="235">
        <v>0</v>
      </c>
      <c r="D7" s="333">
        <f t="shared" si="0"/>
        <v>0</v>
      </c>
    </row>
    <row r="8" spans="1:4" ht="15.75">
      <c r="A8" s="254" t="s">
        <v>414</v>
      </c>
      <c r="B8" s="550">
        <v>0</v>
      </c>
      <c r="C8" s="235">
        <v>0</v>
      </c>
      <c r="D8" s="333">
        <f t="shared" si="0"/>
        <v>0</v>
      </c>
    </row>
    <row r="9" spans="1:4" ht="15.75">
      <c r="A9" s="254" t="s">
        <v>415</v>
      </c>
      <c r="B9" s="550">
        <v>0</v>
      </c>
      <c r="C9" s="235">
        <v>0</v>
      </c>
      <c r="D9" s="333">
        <f t="shared" si="0"/>
        <v>0</v>
      </c>
    </row>
    <row r="10" spans="1:4" ht="15.75">
      <c r="A10" s="254" t="s">
        <v>416</v>
      </c>
      <c r="B10" s="550">
        <v>86</v>
      </c>
      <c r="C10" s="235">
        <v>0</v>
      </c>
      <c r="D10" s="333">
        <f t="shared" si="0"/>
        <v>86</v>
      </c>
    </row>
    <row r="11" spans="1:4" ht="15.75">
      <c r="A11" s="254" t="s">
        <v>417</v>
      </c>
      <c r="B11" s="550">
        <v>2593</v>
      </c>
      <c r="C11" s="235">
        <v>0</v>
      </c>
      <c r="D11" s="333">
        <f t="shared" si="0"/>
        <v>2593</v>
      </c>
    </row>
    <row r="12" spans="1:4" ht="15.75">
      <c r="A12" s="254" t="s">
        <v>418</v>
      </c>
      <c r="B12" s="550">
        <v>0</v>
      </c>
      <c r="C12" s="235">
        <v>0</v>
      </c>
      <c r="D12" s="333">
        <f t="shared" si="0"/>
        <v>0</v>
      </c>
    </row>
    <row r="13" spans="1:4" ht="15.75">
      <c r="A13" s="254" t="s">
        <v>419</v>
      </c>
      <c r="B13" s="550">
        <v>0</v>
      </c>
      <c r="C13" s="235">
        <v>0</v>
      </c>
      <c r="D13" s="333">
        <f t="shared" si="0"/>
        <v>0</v>
      </c>
    </row>
    <row r="14" spans="1:4" ht="15.75">
      <c r="A14" s="254" t="s">
        <v>420</v>
      </c>
      <c r="B14" s="550">
        <v>87</v>
      </c>
      <c r="C14" s="235">
        <v>0</v>
      </c>
      <c r="D14" s="333">
        <f t="shared" si="0"/>
        <v>87</v>
      </c>
    </row>
    <row r="15" spans="1:4" ht="15.75">
      <c r="A15" s="254" t="s">
        <v>421</v>
      </c>
      <c r="B15" s="550">
        <v>35</v>
      </c>
      <c r="C15" s="235">
        <v>0</v>
      </c>
      <c r="D15" s="333">
        <f t="shared" si="0"/>
        <v>35</v>
      </c>
    </row>
    <row r="16" spans="1:4" ht="15.75">
      <c r="A16" s="254" t="s">
        <v>422</v>
      </c>
      <c r="B16" s="550">
        <v>0</v>
      </c>
      <c r="C16" s="235">
        <v>0</v>
      </c>
      <c r="D16" s="333">
        <f t="shared" si="0"/>
        <v>0</v>
      </c>
    </row>
    <row r="17" spans="1:4" ht="15.75">
      <c r="A17" s="254" t="s">
        <v>423</v>
      </c>
      <c r="B17" s="550">
        <v>2155</v>
      </c>
      <c r="C17" s="235">
        <v>527</v>
      </c>
      <c r="D17" s="333">
        <f t="shared" si="0"/>
        <v>2682</v>
      </c>
    </row>
    <row r="18" spans="1:4" ht="15.75">
      <c r="A18" s="254" t="s">
        <v>424</v>
      </c>
      <c r="B18" s="550">
        <v>0</v>
      </c>
      <c r="C18" s="235">
        <v>0</v>
      </c>
      <c r="D18" s="333">
        <f t="shared" si="0"/>
        <v>0</v>
      </c>
    </row>
    <row r="19" spans="1:4" ht="15.75">
      <c r="A19" s="254" t="s">
        <v>481</v>
      </c>
      <c r="B19" s="550">
        <v>18086</v>
      </c>
      <c r="C19" s="235">
        <v>-140</v>
      </c>
      <c r="D19" s="333">
        <f t="shared" si="0"/>
        <v>17946</v>
      </c>
    </row>
    <row r="20" spans="1:4" ht="31.5">
      <c r="A20" s="254" t="s">
        <v>425</v>
      </c>
      <c r="B20" s="550">
        <v>0</v>
      </c>
      <c r="C20" s="235">
        <v>0</v>
      </c>
      <c r="D20" s="333">
        <f t="shared" si="0"/>
        <v>0</v>
      </c>
    </row>
    <row r="21" spans="1:4" ht="15.75">
      <c r="A21" s="254" t="s">
        <v>426</v>
      </c>
      <c r="B21" s="550">
        <v>0</v>
      </c>
      <c r="C21" s="235">
        <v>0</v>
      </c>
      <c r="D21" s="333">
        <f t="shared" si="0"/>
        <v>0</v>
      </c>
    </row>
    <row r="22" spans="1:4" ht="31.5">
      <c r="A22" s="254" t="s">
        <v>427</v>
      </c>
      <c r="B22" s="550">
        <v>0</v>
      </c>
      <c r="C22" s="235">
        <v>0</v>
      </c>
      <c r="D22" s="333">
        <f t="shared" si="0"/>
        <v>0</v>
      </c>
    </row>
    <row r="23" spans="1:4" ht="15.75">
      <c r="A23" s="254" t="s">
        <v>428</v>
      </c>
      <c r="B23" s="550">
        <v>45</v>
      </c>
      <c r="C23" s="235">
        <v>0</v>
      </c>
      <c r="D23" s="333">
        <f t="shared" si="0"/>
        <v>45</v>
      </c>
    </row>
    <row r="24" spans="1:4" ht="31.5">
      <c r="A24" s="254" t="s">
        <v>429</v>
      </c>
      <c r="B24" s="550">
        <v>0</v>
      </c>
      <c r="C24" s="235">
        <v>0</v>
      </c>
      <c r="D24" s="333">
        <f t="shared" si="0"/>
        <v>0</v>
      </c>
    </row>
    <row r="25" spans="1:4" ht="15.75">
      <c r="A25" s="254" t="s">
        <v>430</v>
      </c>
      <c r="B25" s="550">
        <v>0</v>
      </c>
      <c r="C25" s="235">
        <v>0</v>
      </c>
      <c r="D25" s="333">
        <f t="shared" si="0"/>
        <v>0</v>
      </c>
    </row>
    <row r="26" spans="1:4" ht="15.75">
      <c r="A26" s="254" t="s">
        <v>431</v>
      </c>
      <c r="B26" s="550">
        <v>0</v>
      </c>
      <c r="C26" s="235">
        <v>0</v>
      </c>
      <c r="D26" s="333">
        <f t="shared" si="0"/>
        <v>0</v>
      </c>
    </row>
    <row r="27" spans="1:4" ht="15.75">
      <c r="A27" s="254" t="s">
        <v>432</v>
      </c>
      <c r="B27" s="550">
        <v>9774</v>
      </c>
      <c r="C27" s="235">
        <v>0</v>
      </c>
      <c r="D27" s="333">
        <f t="shared" si="0"/>
        <v>9774</v>
      </c>
    </row>
    <row r="28" spans="1:4" ht="15.75">
      <c r="A28" s="254" t="s">
        <v>433</v>
      </c>
      <c r="B28" s="550">
        <v>0</v>
      </c>
      <c r="C28" s="235">
        <v>0</v>
      </c>
      <c r="D28" s="333">
        <f t="shared" si="0"/>
        <v>0</v>
      </c>
    </row>
    <row r="29" spans="1:4" ht="15.75">
      <c r="A29" s="254" t="s">
        <v>434</v>
      </c>
      <c r="B29" s="550">
        <v>0</v>
      </c>
      <c r="C29" s="235">
        <v>0</v>
      </c>
      <c r="D29" s="333">
        <f t="shared" si="0"/>
        <v>0</v>
      </c>
    </row>
    <row r="30" spans="1:4" ht="15.75">
      <c r="A30" s="254" t="s">
        <v>435</v>
      </c>
      <c r="B30" s="550">
        <v>634</v>
      </c>
      <c r="C30" s="235">
        <v>0</v>
      </c>
      <c r="D30" s="333">
        <f t="shared" si="0"/>
        <v>634</v>
      </c>
    </row>
    <row r="31" spans="1:4" ht="15.75">
      <c r="A31" s="254" t="s">
        <v>436</v>
      </c>
      <c r="B31" s="550">
        <v>0</v>
      </c>
      <c r="C31" s="235">
        <v>0</v>
      </c>
      <c r="D31" s="333">
        <f t="shared" si="0"/>
        <v>0</v>
      </c>
    </row>
    <row r="32" spans="1:4" ht="15.75">
      <c r="A32" s="254" t="s">
        <v>437</v>
      </c>
      <c r="B32" s="550">
        <v>0</v>
      </c>
      <c r="C32" s="235">
        <v>0</v>
      </c>
      <c r="D32" s="333">
        <f t="shared" si="0"/>
        <v>0</v>
      </c>
    </row>
    <row r="33" spans="1:4" ht="15.75">
      <c r="A33" s="254" t="s">
        <v>438</v>
      </c>
      <c r="B33" s="550">
        <v>0</v>
      </c>
      <c r="C33" s="235">
        <v>0</v>
      </c>
      <c r="D33" s="333">
        <f t="shared" si="0"/>
        <v>0</v>
      </c>
    </row>
    <row r="34" spans="1:4" ht="16.5" thickBot="1">
      <c r="A34" s="255" t="s">
        <v>439</v>
      </c>
      <c r="B34" s="551">
        <v>457327</v>
      </c>
      <c r="C34" s="256">
        <v>0</v>
      </c>
      <c r="D34" s="334">
        <f t="shared" si="0"/>
        <v>457327</v>
      </c>
    </row>
    <row r="35" spans="1:4" ht="16.5" thickBot="1">
      <c r="A35" s="503" t="s">
        <v>408</v>
      </c>
      <c r="B35" s="340">
        <v>954680</v>
      </c>
      <c r="C35" s="340">
        <v>24714</v>
      </c>
      <c r="D35" s="502">
        <f t="shared" si="0"/>
        <v>979394</v>
      </c>
    </row>
  </sheetData>
  <mergeCells count="1">
    <mergeCell ref="A1:D1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I12" sqref="I12"/>
    </sheetView>
  </sheetViews>
  <sheetFormatPr defaultColWidth="9.00390625" defaultRowHeight="12.75"/>
  <cols>
    <col min="1" max="1" width="46.875" style="0" customWidth="1"/>
    <col min="2" max="4" width="15.75390625" style="0" customWidth="1"/>
  </cols>
  <sheetData>
    <row r="1" spans="1:4" ht="75" customHeight="1" thickBot="1">
      <c r="A1" s="707" t="s">
        <v>546</v>
      </c>
      <c r="B1" s="707"/>
      <c r="C1" s="707"/>
      <c r="D1" s="707"/>
    </row>
    <row r="2" spans="1:4" ht="48" thickBot="1">
      <c r="A2" s="20" t="s">
        <v>366</v>
      </c>
      <c r="B2" s="548" t="s">
        <v>367</v>
      </c>
      <c r="C2" s="225" t="s">
        <v>368</v>
      </c>
      <c r="D2" s="310" t="s">
        <v>369</v>
      </c>
    </row>
    <row r="3" spans="1:4" ht="15.75">
      <c r="A3" s="252" t="s">
        <v>370</v>
      </c>
      <c r="B3" s="549">
        <v>141488</v>
      </c>
      <c r="C3" s="253">
        <v>5249</v>
      </c>
      <c r="D3" s="332">
        <f>+B3+C3</f>
        <v>146737</v>
      </c>
    </row>
    <row r="4" spans="1:4" ht="15.75">
      <c r="A4" s="254" t="s">
        <v>371</v>
      </c>
      <c r="B4" s="550">
        <v>272025</v>
      </c>
      <c r="C4" s="235">
        <v>1772</v>
      </c>
      <c r="D4" s="333">
        <f aca="true" t="shared" si="0" ref="D4:D39">+B4+C4</f>
        <v>273797</v>
      </c>
    </row>
    <row r="5" spans="1:4" ht="15.75">
      <c r="A5" s="254" t="s">
        <v>486</v>
      </c>
      <c r="B5" s="550">
        <v>1152</v>
      </c>
      <c r="C5" s="235">
        <v>73</v>
      </c>
      <c r="D5" s="333">
        <f t="shared" si="0"/>
        <v>1225</v>
      </c>
    </row>
    <row r="6" spans="1:4" ht="15.75">
      <c r="A6" s="254" t="s">
        <v>372</v>
      </c>
      <c r="B6" s="550">
        <v>50621</v>
      </c>
      <c r="C6" s="235">
        <v>495</v>
      </c>
      <c r="D6" s="333">
        <f t="shared" si="0"/>
        <v>51116</v>
      </c>
    </row>
    <row r="7" spans="1:4" ht="15.75">
      <c r="A7" s="254" t="s">
        <v>373</v>
      </c>
      <c r="B7" s="550">
        <v>54494</v>
      </c>
      <c r="C7" s="235">
        <v>786</v>
      </c>
      <c r="D7" s="333">
        <f t="shared" si="0"/>
        <v>55280</v>
      </c>
    </row>
    <row r="8" spans="1:4" ht="15.75">
      <c r="A8" s="254" t="s">
        <v>374</v>
      </c>
      <c r="B8" s="550">
        <v>1070</v>
      </c>
      <c r="C8" s="235">
        <v>3</v>
      </c>
      <c r="D8" s="333">
        <f t="shared" si="0"/>
        <v>1073</v>
      </c>
    </row>
    <row r="9" spans="1:4" ht="15.75">
      <c r="A9" s="254" t="s">
        <v>375</v>
      </c>
      <c r="B9" s="550">
        <v>297</v>
      </c>
      <c r="C9" s="235">
        <v>25</v>
      </c>
      <c r="D9" s="333">
        <f t="shared" si="0"/>
        <v>322</v>
      </c>
    </row>
    <row r="10" spans="1:4" ht="15.75">
      <c r="A10" s="254" t="s">
        <v>376</v>
      </c>
      <c r="B10" s="550">
        <v>60306</v>
      </c>
      <c r="C10" s="235">
        <v>1970</v>
      </c>
      <c r="D10" s="333">
        <f t="shared" si="0"/>
        <v>62276</v>
      </c>
    </row>
    <row r="11" spans="1:4" ht="15.75">
      <c r="A11" s="254" t="s">
        <v>377</v>
      </c>
      <c r="B11" s="550">
        <v>210266</v>
      </c>
      <c r="C11" s="235">
        <v>8313</v>
      </c>
      <c r="D11" s="333">
        <f t="shared" si="0"/>
        <v>218579</v>
      </c>
    </row>
    <row r="12" spans="1:4" ht="15.75">
      <c r="A12" s="254" t="s">
        <v>378</v>
      </c>
      <c r="B12" s="550">
        <v>79284</v>
      </c>
      <c r="C12" s="235">
        <v>839</v>
      </c>
      <c r="D12" s="333">
        <f t="shared" si="0"/>
        <v>80123</v>
      </c>
    </row>
    <row r="13" spans="1:4" ht="15.75">
      <c r="A13" s="254" t="s">
        <v>379</v>
      </c>
      <c r="B13" s="550">
        <v>349</v>
      </c>
      <c r="C13" s="235">
        <v>1</v>
      </c>
      <c r="D13" s="333">
        <f t="shared" si="0"/>
        <v>350</v>
      </c>
    </row>
    <row r="14" spans="1:4" ht="15.75">
      <c r="A14" s="254" t="s">
        <v>380</v>
      </c>
      <c r="B14" s="550">
        <v>27095</v>
      </c>
      <c r="C14" s="235">
        <v>5</v>
      </c>
      <c r="D14" s="333">
        <f t="shared" si="0"/>
        <v>27100</v>
      </c>
    </row>
    <row r="15" spans="1:4" ht="15.75">
      <c r="A15" s="254" t="s">
        <v>381</v>
      </c>
      <c r="B15" s="550">
        <v>305</v>
      </c>
      <c r="C15" s="235">
        <v>0</v>
      </c>
      <c r="D15" s="333">
        <f t="shared" si="0"/>
        <v>305</v>
      </c>
    </row>
    <row r="16" spans="1:4" ht="15.75">
      <c r="A16" s="254" t="s">
        <v>382</v>
      </c>
      <c r="B16" s="550">
        <v>0</v>
      </c>
      <c r="C16" s="235">
        <v>0</v>
      </c>
      <c r="D16" s="333">
        <f t="shared" si="0"/>
        <v>0</v>
      </c>
    </row>
    <row r="17" spans="1:4" ht="15.75">
      <c r="A17" s="254" t="s">
        <v>383</v>
      </c>
      <c r="B17" s="550">
        <v>19</v>
      </c>
      <c r="C17" s="235">
        <v>46</v>
      </c>
      <c r="D17" s="333">
        <f t="shared" si="0"/>
        <v>65</v>
      </c>
    </row>
    <row r="18" spans="1:4" ht="15.75">
      <c r="A18" s="254" t="s">
        <v>384</v>
      </c>
      <c r="B18" s="550">
        <v>202</v>
      </c>
      <c r="C18" s="235">
        <v>1</v>
      </c>
      <c r="D18" s="333">
        <f t="shared" si="0"/>
        <v>203</v>
      </c>
    </row>
    <row r="19" spans="1:4" ht="15.75">
      <c r="A19" s="254" t="s">
        <v>385</v>
      </c>
      <c r="B19" s="550">
        <v>0</v>
      </c>
      <c r="C19" s="235">
        <v>0</v>
      </c>
      <c r="D19" s="333">
        <f t="shared" si="0"/>
        <v>0</v>
      </c>
    </row>
    <row r="20" spans="1:4" ht="15.75">
      <c r="A20" s="254" t="s">
        <v>386</v>
      </c>
      <c r="B20" s="550">
        <v>13</v>
      </c>
      <c r="C20" s="235">
        <v>0</v>
      </c>
      <c r="D20" s="333">
        <f t="shared" si="0"/>
        <v>13</v>
      </c>
    </row>
    <row r="21" spans="1:4" ht="15.75">
      <c r="A21" s="254" t="s">
        <v>387</v>
      </c>
      <c r="B21" s="550">
        <v>58</v>
      </c>
      <c r="C21" s="235">
        <v>55</v>
      </c>
      <c r="D21" s="333">
        <f t="shared" si="0"/>
        <v>113</v>
      </c>
    </row>
    <row r="22" spans="1:4" ht="15.75">
      <c r="A22" s="254" t="s">
        <v>388</v>
      </c>
      <c r="B22" s="550">
        <v>179</v>
      </c>
      <c r="C22" s="235">
        <v>0</v>
      </c>
      <c r="D22" s="333">
        <f t="shared" si="0"/>
        <v>179</v>
      </c>
    </row>
    <row r="23" spans="1:4" ht="15.75">
      <c r="A23" s="254" t="s">
        <v>389</v>
      </c>
      <c r="B23" s="550">
        <v>0</v>
      </c>
      <c r="C23" s="235">
        <v>0</v>
      </c>
      <c r="D23" s="333">
        <f t="shared" si="0"/>
        <v>0</v>
      </c>
    </row>
    <row r="24" spans="1:4" ht="15.75">
      <c r="A24" s="254" t="s">
        <v>390</v>
      </c>
      <c r="B24" s="550">
        <v>0</v>
      </c>
      <c r="C24" s="235">
        <v>0</v>
      </c>
      <c r="D24" s="333">
        <f t="shared" si="0"/>
        <v>0</v>
      </c>
    </row>
    <row r="25" spans="1:4" ht="15.75">
      <c r="A25" s="254" t="s">
        <v>391</v>
      </c>
      <c r="B25" s="550">
        <v>58</v>
      </c>
      <c r="C25" s="235">
        <v>0</v>
      </c>
      <c r="D25" s="333">
        <f t="shared" si="0"/>
        <v>58</v>
      </c>
    </row>
    <row r="26" spans="1:4" ht="15.75">
      <c r="A26" s="254" t="s">
        <v>392</v>
      </c>
      <c r="B26" s="550">
        <v>167</v>
      </c>
      <c r="C26" s="235">
        <v>0</v>
      </c>
      <c r="D26" s="333">
        <f t="shared" si="0"/>
        <v>167</v>
      </c>
    </row>
    <row r="27" spans="1:4" ht="15.75">
      <c r="A27" s="254" t="s">
        <v>393</v>
      </c>
      <c r="B27" s="550">
        <v>5453</v>
      </c>
      <c r="C27" s="235">
        <v>118</v>
      </c>
      <c r="D27" s="333">
        <f t="shared" si="0"/>
        <v>5571</v>
      </c>
    </row>
    <row r="28" spans="1:4" ht="31.5">
      <c r="A28" s="254" t="s">
        <v>394</v>
      </c>
      <c r="B28" s="550">
        <v>10676</v>
      </c>
      <c r="C28" s="235">
        <v>0</v>
      </c>
      <c r="D28" s="333">
        <f t="shared" si="0"/>
        <v>10676</v>
      </c>
    </row>
    <row r="29" spans="1:4" ht="31.5">
      <c r="A29" s="254" t="s">
        <v>395</v>
      </c>
      <c r="B29" s="550">
        <v>0</v>
      </c>
      <c r="C29" s="235">
        <v>0</v>
      </c>
      <c r="D29" s="333">
        <f t="shared" si="0"/>
        <v>0</v>
      </c>
    </row>
    <row r="30" spans="1:4" ht="15.75">
      <c r="A30" s="254" t="s">
        <v>396</v>
      </c>
      <c r="B30" s="550">
        <v>0</v>
      </c>
      <c r="C30" s="235">
        <v>0</v>
      </c>
      <c r="D30" s="333">
        <f t="shared" si="0"/>
        <v>0</v>
      </c>
    </row>
    <row r="31" spans="1:4" ht="15.75">
      <c r="A31" s="254" t="s">
        <v>397</v>
      </c>
      <c r="B31" s="550">
        <v>0</v>
      </c>
      <c r="C31" s="235">
        <v>0</v>
      </c>
      <c r="D31" s="333">
        <f t="shared" si="0"/>
        <v>0</v>
      </c>
    </row>
    <row r="32" spans="1:4" ht="15.75">
      <c r="A32" s="254" t="s">
        <v>398</v>
      </c>
      <c r="B32" s="550">
        <v>300</v>
      </c>
      <c r="C32" s="235">
        <v>0</v>
      </c>
      <c r="D32" s="333">
        <f t="shared" si="0"/>
        <v>300</v>
      </c>
    </row>
    <row r="33" spans="1:4" ht="15.75">
      <c r="A33" s="254" t="s">
        <v>399</v>
      </c>
      <c r="B33" s="550">
        <v>0</v>
      </c>
      <c r="C33" s="235">
        <v>0</v>
      </c>
      <c r="D33" s="333">
        <f t="shared" si="0"/>
        <v>0</v>
      </c>
    </row>
    <row r="34" spans="1:4" ht="15.75">
      <c r="A34" s="254" t="s">
        <v>400</v>
      </c>
      <c r="B34" s="550">
        <v>0</v>
      </c>
      <c r="C34" s="235">
        <v>0</v>
      </c>
      <c r="D34" s="333">
        <f t="shared" si="0"/>
        <v>0</v>
      </c>
    </row>
    <row r="35" spans="1:4" ht="15.75">
      <c r="A35" s="254" t="s">
        <v>401</v>
      </c>
      <c r="B35" s="550">
        <v>0</v>
      </c>
      <c r="C35" s="235">
        <v>0</v>
      </c>
      <c r="D35" s="333">
        <f t="shared" si="0"/>
        <v>0</v>
      </c>
    </row>
    <row r="36" spans="1:4" ht="15.75">
      <c r="A36" s="254" t="s">
        <v>402</v>
      </c>
      <c r="B36" s="550">
        <v>3444</v>
      </c>
      <c r="C36" s="235">
        <v>0</v>
      </c>
      <c r="D36" s="333">
        <f t="shared" si="0"/>
        <v>3444</v>
      </c>
    </row>
    <row r="37" spans="1:4" ht="15.75">
      <c r="A37" s="254" t="s">
        <v>403</v>
      </c>
      <c r="B37" s="550">
        <v>0</v>
      </c>
      <c r="C37" s="235">
        <v>0</v>
      </c>
      <c r="D37" s="333">
        <f t="shared" si="0"/>
        <v>0</v>
      </c>
    </row>
    <row r="38" spans="1:4" ht="15.75">
      <c r="A38" s="254" t="s">
        <v>404</v>
      </c>
      <c r="B38" s="550">
        <v>1904</v>
      </c>
      <c r="C38" s="235">
        <v>1047</v>
      </c>
      <c r="D38" s="333">
        <f t="shared" si="0"/>
        <v>2951</v>
      </c>
    </row>
    <row r="39" spans="1:4" ht="16.5" thickBot="1">
      <c r="A39" s="255" t="s">
        <v>405</v>
      </c>
      <c r="B39" s="551">
        <v>0</v>
      </c>
      <c r="C39" s="256">
        <v>0</v>
      </c>
      <c r="D39" s="334">
        <f t="shared" si="0"/>
        <v>0</v>
      </c>
    </row>
    <row r="40" spans="1:4" ht="16.5" thickBot="1">
      <c r="A40" s="503" t="s">
        <v>20</v>
      </c>
      <c r="B40" s="340">
        <v>921225</v>
      </c>
      <c r="C40" s="340">
        <v>20798</v>
      </c>
      <c r="D40" s="502">
        <f>SUM(D3:D39)</f>
        <v>942023</v>
      </c>
    </row>
  </sheetData>
  <mergeCells count="1">
    <mergeCell ref="A1:D1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2" sqref="A2"/>
    </sheetView>
  </sheetViews>
  <sheetFormatPr defaultColWidth="9.00390625" defaultRowHeight="12.75"/>
  <cols>
    <col min="1" max="1" width="23.75390625" style="0" customWidth="1"/>
    <col min="2" max="4" width="13.75390625" style="0" customWidth="1"/>
    <col min="5" max="7" width="15.75390625" style="0" customWidth="1"/>
    <col min="8" max="10" width="13.75390625" style="0" customWidth="1"/>
  </cols>
  <sheetData>
    <row r="1" spans="1:10" ht="64.5" customHeight="1" thickBot="1">
      <c r="A1" s="706" t="s">
        <v>543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10" ht="63.75" thickBot="1">
      <c r="A2" s="92" t="s">
        <v>0</v>
      </c>
      <c r="B2" s="21" t="s">
        <v>440</v>
      </c>
      <c r="C2" s="21" t="s">
        <v>441</v>
      </c>
      <c r="D2" s="260" t="s">
        <v>442</v>
      </c>
      <c r="E2" s="21" t="s">
        <v>407</v>
      </c>
      <c r="F2" s="21" t="s">
        <v>368</v>
      </c>
      <c r="G2" s="21" t="s">
        <v>443</v>
      </c>
      <c r="H2" s="21" t="s">
        <v>408</v>
      </c>
      <c r="I2" s="21" t="s">
        <v>369</v>
      </c>
      <c r="J2" s="93" t="s">
        <v>444</v>
      </c>
    </row>
    <row r="3" spans="1:10" ht="15.75">
      <c r="A3" s="261" t="s">
        <v>1</v>
      </c>
      <c r="B3" s="253">
        <v>234961</v>
      </c>
      <c r="C3" s="253">
        <v>217733</v>
      </c>
      <c r="D3" s="262">
        <f>B3-C3</f>
        <v>17228</v>
      </c>
      <c r="E3" s="253">
        <v>10287</v>
      </c>
      <c r="F3" s="253">
        <v>9239</v>
      </c>
      <c r="G3" s="253">
        <f>E3-F3</f>
        <v>1048</v>
      </c>
      <c r="H3" s="253">
        <f>E3+B3</f>
        <v>245248</v>
      </c>
      <c r="I3" s="253">
        <f>F3+C3</f>
        <v>226972</v>
      </c>
      <c r="J3" s="263">
        <f>H3-I3</f>
        <v>18276</v>
      </c>
    </row>
    <row r="4" spans="1:10" ht="15.75">
      <c r="A4" s="145" t="s">
        <v>2</v>
      </c>
      <c r="B4" s="235">
        <v>19425</v>
      </c>
      <c r="C4" s="235">
        <v>28024</v>
      </c>
      <c r="D4" s="264">
        <f aca="true" t="shared" si="0" ref="D4:D22">B4-C4</f>
        <v>-8599</v>
      </c>
      <c r="E4" s="235">
        <v>0</v>
      </c>
      <c r="F4" s="235">
        <v>451</v>
      </c>
      <c r="G4" s="235">
        <f aca="true" t="shared" si="1" ref="G4:G22">E4-F4</f>
        <v>-451</v>
      </c>
      <c r="H4" s="235">
        <f aca="true" t="shared" si="2" ref="H4:I22">E4+B4</f>
        <v>19425</v>
      </c>
      <c r="I4" s="235">
        <f t="shared" si="2"/>
        <v>28475</v>
      </c>
      <c r="J4" s="265">
        <f aca="true" t="shared" si="3" ref="J4:J22">H4-I4</f>
        <v>-9050</v>
      </c>
    </row>
    <row r="5" spans="1:10" ht="15.75">
      <c r="A5" s="145" t="s">
        <v>3</v>
      </c>
      <c r="B5" s="235">
        <v>43900</v>
      </c>
      <c r="C5" s="235">
        <v>42317</v>
      </c>
      <c r="D5" s="264">
        <f t="shared" si="0"/>
        <v>1583</v>
      </c>
      <c r="E5" s="235">
        <v>0</v>
      </c>
      <c r="F5" s="235">
        <v>0</v>
      </c>
      <c r="G5" s="235">
        <f t="shared" si="1"/>
        <v>0</v>
      </c>
      <c r="H5" s="235">
        <f t="shared" si="2"/>
        <v>43900</v>
      </c>
      <c r="I5" s="235">
        <f t="shared" si="2"/>
        <v>42317</v>
      </c>
      <c r="J5" s="265">
        <f t="shared" si="3"/>
        <v>1583</v>
      </c>
    </row>
    <row r="6" spans="1:10" ht="15.75">
      <c r="A6" s="145" t="s">
        <v>4</v>
      </c>
      <c r="B6" s="235">
        <v>0</v>
      </c>
      <c r="C6" s="235">
        <v>0</v>
      </c>
      <c r="D6" s="264">
        <f t="shared" si="0"/>
        <v>0</v>
      </c>
      <c r="E6" s="235">
        <v>0</v>
      </c>
      <c r="F6" s="235">
        <v>0</v>
      </c>
      <c r="G6" s="235">
        <f t="shared" si="1"/>
        <v>0</v>
      </c>
      <c r="H6" s="235">
        <f t="shared" si="2"/>
        <v>0</v>
      </c>
      <c r="I6" s="235">
        <f t="shared" si="2"/>
        <v>0</v>
      </c>
      <c r="J6" s="265">
        <f t="shared" si="3"/>
        <v>0</v>
      </c>
    </row>
    <row r="7" spans="1:10" ht="15.75">
      <c r="A7" s="145" t="s">
        <v>5</v>
      </c>
      <c r="B7" s="235">
        <v>8110</v>
      </c>
      <c r="C7" s="235">
        <v>8059</v>
      </c>
      <c r="D7" s="264">
        <f t="shared" si="0"/>
        <v>51</v>
      </c>
      <c r="E7" s="235">
        <v>0</v>
      </c>
      <c r="F7" s="235">
        <v>0</v>
      </c>
      <c r="G7" s="235">
        <f t="shared" si="1"/>
        <v>0</v>
      </c>
      <c r="H7" s="235">
        <f t="shared" si="2"/>
        <v>8110</v>
      </c>
      <c r="I7" s="235">
        <f t="shared" si="2"/>
        <v>8059</v>
      </c>
      <c r="J7" s="265">
        <f t="shared" si="3"/>
        <v>51</v>
      </c>
    </row>
    <row r="8" spans="1:10" ht="15.75">
      <c r="A8" s="145" t="s">
        <v>6</v>
      </c>
      <c r="B8" s="235">
        <v>20144</v>
      </c>
      <c r="C8" s="235">
        <v>20391</v>
      </c>
      <c r="D8" s="264">
        <f t="shared" si="0"/>
        <v>-247</v>
      </c>
      <c r="E8" s="235">
        <v>0</v>
      </c>
      <c r="F8" s="235">
        <v>0</v>
      </c>
      <c r="G8" s="235">
        <f t="shared" si="1"/>
        <v>0</v>
      </c>
      <c r="H8" s="235">
        <f t="shared" si="2"/>
        <v>20144</v>
      </c>
      <c r="I8" s="235">
        <f t="shared" si="2"/>
        <v>20391</v>
      </c>
      <c r="J8" s="265">
        <f t="shared" si="3"/>
        <v>-247</v>
      </c>
    </row>
    <row r="9" spans="1:10" ht="15.75">
      <c r="A9" s="145" t="s">
        <v>22</v>
      </c>
      <c r="B9" s="235">
        <v>58167</v>
      </c>
      <c r="C9" s="235">
        <v>58809</v>
      </c>
      <c r="D9" s="264">
        <f t="shared" si="0"/>
        <v>-642</v>
      </c>
      <c r="E9" s="235">
        <v>0</v>
      </c>
      <c r="F9" s="235">
        <v>0</v>
      </c>
      <c r="G9" s="235">
        <f t="shared" si="1"/>
        <v>0</v>
      </c>
      <c r="H9" s="235">
        <f t="shared" si="2"/>
        <v>58167</v>
      </c>
      <c r="I9" s="235">
        <f t="shared" si="2"/>
        <v>58809</v>
      </c>
      <c r="J9" s="265">
        <f t="shared" si="3"/>
        <v>-642</v>
      </c>
    </row>
    <row r="10" spans="1:10" ht="15.75">
      <c r="A10" s="145" t="s">
        <v>8</v>
      </c>
      <c r="B10" s="235">
        <v>2351</v>
      </c>
      <c r="C10" s="235">
        <v>1227</v>
      </c>
      <c r="D10" s="264">
        <f t="shared" si="0"/>
        <v>1124</v>
      </c>
      <c r="E10" s="235">
        <v>0</v>
      </c>
      <c r="F10" s="235">
        <v>0</v>
      </c>
      <c r="G10" s="235">
        <f t="shared" si="1"/>
        <v>0</v>
      </c>
      <c r="H10" s="235">
        <f t="shared" si="2"/>
        <v>2351</v>
      </c>
      <c r="I10" s="235">
        <f t="shared" si="2"/>
        <v>1227</v>
      </c>
      <c r="J10" s="265">
        <f t="shared" si="3"/>
        <v>1124</v>
      </c>
    </row>
    <row r="11" spans="1:10" ht="15.75">
      <c r="A11" s="145" t="s">
        <v>9</v>
      </c>
      <c r="B11" s="235">
        <v>206850</v>
      </c>
      <c r="C11" s="235">
        <v>188902</v>
      </c>
      <c r="D11" s="264">
        <f t="shared" si="0"/>
        <v>17948</v>
      </c>
      <c r="E11" s="235">
        <v>14347</v>
      </c>
      <c r="F11" s="235">
        <v>11090</v>
      </c>
      <c r="G11" s="235">
        <f t="shared" si="1"/>
        <v>3257</v>
      </c>
      <c r="H11" s="235">
        <f t="shared" si="2"/>
        <v>221197</v>
      </c>
      <c r="I11" s="235">
        <f t="shared" si="2"/>
        <v>199992</v>
      </c>
      <c r="J11" s="265">
        <f t="shared" si="3"/>
        <v>21205</v>
      </c>
    </row>
    <row r="12" spans="1:10" ht="15.75">
      <c r="A12" s="145" t="s">
        <v>10</v>
      </c>
      <c r="B12" s="235">
        <v>138939</v>
      </c>
      <c r="C12" s="235">
        <v>140610</v>
      </c>
      <c r="D12" s="264">
        <f t="shared" si="0"/>
        <v>-1671</v>
      </c>
      <c r="E12" s="235">
        <v>0</v>
      </c>
      <c r="F12" s="235">
        <v>0</v>
      </c>
      <c r="G12" s="235">
        <f t="shared" si="1"/>
        <v>0</v>
      </c>
      <c r="H12" s="235">
        <f t="shared" si="2"/>
        <v>138939</v>
      </c>
      <c r="I12" s="235">
        <f t="shared" si="2"/>
        <v>140610</v>
      </c>
      <c r="J12" s="265">
        <f t="shared" si="3"/>
        <v>-1671</v>
      </c>
    </row>
    <row r="13" spans="1:10" ht="15.75">
      <c r="A13" s="145" t="s">
        <v>11</v>
      </c>
      <c r="B13" s="235">
        <v>70492</v>
      </c>
      <c r="C13" s="235">
        <v>70626</v>
      </c>
      <c r="D13" s="264">
        <f t="shared" si="0"/>
        <v>-134</v>
      </c>
      <c r="E13" s="235">
        <v>0</v>
      </c>
      <c r="F13" s="235">
        <v>0</v>
      </c>
      <c r="G13" s="235">
        <f t="shared" si="1"/>
        <v>0</v>
      </c>
      <c r="H13" s="235">
        <f t="shared" si="2"/>
        <v>70492</v>
      </c>
      <c r="I13" s="235">
        <f t="shared" si="2"/>
        <v>70626</v>
      </c>
      <c r="J13" s="265">
        <f t="shared" si="3"/>
        <v>-134</v>
      </c>
    </row>
    <row r="14" spans="1:10" ht="15.75">
      <c r="A14" s="145" t="s">
        <v>12</v>
      </c>
      <c r="B14" s="235">
        <v>11546</v>
      </c>
      <c r="C14" s="235">
        <v>10945</v>
      </c>
      <c r="D14" s="264">
        <f t="shared" si="0"/>
        <v>601</v>
      </c>
      <c r="E14" s="235">
        <v>0</v>
      </c>
      <c r="F14" s="235">
        <v>0</v>
      </c>
      <c r="G14" s="235">
        <f t="shared" si="1"/>
        <v>0</v>
      </c>
      <c r="H14" s="235">
        <f t="shared" si="2"/>
        <v>11546</v>
      </c>
      <c r="I14" s="235">
        <f t="shared" si="2"/>
        <v>10945</v>
      </c>
      <c r="J14" s="265">
        <f t="shared" si="3"/>
        <v>601</v>
      </c>
    </row>
    <row r="15" spans="1:10" ht="15.75">
      <c r="A15" s="145" t="s">
        <v>13</v>
      </c>
      <c r="B15" s="235">
        <v>32914</v>
      </c>
      <c r="C15" s="235">
        <v>34298</v>
      </c>
      <c r="D15" s="264">
        <f t="shared" si="0"/>
        <v>-1384</v>
      </c>
      <c r="E15" s="235">
        <v>0</v>
      </c>
      <c r="F15" s="235">
        <v>0</v>
      </c>
      <c r="G15" s="235">
        <f t="shared" si="1"/>
        <v>0</v>
      </c>
      <c r="H15" s="235">
        <f t="shared" si="2"/>
        <v>32914</v>
      </c>
      <c r="I15" s="235">
        <f t="shared" si="2"/>
        <v>34298</v>
      </c>
      <c r="J15" s="265">
        <f t="shared" si="3"/>
        <v>-1384</v>
      </c>
    </row>
    <row r="16" spans="1:10" ht="15.75">
      <c r="A16" s="145" t="s">
        <v>14</v>
      </c>
      <c r="B16" s="235">
        <v>43858</v>
      </c>
      <c r="C16" s="235">
        <v>43701</v>
      </c>
      <c r="D16" s="264">
        <f t="shared" si="0"/>
        <v>157</v>
      </c>
      <c r="E16" s="235">
        <v>0</v>
      </c>
      <c r="F16" s="235">
        <v>0</v>
      </c>
      <c r="G16" s="235">
        <f t="shared" si="1"/>
        <v>0</v>
      </c>
      <c r="H16" s="235">
        <f t="shared" si="2"/>
        <v>43858</v>
      </c>
      <c r="I16" s="235">
        <f t="shared" si="2"/>
        <v>43701</v>
      </c>
      <c r="J16" s="265">
        <f t="shared" si="3"/>
        <v>157</v>
      </c>
    </row>
    <row r="17" spans="1:10" ht="15.75">
      <c r="A17" s="145" t="s">
        <v>15</v>
      </c>
      <c r="B17" s="235">
        <v>44733</v>
      </c>
      <c r="C17" s="235">
        <v>40471</v>
      </c>
      <c r="D17" s="264">
        <f t="shared" si="0"/>
        <v>4262</v>
      </c>
      <c r="E17" s="235">
        <v>0</v>
      </c>
      <c r="F17" s="235">
        <v>0</v>
      </c>
      <c r="G17" s="235">
        <f t="shared" si="1"/>
        <v>0</v>
      </c>
      <c r="H17" s="235">
        <f t="shared" si="2"/>
        <v>44733</v>
      </c>
      <c r="I17" s="235">
        <f t="shared" si="2"/>
        <v>40471</v>
      </c>
      <c r="J17" s="265">
        <f t="shared" si="3"/>
        <v>4262</v>
      </c>
    </row>
    <row r="18" spans="1:10" ht="15.75">
      <c r="A18" s="145" t="s">
        <v>16</v>
      </c>
      <c r="B18" s="235">
        <v>0</v>
      </c>
      <c r="C18" s="235">
        <v>0</v>
      </c>
      <c r="D18" s="264">
        <f t="shared" si="0"/>
        <v>0</v>
      </c>
      <c r="E18" s="235">
        <v>0</v>
      </c>
      <c r="F18" s="235">
        <v>0</v>
      </c>
      <c r="G18" s="235">
        <f t="shared" si="1"/>
        <v>0</v>
      </c>
      <c r="H18" s="235">
        <f t="shared" si="2"/>
        <v>0</v>
      </c>
      <c r="I18" s="235">
        <f t="shared" si="2"/>
        <v>0</v>
      </c>
      <c r="J18" s="265">
        <f t="shared" si="3"/>
        <v>0</v>
      </c>
    </row>
    <row r="19" spans="1:10" ht="15.75">
      <c r="A19" s="145" t="s">
        <v>17</v>
      </c>
      <c r="B19" s="235">
        <v>0</v>
      </c>
      <c r="C19" s="235">
        <v>0</v>
      </c>
      <c r="D19" s="264">
        <f t="shared" si="0"/>
        <v>0</v>
      </c>
      <c r="E19" s="235">
        <v>0</v>
      </c>
      <c r="F19" s="235">
        <v>0</v>
      </c>
      <c r="G19" s="235">
        <f t="shared" si="1"/>
        <v>0</v>
      </c>
      <c r="H19" s="235">
        <f t="shared" si="2"/>
        <v>0</v>
      </c>
      <c r="I19" s="235">
        <f t="shared" si="2"/>
        <v>0</v>
      </c>
      <c r="J19" s="265">
        <f t="shared" si="3"/>
        <v>0</v>
      </c>
    </row>
    <row r="20" spans="1:10" ht="15.75">
      <c r="A20" s="145" t="s">
        <v>208</v>
      </c>
      <c r="B20" s="235">
        <v>2462</v>
      </c>
      <c r="C20" s="235">
        <v>1924</v>
      </c>
      <c r="D20" s="264">
        <f t="shared" si="0"/>
        <v>538</v>
      </c>
      <c r="E20" s="235">
        <v>80</v>
      </c>
      <c r="F20" s="235">
        <v>18</v>
      </c>
      <c r="G20" s="235">
        <f t="shared" si="1"/>
        <v>62</v>
      </c>
      <c r="H20" s="235">
        <f t="shared" si="2"/>
        <v>2542</v>
      </c>
      <c r="I20" s="235">
        <f t="shared" si="2"/>
        <v>1942</v>
      </c>
      <c r="J20" s="265">
        <f t="shared" si="3"/>
        <v>600</v>
      </c>
    </row>
    <row r="21" spans="1:10" ht="16.5" thickBot="1">
      <c r="A21" s="175" t="s">
        <v>19</v>
      </c>
      <c r="B21" s="256">
        <v>15828</v>
      </c>
      <c r="C21" s="256">
        <v>13188</v>
      </c>
      <c r="D21" s="266">
        <f t="shared" si="0"/>
        <v>2640</v>
      </c>
      <c r="E21" s="256">
        <v>0</v>
      </c>
      <c r="F21" s="256">
        <v>0</v>
      </c>
      <c r="G21" s="256">
        <f t="shared" si="1"/>
        <v>0</v>
      </c>
      <c r="H21" s="256">
        <f t="shared" si="2"/>
        <v>15828</v>
      </c>
      <c r="I21" s="256">
        <f t="shared" si="2"/>
        <v>13188</v>
      </c>
      <c r="J21" s="267">
        <f t="shared" si="3"/>
        <v>2640</v>
      </c>
    </row>
    <row r="22" spans="1:10" ht="16.5" thickBot="1">
      <c r="A22" s="339" t="s">
        <v>20</v>
      </c>
      <c r="B22" s="501">
        <v>954680</v>
      </c>
      <c r="C22" s="501">
        <v>921225</v>
      </c>
      <c r="D22" s="340">
        <f t="shared" si="0"/>
        <v>33455</v>
      </c>
      <c r="E22" s="501">
        <v>24714</v>
      </c>
      <c r="F22" s="501">
        <v>20798</v>
      </c>
      <c r="G22" s="340">
        <f t="shared" si="1"/>
        <v>3916</v>
      </c>
      <c r="H22" s="501">
        <f t="shared" si="2"/>
        <v>979394</v>
      </c>
      <c r="I22" s="501">
        <f t="shared" si="2"/>
        <v>942023</v>
      </c>
      <c r="J22" s="502">
        <f t="shared" si="3"/>
        <v>37371</v>
      </c>
    </row>
  </sheetData>
  <mergeCells count="1">
    <mergeCell ref="A1:J1"/>
  </mergeCells>
  <conditionalFormatting sqref="J3:J22 D3:D22 G3:G22">
    <cfRule type="cellIs" priority="1" dxfId="1" operator="greaterThanOrEqual" stopIfTrue="1">
      <formula>0</formula>
    </cfRule>
    <cfRule type="cellIs" priority="2" dxfId="2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85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F33" sqref="F33"/>
    </sheetView>
  </sheetViews>
  <sheetFormatPr defaultColWidth="9.00390625" defaultRowHeight="12.75"/>
  <cols>
    <col min="1" max="1" width="30.125" style="227" customWidth="1"/>
    <col min="2" max="2" width="13.375" style="227" customWidth="1"/>
    <col min="3" max="4" width="14.625" style="227" customWidth="1"/>
    <col min="5" max="5" width="13.375" style="227" customWidth="1"/>
    <col min="6" max="6" width="14.00390625" style="227" customWidth="1"/>
    <col min="7" max="7" width="13.875" style="227" customWidth="1"/>
    <col min="8" max="11" width="14.625" style="227" customWidth="1"/>
    <col min="12" max="16384" width="9.125" style="227" customWidth="1"/>
  </cols>
  <sheetData>
    <row r="1" spans="1:11" ht="64.5" customHeight="1" thickBot="1">
      <c r="A1" s="706" t="s">
        <v>544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</row>
    <row r="2" spans="1:11" ht="111" thickBot="1">
      <c r="A2" s="92" t="s">
        <v>445</v>
      </c>
      <c r="B2" s="21" t="s">
        <v>446</v>
      </c>
      <c r="C2" s="21" t="s">
        <v>447</v>
      </c>
      <c r="D2" s="21" t="s">
        <v>448</v>
      </c>
      <c r="E2" s="40" t="s">
        <v>449</v>
      </c>
      <c r="F2" s="268" t="s">
        <v>450</v>
      </c>
      <c r="G2" s="268" t="s">
        <v>451</v>
      </c>
      <c r="H2" s="268" t="s">
        <v>452</v>
      </c>
      <c r="I2" s="268" t="s">
        <v>453</v>
      </c>
      <c r="J2" s="268" t="s">
        <v>454</v>
      </c>
      <c r="K2" s="269" t="s">
        <v>455</v>
      </c>
    </row>
    <row r="3" spans="1:11" ht="15.75">
      <c r="A3" s="261" t="s">
        <v>456</v>
      </c>
      <c r="B3" s="270">
        <v>333726</v>
      </c>
      <c r="C3" s="270">
        <v>7151363</v>
      </c>
      <c r="D3" s="270">
        <v>6891669</v>
      </c>
      <c r="E3" s="271">
        <v>576204</v>
      </c>
      <c r="F3" s="272">
        <v>406551</v>
      </c>
      <c r="G3" s="272">
        <v>3450</v>
      </c>
      <c r="H3" s="272">
        <v>43841</v>
      </c>
      <c r="I3" s="272">
        <v>102983</v>
      </c>
      <c r="J3" s="272">
        <v>5306</v>
      </c>
      <c r="K3" s="273">
        <v>14071</v>
      </c>
    </row>
    <row r="4" spans="1:11" ht="15.75">
      <c r="A4" s="145" t="s">
        <v>457</v>
      </c>
      <c r="B4" s="274">
        <v>74651</v>
      </c>
      <c r="C4" s="274">
        <v>225577</v>
      </c>
      <c r="D4" s="274">
        <v>214590</v>
      </c>
      <c r="E4" s="275">
        <v>77630</v>
      </c>
      <c r="F4" s="276">
        <v>5963</v>
      </c>
      <c r="G4" s="276">
        <v>1620</v>
      </c>
      <c r="H4" s="276">
        <v>21129</v>
      </c>
      <c r="I4" s="276">
        <v>48917</v>
      </c>
      <c r="J4" s="276">
        <v>0</v>
      </c>
      <c r="K4" s="277">
        <v>1</v>
      </c>
    </row>
    <row r="5" spans="1:11" ht="15.75">
      <c r="A5" s="145" t="s">
        <v>458</v>
      </c>
      <c r="B5" s="274">
        <v>34744</v>
      </c>
      <c r="C5" s="274">
        <v>16459</v>
      </c>
      <c r="D5" s="274">
        <v>37727</v>
      </c>
      <c r="E5" s="275">
        <v>6193</v>
      </c>
      <c r="F5" s="276">
        <v>1781</v>
      </c>
      <c r="G5" s="276">
        <v>0</v>
      </c>
      <c r="H5" s="276">
        <v>4405</v>
      </c>
      <c r="I5" s="276">
        <v>6</v>
      </c>
      <c r="J5" s="276">
        <v>0</v>
      </c>
      <c r="K5" s="277">
        <v>0</v>
      </c>
    </row>
    <row r="6" spans="1:11" ht="15.75">
      <c r="A6" s="145" t="s">
        <v>459</v>
      </c>
      <c r="B6" s="274">
        <v>-1360</v>
      </c>
      <c r="C6" s="274">
        <v>201011</v>
      </c>
      <c r="D6" s="274">
        <v>192489</v>
      </c>
      <c r="E6" s="275">
        <v>7158</v>
      </c>
      <c r="F6" s="276">
        <v>-54</v>
      </c>
      <c r="G6" s="276">
        <v>0</v>
      </c>
      <c r="H6" s="276">
        <v>1107</v>
      </c>
      <c r="I6" s="276">
        <v>265</v>
      </c>
      <c r="J6" s="276">
        <v>5840</v>
      </c>
      <c r="K6" s="277">
        <v>0</v>
      </c>
    </row>
    <row r="7" spans="1:11" ht="15.75">
      <c r="A7" s="145" t="s">
        <v>460</v>
      </c>
      <c r="B7" s="274">
        <v>28734.43</v>
      </c>
      <c r="C7" s="274">
        <v>503282</v>
      </c>
      <c r="D7" s="274">
        <v>481887</v>
      </c>
      <c r="E7" s="275">
        <v>49527.43</v>
      </c>
      <c r="F7" s="276">
        <v>26616</v>
      </c>
      <c r="G7" s="276">
        <v>256</v>
      </c>
      <c r="H7" s="276">
        <v>22800</v>
      </c>
      <c r="I7" s="276">
        <v>-235</v>
      </c>
      <c r="J7" s="276">
        <v>90</v>
      </c>
      <c r="K7" s="277">
        <v>0</v>
      </c>
    </row>
    <row r="8" spans="1:11" ht="15.75">
      <c r="A8" s="145" t="s">
        <v>461</v>
      </c>
      <c r="B8" s="274">
        <v>0</v>
      </c>
      <c r="C8" s="274">
        <v>22000</v>
      </c>
      <c r="D8" s="274">
        <v>1231</v>
      </c>
      <c r="E8" s="275">
        <v>20769</v>
      </c>
      <c r="F8" s="276">
        <v>505</v>
      </c>
      <c r="G8" s="276">
        <v>0</v>
      </c>
      <c r="H8" s="276">
        <v>20264</v>
      </c>
      <c r="I8" s="276">
        <v>0</v>
      </c>
      <c r="J8" s="276">
        <v>0</v>
      </c>
      <c r="K8" s="277">
        <v>0</v>
      </c>
    </row>
    <row r="9" spans="1:11" ht="15.75">
      <c r="A9" s="145" t="s">
        <v>462</v>
      </c>
      <c r="B9" s="274">
        <v>0</v>
      </c>
      <c r="C9" s="274">
        <v>27662</v>
      </c>
      <c r="D9" s="274">
        <v>14</v>
      </c>
      <c r="E9" s="275">
        <v>27648</v>
      </c>
      <c r="F9" s="276">
        <v>0</v>
      </c>
      <c r="G9" s="276">
        <v>57</v>
      </c>
      <c r="H9" s="276">
        <v>2291</v>
      </c>
      <c r="I9" s="276">
        <v>25300</v>
      </c>
      <c r="J9" s="276">
        <v>0</v>
      </c>
      <c r="K9" s="277">
        <v>0</v>
      </c>
    </row>
    <row r="10" spans="1:11" ht="15.75">
      <c r="A10" s="145" t="s">
        <v>463</v>
      </c>
      <c r="B10" s="274">
        <v>0</v>
      </c>
      <c r="C10" s="274">
        <v>4008</v>
      </c>
      <c r="D10" s="274">
        <v>79</v>
      </c>
      <c r="E10" s="275">
        <v>3929</v>
      </c>
      <c r="F10" s="276">
        <v>0</v>
      </c>
      <c r="G10" s="276">
        <v>0</v>
      </c>
      <c r="H10" s="276">
        <v>3929</v>
      </c>
      <c r="I10" s="276">
        <v>0</v>
      </c>
      <c r="J10" s="276">
        <v>0</v>
      </c>
      <c r="K10" s="277">
        <v>0</v>
      </c>
    </row>
    <row r="11" spans="1:11" ht="15.75">
      <c r="A11" s="145" t="s">
        <v>464</v>
      </c>
      <c r="B11" s="274">
        <v>0</v>
      </c>
      <c r="C11" s="274">
        <v>9700</v>
      </c>
      <c r="D11" s="274">
        <v>714</v>
      </c>
      <c r="E11" s="275">
        <v>8986</v>
      </c>
      <c r="F11" s="276">
        <v>0</v>
      </c>
      <c r="G11" s="276">
        <v>0</v>
      </c>
      <c r="H11" s="276">
        <v>8986</v>
      </c>
      <c r="I11" s="276">
        <v>0</v>
      </c>
      <c r="J11" s="276">
        <v>0</v>
      </c>
      <c r="K11" s="277">
        <v>0</v>
      </c>
    </row>
    <row r="12" spans="1:11" ht="15.75">
      <c r="A12" s="145" t="s">
        <v>465</v>
      </c>
      <c r="B12" s="274">
        <v>0</v>
      </c>
      <c r="C12" s="274">
        <v>6500</v>
      </c>
      <c r="D12" s="274">
        <v>567</v>
      </c>
      <c r="E12" s="275">
        <v>5933</v>
      </c>
      <c r="F12" s="276">
        <v>0</v>
      </c>
      <c r="G12" s="276">
        <v>0</v>
      </c>
      <c r="H12" s="276">
        <v>5933</v>
      </c>
      <c r="I12" s="276">
        <v>0</v>
      </c>
      <c r="J12" s="276">
        <v>0</v>
      </c>
      <c r="K12" s="277">
        <v>0</v>
      </c>
    </row>
    <row r="13" spans="1:11" ht="15.75">
      <c r="A13" s="145" t="s">
        <v>466</v>
      </c>
      <c r="B13" s="274">
        <v>0</v>
      </c>
      <c r="C13" s="274">
        <v>4253</v>
      </c>
      <c r="D13" s="274">
        <v>0</v>
      </c>
      <c r="E13" s="275">
        <v>4253</v>
      </c>
      <c r="F13" s="276">
        <v>0</v>
      </c>
      <c r="G13" s="276">
        <v>0</v>
      </c>
      <c r="H13" s="276">
        <v>1812</v>
      </c>
      <c r="I13" s="276">
        <v>2441</v>
      </c>
      <c r="J13" s="276">
        <v>0</v>
      </c>
      <c r="K13" s="277">
        <v>0</v>
      </c>
    </row>
    <row r="14" spans="1:11" ht="15.75">
      <c r="A14" s="145" t="s">
        <v>467</v>
      </c>
      <c r="B14" s="274">
        <v>0</v>
      </c>
      <c r="C14" s="274">
        <v>6880</v>
      </c>
      <c r="D14" s="274">
        <v>0</v>
      </c>
      <c r="E14" s="275">
        <v>6880</v>
      </c>
      <c r="F14" s="276">
        <v>1429</v>
      </c>
      <c r="G14" s="276">
        <v>0</v>
      </c>
      <c r="H14" s="276">
        <v>5451</v>
      </c>
      <c r="I14" s="276">
        <v>0</v>
      </c>
      <c r="J14" s="276">
        <v>0</v>
      </c>
      <c r="K14" s="277">
        <v>0</v>
      </c>
    </row>
    <row r="15" spans="1:11" ht="15.75">
      <c r="A15" s="145" t="s">
        <v>468</v>
      </c>
      <c r="B15" s="274">
        <v>18297</v>
      </c>
      <c r="C15" s="274">
        <v>32079</v>
      </c>
      <c r="D15" s="274">
        <v>27201</v>
      </c>
      <c r="E15" s="275">
        <v>23175</v>
      </c>
      <c r="F15" s="276">
        <v>7203</v>
      </c>
      <c r="G15" s="276">
        <v>1957</v>
      </c>
      <c r="H15" s="276">
        <v>14015</v>
      </c>
      <c r="I15" s="276">
        <v>0</v>
      </c>
      <c r="J15" s="276">
        <v>0</v>
      </c>
      <c r="K15" s="277">
        <v>0</v>
      </c>
    </row>
    <row r="16" spans="1:11" ht="15.75">
      <c r="A16" s="145" t="s">
        <v>469</v>
      </c>
      <c r="B16" s="274">
        <v>0</v>
      </c>
      <c r="C16" s="274">
        <v>2300</v>
      </c>
      <c r="D16" s="274">
        <v>1062</v>
      </c>
      <c r="E16" s="275">
        <v>1237</v>
      </c>
      <c r="F16" s="276">
        <v>36</v>
      </c>
      <c r="G16" s="276">
        <v>0</v>
      </c>
      <c r="H16" s="276">
        <v>1179</v>
      </c>
      <c r="I16" s="276">
        <v>23</v>
      </c>
      <c r="J16" s="276">
        <v>0</v>
      </c>
      <c r="K16" s="277">
        <v>0</v>
      </c>
    </row>
    <row r="17" spans="1:11" ht="15.75">
      <c r="A17" s="145" t="s">
        <v>470</v>
      </c>
      <c r="B17" s="274">
        <v>479</v>
      </c>
      <c r="C17" s="274">
        <v>600</v>
      </c>
      <c r="D17" s="274">
        <v>899</v>
      </c>
      <c r="E17" s="275">
        <v>180</v>
      </c>
      <c r="F17" s="276">
        <v>112</v>
      </c>
      <c r="G17" s="276">
        <v>0</v>
      </c>
      <c r="H17" s="276">
        <v>68</v>
      </c>
      <c r="I17" s="276">
        <v>0</v>
      </c>
      <c r="J17" s="276">
        <v>0</v>
      </c>
      <c r="K17" s="277">
        <v>0</v>
      </c>
    </row>
    <row r="18" spans="1:11" ht="15.75">
      <c r="A18" s="145" t="s">
        <v>471</v>
      </c>
      <c r="B18" s="274">
        <v>31668</v>
      </c>
      <c r="C18" s="274">
        <v>497992</v>
      </c>
      <c r="D18" s="274">
        <v>450002</v>
      </c>
      <c r="E18" s="275">
        <v>78766</v>
      </c>
      <c r="F18" s="276">
        <v>39547</v>
      </c>
      <c r="G18" s="276">
        <v>974</v>
      </c>
      <c r="H18" s="276">
        <v>31342</v>
      </c>
      <c r="I18" s="276">
        <v>6100</v>
      </c>
      <c r="J18" s="276">
        <v>661</v>
      </c>
      <c r="K18" s="277">
        <v>142</v>
      </c>
    </row>
    <row r="19" spans="1:11" ht="15.75">
      <c r="A19" s="145" t="s">
        <v>472</v>
      </c>
      <c r="B19" s="274">
        <v>5651</v>
      </c>
      <c r="C19" s="274">
        <v>129779</v>
      </c>
      <c r="D19" s="274">
        <v>120182</v>
      </c>
      <c r="E19" s="275">
        <v>15056</v>
      </c>
      <c r="F19" s="276">
        <v>371</v>
      </c>
      <c r="G19" s="276">
        <v>30</v>
      </c>
      <c r="H19" s="276">
        <v>8048</v>
      </c>
      <c r="I19" s="276">
        <v>7730</v>
      </c>
      <c r="J19" s="276">
        <v>61</v>
      </c>
      <c r="K19" s="277">
        <v>0</v>
      </c>
    </row>
    <row r="20" spans="1:11" ht="15.75">
      <c r="A20" s="145" t="s">
        <v>473</v>
      </c>
      <c r="B20" s="274">
        <v>14124</v>
      </c>
      <c r="C20" s="274">
        <v>53840</v>
      </c>
      <c r="D20" s="274">
        <v>51441</v>
      </c>
      <c r="E20" s="275">
        <v>16523</v>
      </c>
      <c r="F20" s="276">
        <v>129</v>
      </c>
      <c r="G20" s="276">
        <v>0</v>
      </c>
      <c r="H20" s="276">
        <v>13968</v>
      </c>
      <c r="I20" s="276">
        <v>2344</v>
      </c>
      <c r="J20" s="276">
        <v>0</v>
      </c>
      <c r="K20" s="277">
        <v>0</v>
      </c>
    </row>
    <row r="21" spans="1:11" ht="15.75">
      <c r="A21" s="145" t="s">
        <v>474</v>
      </c>
      <c r="B21" s="274">
        <v>1363</v>
      </c>
      <c r="C21" s="274">
        <v>19920</v>
      </c>
      <c r="D21" s="274">
        <v>18032</v>
      </c>
      <c r="E21" s="275">
        <v>2192</v>
      </c>
      <c r="F21" s="276">
        <v>80</v>
      </c>
      <c r="G21" s="276">
        <v>0</v>
      </c>
      <c r="H21" s="276">
        <v>2112</v>
      </c>
      <c r="I21" s="276">
        <v>0</v>
      </c>
      <c r="J21" s="276">
        <v>0</v>
      </c>
      <c r="K21" s="277">
        <v>0</v>
      </c>
    </row>
    <row r="22" spans="1:11" ht="15.75">
      <c r="A22" s="145" t="s">
        <v>475</v>
      </c>
      <c r="B22" s="274">
        <v>5385</v>
      </c>
      <c r="C22" s="274">
        <v>20981</v>
      </c>
      <c r="D22" s="274">
        <v>19641</v>
      </c>
      <c r="E22" s="275">
        <v>6146</v>
      </c>
      <c r="F22" s="276">
        <v>132</v>
      </c>
      <c r="G22" s="276">
        <v>24</v>
      </c>
      <c r="H22" s="276">
        <v>3717</v>
      </c>
      <c r="I22" s="276">
        <v>1171</v>
      </c>
      <c r="J22" s="276">
        <v>0</v>
      </c>
      <c r="K22" s="277">
        <v>0</v>
      </c>
    </row>
    <row r="23" spans="1:11" ht="16.5" thickBot="1">
      <c r="A23" s="175" t="s">
        <v>476</v>
      </c>
      <c r="B23" s="278">
        <v>390</v>
      </c>
      <c r="C23" s="278">
        <v>1066</v>
      </c>
      <c r="D23" s="278">
        <v>1173</v>
      </c>
      <c r="E23" s="279">
        <v>283</v>
      </c>
      <c r="F23" s="280">
        <v>55</v>
      </c>
      <c r="G23" s="280">
        <v>0</v>
      </c>
      <c r="H23" s="280">
        <v>172</v>
      </c>
      <c r="I23" s="280">
        <v>7</v>
      </c>
      <c r="J23" s="280">
        <v>50</v>
      </c>
      <c r="K23" s="281">
        <v>0</v>
      </c>
    </row>
    <row r="24" spans="1:11" ht="16.5" thickBot="1">
      <c r="A24" s="339" t="s">
        <v>328</v>
      </c>
      <c r="B24" s="341">
        <v>547852.43</v>
      </c>
      <c r="C24" s="341">
        <v>8937252</v>
      </c>
      <c r="D24" s="341">
        <v>8510600</v>
      </c>
      <c r="E24" s="341">
        <v>938668.43</v>
      </c>
      <c r="F24" s="341">
        <v>490456</v>
      </c>
      <c r="G24" s="341">
        <v>8368</v>
      </c>
      <c r="H24" s="341">
        <v>216569</v>
      </c>
      <c r="I24" s="341">
        <v>197052</v>
      </c>
      <c r="J24" s="341">
        <v>12008</v>
      </c>
      <c r="K24" s="342">
        <v>14214</v>
      </c>
    </row>
  </sheetData>
  <mergeCells count="1">
    <mergeCell ref="A1:K1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C5" sqref="C5"/>
    </sheetView>
  </sheetViews>
  <sheetFormatPr defaultColWidth="9.00390625" defaultRowHeight="12.75"/>
  <cols>
    <col min="1" max="1" width="19.125" style="8" customWidth="1"/>
    <col min="2" max="10" width="12.875" style="9" customWidth="1"/>
    <col min="11" max="12" width="11.375" style="9" customWidth="1"/>
    <col min="13" max="16" width="11.375" style="6" customWidth="1"/>
    <col min="17" max="16384" width="9.125" style="6" customWidth="1"/>
  </cols>
  <sheetData>
    <row r="1" spans="1:16" ht="75" customHeight="1" thickBot="1">
      <c r="A1" s="641" t="s">
        <v>51</v>
      </c>
      <c r="B1" s="641"/>
      <c r="C1" s="641"/>
      <c r="D1" s="641"/>
      <c r="E1" s="641"/>
      <c r="F1" s="641"/>
      <c r="G1" s="641"/>
      <c r="H1" s="641"/>
      <c r="I1" s="641"/>
      <c r="J1" s="641"/>
      <c r="K1" s="5"/>
      <c r="L1" s="5"/>
      <c r="M1" s="5"/>
      <c r="N1" s="5"/>
      <c r="O1" s="5"/>
      <c r="P1" s="5"/>
    </row>
    <row r="2" spans="1:10" s="7" customFormat="1" ht="117.75" customHeight="1" thickBot="1">
      <c r="A2" s="20" t="s">
        <v>0</v>
      </c>
      <c r="B2" s="21" t="s">
        <v>48</v>
      </c>
      <c r="C2" s="21" t="s">
        <v>34</v>
      </c>
      <c r="D2" s="21" t="s">
        <v>35</v>
      </c>
      <c r="E2" s="21" t="s">
        <v>49</v>
      </c>
      <c r="F2" s="21" t="s">
        <v>37</v>
      </c>
      <c r="G2" s="21" t="s">
        <v>38</v>
      </c>
      <c r="H2" s="29" t="s">
        <v>50</v>
      </c>
      <c r="I2" s="284" t="s">
        <v>40</v>
      </c>
      <c r="J2" s="30" t="s">
        <v>41</v>
      </c>
    </row>
    <row r="3" spans="1:12" ht="15.75">
      <c r="A3" s="44" t="s">
        <v>1</v>
      </c>
      <c r="B3" s="53">
        <v>123</v>
      </c>
      <c r="C3" s="53">
        <v>390</v>
      </c>
      <c r="D3" s="53">
        <f aca="true" t="shared" si="0" ref="D3:D21">+B3+C3</f>
        <v>513</v>
      </c>
      <c r="E3" s="53">
        <v>211</v>
      </c>
      <c r="F3" s="53">
        <v>404</v>
      </c>
      <c r="G3" s="53">
        <f aca="true" t="shared" si="1" ref="G3:G21">+E3+F3</f>
        <v>615</v>
      </c>
      <c r="H3" s="42">
        <f aca="true" t="shared" si="2" ref="H3:H21">+E3-B3</f>
        <v>88</v>
      </c>
      <c r="I3" s="291">
        <f aca="true" t="shared" si="3" ref="I3:I21">+F3-C3</f>
        <v>14</v>
      </c>
      <c r="J3" s="43">
        <f aca="true" t="shared" si="4" ref="J3:J21">+G3-D3</f>
        <v>102</v>
      </c>
      <c r="K3" s="6"/>
      <c r="L3" s="6"/>
    </row>
    <row r="4" spans="1:12" ht="15.75">
      <c r="A4" s="45" t="s">
        <v>2</v>
      </c>
      <c r="B4" s="54">
        <v>32</v>
      </c>
      <c r="C4" s="54">
        <v>31</v>
      </c>
      <c r="D4" s="54">
        <f t="shared" si="0"/>
        <v>63</v>
      </c>
      <c r="E4" s="54">
        <v>24</v>
      </c>
      <c r="F4" s="54">
        <v>23</v>
      </c>
      <c r="G4" s="54">
        <f t="shared" si="1"/>
        <v>47</v>
      </c>
      <c r="H4" s="36">
        <f t="shared" si="2"/>
        <v>-8</v>
      </c>
      <c r="I4" s="292">
        <f t="shared" si="3"/>
        <v>-8</v>
      </c>
      <c r="J4" s="37">
        <f t="shared" si="4"/>
        <v>-16</v>
      </c>
      <c r="K4" s="6"/>
      <c r="L4" s="6"/>
    </row>
    <row r="5" spans="1:12" ht="15.75">
      <c r="A5" s="45" t="s">
        <v>3</v>
      </c>
      <c r="B5" s="54">
        <v>15</v>
      </c>
      <c r="C5" s="54">
        <v>59</v>
      </c>
      <c r="D5" s="54">
        <f t="shared" si="0"/>
        <v>74</v>
      </c>
      <c r="E5" s="54">
        <v>33</v>
      </c>
      <c r="F5" s="54">
        <v>54</v>
      </c>
      <c r="G5" s="54">
        <f t="shared" si="1"/>
        <v>87</v>
      </c>
      <c r="H5" s="36">
        <f t="shared" si="2"/>
        <v>18</v>
      </c>
      <c r="I5" s="292">
        <f t="shared" si="3"/>
        <v>-5</v>
      </c>
      <c r="J5" s="37">
        <f t="shared" si="4"/>
        <v>13</v>
      </c>
      <c r="K5" s="6"/>
      <c r="L5" s="6"/>
    </row>
    <row r="6" spans="1:12" ht="15.75">
      <c r="A6" s="45" t="s">
        <v>4</v>
      </c>
      <c r="B6" s="54">
        <v>0</v>
      </c>
      <c r="C6" s="54">
        <v>0</v>
      </c>
      <c r="D6" s="54">
        <f t="shared" si="0"/>
        <v>0</v>
      </c>
      <c r="E6" s="54">
        <v>0</v>
      </c>
      <c r="F6" s="54">
        <v>0</v>
      </c>
      <c r="G6" s="54">
        <f t="shared" si="1"/>
        <v>0</v>
      </c>
      <c r="H6" s="36">
        <f t="shared" si="2"/>
        <v>0</v>
      </c>
      <c r="I6" s="292">
        <f t="shared" si="3"/>
        <v>0</v>
      </c>
      <c r="J6" s="37">
        <f t="shared" si="4"/>
        <v>0</v>
      </c>
      <c r="K6" s="6"/>
      <c r="L6" s="6"/>
    </row>
    <row r="7" spans="1:12" ht="15.75">
      <c r="A7" s="45" t="s">
        <v>5</v>
      </c>
      <c r="B7" s="54">
        <v>9</v>
      </c>
      <c r="C7" s="54">
        <v>13</v>
      </c>
      <c r="D7" s="54">
        <f t="shared" si="0"/>
        <v>22</v>
      </c>
      <c r="E7" s="54">
        <v>9</v>
      </c>
      <c r="F7" s="54">
        <v>23</v>
      </c>
      <c r="G7" s="54">
        <f t="shared" si="1"/>
        <v>32</v>
      </c>
      <c r="H7" s="36">
        <f t="shared" si="2"/>
        <v>0</v>
      </c>
      <c r="I7" s="292">
        <f t="shared" si="3"/>
        <v>10</v>
      </c>
      <c r="J7" s="37">
        <f t="shared" si="4"/>
        <v>10</v>
      </c>
      <c r="K7" s="6"/>
      <c r="L7" s="6"/>
    </row>
    <row r="8" spans="1:12" ht="15.75">
      <c r="A8" s="45" t="s">
        <v>6</v>
      </c>
      <c r="B8" s="54">
        <v>20</v>
      </c>
      <c r="C8" s="54">
        <v>34</v>
      </c>
      <c r="D8" s="54">
        <f t="shared" si="0"/>
        <v>54</v>
      </c>
      <c r="E8" s="54">
        <v>31</v>
      </c>
      <c r="F8" s="54">
        <v>69</v>
      </c>
      <c r="G8" s="54">
        <f t="shared" si="1"/>
        <v>100</v>
      </c>
      <c r="H8" s="36">
        <f t="shared" si="2"/>
        <v>11</v>
      </c>
      <c r="I8" s="292">
        <f t="shared" si="3"/>
        <v>35</v>
      </c>
      <c r="J8" s="37">
        <f t="shared" si="4"/>
        <v>46</v>
      </c>
      <c r="K8" s="6"/>
      <c r="L8" s="6"/>
    </row>
    <row r="9" spans="1:12" ht="15.75">
      <c r="A9" s="45" t="s">
        <v>7</v>
      </c>
      <c r="B9" s="54">
        <v>29</v>
      </c>
      <c r="C9" s="54">
        <v>66</v>
      </c>
      <c r="D9" s="54">
        <f t="shared" si="0"/>
        <v>95</v>
      </c>
      <c r="E9" s="54">
        <v>26</v>
      </c>
      <c r="F9" s="54">
        <v>70</v>
      </c>
      <c r="G9" s="54">
        <f t="shared" si="1"/>
        <v>96</v>
      </c>
      <c r="H9" s="36">
        <f t="shared" si="2"/>
        <v>-3</v>
      </c>
      <c r="I9" s="292">
        <f t="shared" si="3"/>
        <v>4</v>
      </c>
      <c r="J9" s="37">
        <f t="shared" si="4"/>
        <v>1</v>
      </c>
      <c r="K9" s="6"/>
      <c r="L9" s="6"/>
    </row>
    <row r="10" spans="1:12" ht="15.75">
      <c r="A10" s="45" t="s">
        <v>8</v>
      </c>
      <c r="B10" s="54">
        <v>15</v>
      </c>
      <c r="C10" s="54">
        <v>109</v>
      </c>
      <c r="D10" s="54">
        <f t="shared" si="0"/>
        <v>124</v>
      </c>
      <c r="E10" s="54">
        <v>52</v>
      </c>
      <c r="F10" s="54">
        <v>122</v>
      </c>
      <c r="G10" s="54">
        <f t="shared" si="1"/>
        <v>174</v>
      </c>
      <c r="H10" s="36">
        <f t="shared" si="2"/>
        <v>37</v>
      </c>
      <c r="I10" s="292">
        <f t="shared" si="3"/>
        <v>13</v>
      </c>
      <c r="J10" s="37">
        <f t="shared" si="4"/>
        <v>50</v>
      </c>
      <c r="K10" s="6"/>
      <c r="L10" s="6"/>
    </row>
    <row r="11" spans="1:12" ht="15.75">
      <c r="A11" s="45" t="s">
        <v>9</v>
      </c>
      <c r="B11" s="54">
        <v>142</v>
      </c>
      <c r="C11" s="54">
        <v>214</v>
      </c>
      <c r="D11" s="54">
        <f t="shared" si="0"/>
        <v>356</v>
      </c>
      <c r="E11" s="54">
        <v>179</v>
      </c>
      <c r="F11" s="54">
        <v>236</v>
      </c>
      <c r="G11" s="54">
        <f t="shared" si="1"/>
        <v>415</v>
      </c>
      <c r="H11" s="36">
        <f t="shared" si="2"/>
        <v>37</v>
      </c>
      <c r="I11" s="292">
        <f t="shared" si="3"/>
        <v>22</v>
      </c>
      <c r="J11" s="37">
        <f t="shared" si="4"/>
        <v>59</v>
      </c>
      <c r="K11" s="6"/>
      <c r="L11" s="6"/>
    </row>
    <row r="12" spans="1:12" ht="15.75">
      <c r="A12" s="45" t="s">
        <v>10</v>
      </c>
      <c r="B12" s="54">
        <v>66</v>
      </c>
      <c r="C12" s="54">
        <v>145</v>
      </c>
      <c r="D12" s="54">
        <f t="shared" si="0"/>
        <v>211</v>
      </c>
      <c r="E12" s="54">
        <v>79</v>
      </c>
      <c r="F12" s="54">
        <v>187</v>
      </c>
      <c r="G12" s="54">
        <f t="shared" si="1"/>
        <v>266</v>
      </c>
      <c r="H12" s="36">
        <f t="shared" si="2"/>
        <v>13</v>
      </c>
      <c r="I12" s="292">
        <f t="shared" si="3"/>
        <v>42</v>
      </c>
      <c r="J12" s="37">
        <f t="shared" si="4"/>
        <v>55</v>
      </c>
      <c r="K12" s="6"/>
      <c r="L12" s="6"/>
    </row>
    <row r="13" spans="1:12" ht="15.75">
      <c r="A13" s="45" t="s">
        <v>11</v>
      </c>
      <c r="B13" s="54">
        <v>49</v>
      </c>
      <c r="C13" s="54">
        <v>112</v>
      </c>
      <c r="D13" s="54">
        <f t="shared" si="0"/>
        <v>161</v>
      </c>
      <c r="E13" s="54">
        <v>58</v>
      </c>
      <c r="F13" s="54">
        <v>137</v>
      </c>
      <c r="G13" s="54">
        <f t="shared" si="1"/>
        <v>195</v>
      </c>
      <c r="H13" s="36">
        <f t="shared" si="2"/>
        <v>9</v>
      </c>
      <c r="I13" s="292">
        <f t="shared" si="3"/>
        <v>25</v>
      </c>
      <c r="J13" s="37">
        <f t="shared" si="4"/>
        <v>34</v>
      </c>
      <c r="K13" s="6"/>
      <c r="L13" s="6"/>
    </row>
    <row r="14" spans="1:12" ht="15.75">
      <c r="A14" s="45" t="s">
        <v>12</v>
      </c>
      <c r="B14" s="54">
        <v>11</v>
      </c>
      <c r="C14" s="54">
        <v>13</v>
      </c>
      <c r="D14" s="54">
        <f t="shared" si="0"/>
        <v>24</v>
      </c>
      <c r="E14" s="54">
        <v>11</v>
      </c>
      <c r="F14" s="54">
        <v>20</v>
      </c>
      <c r="G14" s="54">
        <f t="shared" si="1"/>
        <v>31</v>
      </c>
      <c r="H14" s="36">
        <f t="shared" si="2"/>
        <v>0</v>
      </c>
      <c r="I14" s="292">
        <f t="shared" si="3"/>
        <v>7</v>
      </c>
      <c r="J14" s="37">
        <f t="shared" si="4"/>
        <v>7</v>
      </c>
      <c r="K14" s="6"/>
      <c r="L14" s="6"/>
    </row>
    <row r="15" spans="1:12" ht="15.75">
      <c r="A15" s="45" t="s">
        <v>13</v>
      </c>
      <c r="B15" s="54">
        <v>24</v>
      </c>
      <c r="C15" s="54">
        <v>143</v>
      </c>
      <c r="D15" s="54">
        <f t="shared" si="0"/>
        <v>167</v>
      </c>
      <c r="E15" s="54">
        <v>23</v>
      </c>
      <c r="F15" s="54">
        <v>155</v>
      </c>
      <c r="G15" s="54">
        <f t="shared" si="1"/>
        <v>178</v>
      </c>
      <c r="H15" s="36">
        <f t="shared" si="2"/>
        <v>-1</v>
      </c>
      <c r="I15" s="292">
        <f t="shared" si="3"/>
        <v>12</v>
      </c>
      <c r="J15" s="37">
        <f t="shared" si="4"/>
        <v>11</v>
      </c>
      <c r="K15" s="6"/>
      <c r="L15" s="6"/>
    </row>
    <row r="16" spans="1:12" ht="15.75">
      <c r="A16" s="45" t="s">
        <v>14</v>
      </c>
      <c r="B16" s="54">
        <v>46</v>
      </c>
      <c r="C16" s="54">
        <v>63</v>
      </c>
      <c r="D16" s="54">
        <f t="shared" si="0"/>
        <v>109</v>
      </c>
      <c r="E16" s="54">
        <v>58</v>
      </c>
      <c r="F16" s="54">
        <v>77</v>
      </c>
      <c r="G16" s="54">
        <f t="shared" si="1"/>
        <v>135</v>
      </c>
      <c r="H16" s="36">
        <f t="shared" si="2"/>
        <v>12</v>
      </c>
      <c r="I16" s="292">
        <f t="shared" si="3"/>
        <v>14</v>
      </c>
      <c r="J16" s="37">
        <f t="shared" si="4"/>
        <v>26</v>
      </c>
      <c r="K16" s="6"/>
      <c r="L16" s="6"/>
    </row>
    <row r="17" spans="1:12" ht="15.75">
      <c r="A17" s="45" t="s">
        <v>15</v>
      </c>
      <c r="B17" s="54">
        <v>26</v>
      </c>
      <c r="C17" s="54">
        <v>68</v>
      </c>
      <c r="D17" s="54">
        <f t="shared" si="0"/>
        <v>94</v>
      </c>
      <c r="E17" s="54">
        <v>39</v>
      </c>
      <c r="F17" s="54">
        <v>96</v>
      </c>
      <c r="G17" s="54">
        <f t="shared" si="1"/>
        <v>135</v>
      </c>
      <c r="H17" s="36">
        <f t="shared" si="2"/>
        <v>13</v>
      </c>
      <c r="I17" s="292">
        <f t="shared" si="3"/>
        <v>28</v>
      </c>
      <c r="J17" s="37">
        <f t="shared" si="4"/>
        <v>41</v>
      </c>
      <c r="K17" s="6"/>
      <c r="L17" s="6"/>
    </row>
    <row r="18" spans="1:12" ht="15.75">
      <c r="A18" s="45" t="s">
        <v>16</v>
      </c>
      <c r="B18" s="54">
        <v>9</v>
      </c>
      <c r="C18" s="54">
        <v>16</v>
      </c>
      <c r="D18" s="54">
        <f t="shared" si="0"/>
        <v>25</v>
      </c>
      <c r="E18" s="54">
        <v>18</v>
      </c>
      <c r="F18" s="54">
        <v>20</v>
      </c>
      <c r="G18" s="54">
        <f t="shared" si="1"/>
        <v>38</v>
      </c>
      <c r="H18" s="36">
        <f t="shared" si="2"/>
        <v>9</v>
      </c>
      <c r="I18" s="292">
        <f t="shared" si="3"/>
        <v>4</v>
      </c>
      <c r="J18" s="37">
        <f t="shared" si="4"/>
        <v>13</v>
      </c>
      <c r="K18" s="6"/>
      <c r="L18" s="6"/>
    </row>
    <row r="19" spans="1:12" ht="15.75">
      <c r="A19" s="45" t="s">
        <v>17</v>
      </c>
      <c r="B19" s="54">
        <v>10</v>
      </c>
      <c r="C19" s="54">
        <v>2</v>
      </c>
      <c r="D19" s="54">
        <f t="shared" si="0"/>
        <v>12</v>
      </c>
      <c r="E19" s="54">
        <v>8</v>
      </c>
      <c r="F19" s="54">
        <v>7</v>
      </c>
      <c r="G19" s="54">
        <f t="shared" si="1"/>
        <v>15</v>
      </c>
      <c r="H19" s="36">
        <f t="shared" si="2"/>
        <v>-2</v>
      </c>
      <c r="I19" s="292">
        <f t="shared" si="3"/>
        <v>5</v>
      </c>
      <c r="J19" s="37">
        <f t="shared" si="4"/>
        <v>3</v>
      </c>
      <c r="K19" s="6"/>
      <c r="L19" s="6"/>
    </row>
    <row r="20" spans="1:12" ht="15.75">
      <c r="A20" s="45" t="s">
        <v>18</v>
      </c>
      <c r="B20" s="54">
        <v>0</v>
      </c>
      <c r="C20" s="54">
        <v>0</v>
      </c>
      <c r="D20" s="54">
        <f t="shared" si="0"/>
        <v>0</v>
      </c>
      <c r="E20" s="54">
        <v>0</v>
      </c>
      <c r="F20" s="54">
        <v>0</v>
      </c>
      <c r="G20" s="54">
        <f t="shared" si="1"/>
        <v>0</v>
      </c>
      <c r="H20" s="36">
        <f t="shared" si="2"/>
        <v>0</v>
      </c>
      <c r="I20" s="292">
        <f t="shared" si="3"/>
        <v>0</v>
      </c>
      <c r="J20" s="37">
        <f t="shared" si="4"/>
        <v>0</v>
      </c>
      <c r="K20" s="6"/>
      <c r="L20" s="6"/>
    </row>
    <row r="21" spans="1:12" ht="16.5" thickBot="1">
      <c r="A21" s="46" t="s">
        <v>19</v>
      </c>
      <c r="B21" s="55">
        <v>11</v>
      </c>
      <c r="C21" s="55">
        <v>7</v>
      </c>
      <c r="D21" s="55">
        <f t="shared" si="0"/>
        <v>18</v>
      </c>
      <c r="E21" s="55">
        <v>10</v>
      </c>
      <c r="F21" s="55">
        <v>28</v>
      </c>
      <c r="G21" s="55">
        <f t="shared" si="1"/>
        <v>38</v>
      </c>
      <c r="H21" s="38">
        <f t="shared" si="2"/>
        <v>-1</v>
      </c>
      <c r="I21" s="293">
        <f t="shared" si="3"/>
        <v>21</v>
      </c>
      <c r="J21" s="39">
        <f t="shared" si="4"/>
        <v>20</v>
      </c>
      <c r="K21" s="6"/>
      <c r="L21" s="6"/>
    </row>
    <row r="22" spans="1:10" s="35" customFormat="1" ht="16.5" thickBot="1">
      <c r="A22" s="339" t="s">
        <v>20</v>
      </c>
      <c r="B22" s="347">
        <f aca="true" t="shared" si="5" ref="B22:J22">SUM(B3:B21)</f>
        <v>637</v>
      </c>
      <c r="C22" s="347">
        <f t="shared" si="5"/>
        <v>1485</v>
      </c>
      <c r="D22" s="347">
        <f t="shared" si="5"/>
        <v>2122</v>
      </c>
      <c r="E22" s="347">
        <f t="shared" si="5"/>
        <v>869</v>
      </c>
      <c r="F22" s="347">
        <f t="shared" si="5"/>
        <v>1728</v>
      </c>
      <c r="G22" s="347">
        <f t="shared" si="5"/>
        <v>2597</v>
      </c>
      <c r="H22" s="347">
        <f t="shared" si="5"/>
        <v>232</v>
      </c>
      <c r="I22" s="347">
        <f t="shared" si="5"/>
        <v>243</v>
      </c>
      <c r="J22" s="350">
        <f t="shared" si="5"/>
        <v>475</v>
      </c>
    </row>
    <row r="26" spans="1:12" s="11" customFormat="1" ht="15.75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</sheetData>
  <mergeCells count="1"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selection activeCell="A2" sqref="A2"/>
    </sheetView>
  </sheetViews>
  <sheetFormatPr defaultColWidth="9.00390625" defaultRowHeight="12.75"/>
  <cols>
    <col min="1" max="1" width="22.75390625" style="2" customWidth="1"/>
    <col min="2" max="9" width="13.75390625" style="3" customWidth="1"/>
    <col min="10" max="10" width="14.125" style="3" customWidth="1"/>
    <col min="11" max="12" width="10.00390625" style="3" customWidth="1"/>
    <col min="13" max="14" width="10.375" style="3" customWidth="1"/>
    <col min="15" max="16" width="9.125" style="3" customWidth="1"/>
    <col min="17" max="17" width="10.625" style="3" customWidth="1"/>
    <col min="18" max="18" width="10.625" style="4" customWidth="1"/>
    <col min="19" max="16384" width="9.125" style="4" customWidth="1"/>
  </cols>
  <sheetData>
    <row r="1" spans="1:18" ht="75" customHeight="1" thickBot="1">
      <c r="A1" s="641" t="s">
        <v>484</v>
      </c>
      <c r="B1" s="641"/>
      <c r="C1" s="641"/>
      <c r="D1" s="641"/>
      <c r="E1" s="641"/>
      <c r="F1" s="641"/>
      <c r="G1" s="641"/>
      <c r="H1" s="641"/>
      <c r="I1" s="641"/>
      <c r="J1" s="641"/>
      <c r="K1" s="56"/>
      <c r="L1" s="12"/>
      <c r="M1" s="12"/>
      <c r="N1" s="12"/>
      <c r="O1" s="12"/>
      <c r="P1" s="12"/>
      <c r="Q1" s="12"/>
      <c r="R1" s="12"/>
    </row>
    <row r="2" spans="1:10" s="1" customFormat="1" ht="112.5" customHeight="1" thickBot="1">
      <c r="A2" s="20" t="s">
        <v>0</v>
      </c>
      <c r="B2" s="21" t="s">
        <v>56</v>
      </c>
      <c r="C2" s="21" t="s">
        <v>55</v>
      </c>
      <c r="D2" s="21" t="s">
        <v>57</v>
      </c>
      <c r="E2" s="21" t="s">
        <v>53</v>
      </c>
      <c r="F2" s="21" t="s">
        <v>54</v>
      </c>
      <c r="G2" s="21" t="s">
        <v>58</v>
      </c>
      <c r="H2" s="29" t="s">
        <v>59</v>
      </c>
      <c r="I2" s="284" t="s">
        <v>60</v>
      </c>
      <c r="J2" s="30" t="s">
        <v>61</v>
      </c>
    </row>
    <row r="3" spans="1:17" ht="15.75">
      <c r="A3" s="22" t="s">
        <v>1</v>
      </c>
      <c r="B3" s="31">
        <v>3122</v>
      </c>
      <c r="C3" s="31">
        <v>829</v>
      </c>
      <c r="D3" s="31">
        <f>+B3+C3</f>
        <v>3951</v>
      </c>
      <c r="E3" s="31">
        <v>3232</v>
      </c>
      <c r="F3" s="31">
        <v>1141</v>
      </c>
      <c r="G3" s="31">
        <f>+E3+F3</f>
        <v>4373</v>
      </c>
      <c r="H3" s="59">
        <f>+E3-B3</f>
        <v>110</v>
      </c>
      <c r="I3" s="294">
        <f>+F3-C3</f>
        <v>312</v>
      </c>
      <c r="J3" s="60">
        <f>+G3-D3</f>
        <v>422</v>
      </c>
      <c r="K3" s="4"/>
      <c r="L3" s="4"/>
      <c r="M3" s="4"/>
      <c r="N3" s="4"/>
      <c r="O3" s="4"/>
      <c r="P3" s="4"/>
      <c r="Q3" s="4"/>
    </row>
    <row r="4" spans="1:17" ht="15.75">
      <c r="A4" s="17" t="s">
        <v>2</v>
      </c>
      <c r="B4" s="32">
        <v>560</v>
      </c>
      <c r="C4" s="32">
        <v>15</v>
      </c>
      <c r="D4" s="32">
        <f aca="true" t="shared" si="0" ref="D4:D21">+B4+C4</f>
        <v>575</v>
      </c>
      <c r="E4" s="32">
        <v>744</v>
      </c>
      <c r="F4" s="32">
        <v>10</v>
      </c>
      <c r="G4" s="32">
        <f aca="true" t="shared" si="1" ref="G4:G21">+E4+F4</f>
        <v>754</v>
      </c>
      <c r="H4" s="57">
        <f aca="true" t="shared" si="2" ref="H4:H21">+E4-B4</f>
        <v>184</v>
      </c>
      <c r="I4" s="295">
        <f aca="true" t="shared" si="3" ref="I4:I21">+F4-C4</f>
        <v>-5</v>
      </c>
      <c r="J4" s="58">
        <f aca="true" t="shared" si="4" ref="J4:J21">+G4-D4</f>
        <v>179</v>
      </c>
      <c r="K4" s="4"/>
      <c r="L4" s="4"/>
      <c r="M4" s="4"/>
      <c r="N4" s="4"/>
      <c r="O4" s="4"/>
      <c r="P4" s="4"/>
      <c r="Q4" s="4"/>
    </row>
    <row r="5" spans="1:17" ht="15.75">
      <c r="A5" s="17" t="s">
        <v>3</v>
      </c>
      <c r="B5" s="32">
        <v>717</v>
      </c>
      <c r="C5" s="32">
        <v>391</v>
      </c>
      <c r="D5" s="32">
        <f t="shared" si="0"/>
        <v>1108</v>
      </c>
      <c r="E5" s="32">
        <v>805</v>
      </c>
      <c r="F5" s="32">
        <v>705</v>
      </c>
      <c r="G5" s="32">
        <f t="shared" si="1"/>
        <v>1510</v>
      </c>
      <c r="H5" s="57">
        <f t="shared" si="2"/>
        <v>88</v>
      </c>
      <c r="I5" s="295">
        <f t="shared" si="3"/>
        <v>314</v>
      </c>
      <c r="J5" s="58">
        <f t="shared" si="4"/>
        <v>402</v>
      </c>
      <c r="K5" s="4"/>
      <c r="L5" s="4"/>
      <c r="M5" s="4"/>
      <c r="N5" s="4"/>
      <c r="O5" s="4"/>
      <c r="P5" s="4"/>
      <c r="Q5" s="4"/>
    </row>
    <row r="6" spans="1:17" ht="15.75">
      <c r="A6" s="17" t="s">
        <v>4</v>
      </c>
      <c r="B6" s="32">
        <v>453</v>
      </c>
      <c r="C6" s="32">
        <v>122</v>
      </c>
      <c r="D6" s="32">
        <f t="shared" si="0"/>
        <v>575</v>
      </c>
      <c r="E6" s="32">
        <v>497</v>
      </c>
      <c r="F6" s="32">
        <v>220</v>
      </c>
      <c r="G6" s="32">
        <f t="shared" si="1"/>
        <v>717</v>
      </c>
      <c r="H6" s="57">
        <f t="shared" si="2"/>
        <v>44</v>
      </c>
      <c r="I6" s="295">
        <f t="shared" si="3"/>
        <v>98</v>
      </c>
      <c r="J6" s="58">
        <f t="shared" si="4"/>
        <v>142</v>
      </c>
      <c r="K6" s="4"/>
      <c r="L6" s="4"/>
      <c r="M6" s="4"/>
      <c r="N6" s="4"/>
      <c r="O6" s="4"/>
      <c r="P6" s="4"/>
      <c r="Q6" s="4"/>
    </row>
    <row r="7" spans="1:17" ht="15.75">
      <c r="A7" s="17" t="s">
        <v>5</v>
      </c>
      <c r="B7" s="32">
        <v>94</v>
      </c>
      <c r="C7" s="32">
        <v>0</v>
      </c>
      <c r="D7" s="32">
        <f t="shared" si="0"/>
        <v>94</v>
      </c>
      <c r="E7" s="32">
        <v>111</v>
      </c>
      <c r="F7" s="32">
        <v>0</v>
      </c>
      <c r="G7" s="32">
        <f t="shared" si="1"/>
        <v>111</v>
      </c>
      <c r="H7" s="57">
        <f t="shared" si="2"/>
        <v>17</v>
      </c>
      <c r="I7" s="295">
        <f t="shared" si="3"/>
        <v>0</v>
      </c>
      <c r="J7" s="58">
        <f t="shared" si="4"/>
        <v>17</v>
      </c>
      <c r="K7" s="4"/>
      <c r="L7" s="4"/>
      <c r="M7" s="4"/>
      <c r="N7" s="4"/>
      <c r="O7" s="4"/>
      <c r="P7" s="4"/>
      <c r="Q7" s="4"/>
    </row>
    <row r="8" spans="1:17" ht="15.75">
      <c r="A8" s="17" t="s">
        <v>6</v>
      </c>
      <c r="B8" s="32">
        <v>629</v>
      </c>
      <c r="C8" s="32">
        <v>777</v>
      </c>
      <c r="D8" s="32">
        <f t="shared" si="0"/>
        <v>1406</v>
      </c>
      <c r="E8" s="32">
        <v>768</v>
      </c>
      <c r="F8" s="32">
        <v>1084</v>
      </c>
      <c r="G8" s="32">
        <f t="shared" si="1"/>
        <v>1852</v>
      </c>
      <c r="H8" s="57">
        <f t="shared" si="2"/>
        <v>139</v>
      </c>
      <c r="I8" s="295">
        <f t="shared" si="3"/>
        <v>307</v>
      </c>
      <c r="J8" s="58">
        <f t="shared" si="4"/>
        <v>446</v>
      </c>
      <c r="K8" s="4"/>
      <c r="L8" s="4"/>
      <c r="M8" s="4"/>
      <c r="N8" s="4"/>
      <c r="O8" s="4"/>
      <c r="P8" s="4"/>
      <c r="Q8" s="4"/>
    </row>
    <row r="9" spans="1:17" ht="15.75">
      <c r="A9" s="17" t="s">
        <v>7</v>
      </c>
      <c r="B9" s="32">
        <v>1027</v>
      </c>
      <c r="C9" s="32">
        <v>2040</v>
      </c>
      <c r="D9" s="32">
        <f t="shared" si="0"/>
        <v>3067</v>
      </c>
      <c r="E9" s="32">
        <v>1140</v>
      </c>
      <c r="F9" s="32">
        <v>1978</v>
      </c>
      <c r="G9" s="32">
        <f t="shared" si="1"/>
        <v>3118</v>
      </c>
      <c r="H9" s="57">
        <f t="shared" si="2"/>
        <v>113</v>
      </c>
      <c r="I9" s="295">
        <f t="shared" si="3"/>
        <v>-62</v>
      </c>
      <c r="J9" s="58">
        <f t="shared" si="4"/>
        <v>51</v>
      </c>
      <c r="K9" s="4"/>
      <c r="L9" s="4"/>
      <c r="M9" s="4"/>
      <c r="N9" s="4"/>
      <c r="O9" s="4"/>
      <c r="P9" s="4"/>
      <c r="Q9" s="4"/>
    </row>
    <row r="10" spans="1:17" ht="15.75">
      <c r="A10" s="17" t="s">
        <v>8</v>
      </c>
      <c r="B10" s="32">
        <v>278</v>
      </c>
      <c r="C10" s="32">
        <v>731</v>
      </c>
      <c r="D10" s="32">
        <f t="shared" si="0"/>
        <v>1009</v>
      </c>
      <c r="E10" s="32">
        <v>380</v>
      </c>
      <c r="F10" s="32">
        <v>548</v>
      </c>
      <c r="G10" s="32">
        <f t="shared" si="1"/>
        <v>928</v>
      </c>
      <c r="H10" s="57">
        <f t="shared" si="2"/>
        <v>102</v>
      </c>
      <c r="I10" s="295">
        <f t="shared" si="3"/>
        <v>-183</v>
      </c>
      <c r="J10" s="58">
        <f t="shared" si="4"/>
        <v>-81</v>
      </c>
      <c r="K10" s="4"/>
      <c r="L10" s="4"/>
      <c r="M10" s="4"/>
      <c r="N10" s="4"/>
      <c r="O10" s="4"/>
      <c r="P10" s="4"/>
      <c r="Q10" s="4"/>
    </row>
    <row r="11" spans="1:17" ht="15.75">
      <c r="A11" s="17" t="s">
        <v>9</v>
      </c>
      <c r="B11" s="32">
        <v>3009</v>
      </c>
      <c r="C11" s="32">
        <v>133</v>
      </c>
      <c r="D11" s="32">
        <f t="shared" si="0"/>
        <v>3142</v>
      </c>
      <c r="E11" s="32">
        <v>3213</v>
      </c>
      <c r="F11" s="32">
        <v>120</v>
      </c>
      <c r="G11" s="32">
        <f t="shared" si="1"/>
        <v>3333</v>
      </c>
      <c r="H11" s="57">
        <f t="shared" si="2"/>
        <v>204</v>
      </c>
      <c r="I11" s="295">
        <f t="shared" si="3"/>
        <v>-13</v>
      </c>
      <c r="J11" s="58">
        <f t="shared" si="4"/>
        <v>191</v>
      </c>
      <c r="K11" s="4"/>
      <c r="L11" s="4"/>
      <c r="M11" s="4"/>
      <c r="N11" s="4"/>
      <c r="O11" s="4"/>
      <c r="P11" s="4"/>
      <c r="Q11" s="4"/>
    </row>
    <row r="12" spans="1:17" ht="15.75">
      <c r="A12" s="17" t="s">
        <v>10</v>
      </c>
      <c r="B12" s="32">
        <v>1434</v>
      </c>
      <c r="C12" s="32">
        <v>239</v>
      </c>
      <c r="D12" s="32">
        <f t="shared" si="0"/>
        <v>1673</v>
      </c>
      <c r="E12" s="32">
        <v>1565</v>
      </c>
      <c r="F12" s="32">
        <v>285</v>
      </c>
      <c r="G12" s="32">
        <f t="shared" si="1"/>
        <v>1850</v>
      </c>
      <c r="H12" s="57">
        <f t="shared" si="2"/>
        <v>131</v>
      </c>
      <c r="I12" s="295">
        <f t="shared" si="3"/>
        <v>46</v>
      </c>
      <c r="J12" s="58">
        <f t="shared" si="4"/>
        <v>177</v>
      </c>
      <c r="K12" s="4"/>
      <c r="L12" s="4"/>
      <c r="M12" s="4"/>
      <c r="N12" s="4"/>
      <c r="O12" s="4"/>
      <c r="P12" s="4"/>
      <c r="Q12" s="4"/>
    </row>
    <row r="13" spans="1:17" ht="15.75">
      <c r="A13" s="17" t="s">
        <v>11</v>
      </c>
      <c r="B13" s="32">
        <v>1071</v>
      </c>
      <c r="C13" s="32">
        <v>273</v>
      </c>
      <c r="D13" s="32">
        <f t="shared" si="0"/>
        <v>1344</v>
      </c>
      <c r="E13" s="32">
        <v>1053</v>
      </c>
      <c r="F13" s="32">
        <v>260</v>
      </c>
      <c r="G13" s="32">
        <f t="shared" si="1"/>
        <v>1313</v>
      </c>
      <c r="H13" s="57">
        <f t="shared" si="2"/>
        <v>-18</v>
      </c>
      <c r="I13" s="295">
        <f t="shared" si="3"/>
        <v>-13</v>
      </c>
      <c r="J13" s="58">
        <f t="shared" si="4"/>
        <v>-31</v>
      </c>
      <c r="K13" s="4"/>
      <c r="L13" s="4"/>
      <c r="M13" s="4"/>
      <c r="N13" s="4"/>
      <c r="O13" s="4"/>
      <c r="P13" s="4"/>
      <c r="Q13" s="4"/>
    </row>
    <row r="14" spans="1:17" ht="15.75">
      <c r="A14" s="17" t="s">
        <v>12</v>
      </c>
      <c r="B14" s="32">
        <v>312</v>
      </c>
      <c r="C14" s="32">
        <v>5</v>
      </c>
      <c r="D14" s="32">
        <f t="shared" si="0"/>
        <v>317</v>
      </c>
      <c r="E14" s="32">
        <v>352</v>
      </c>
      <c r="F14" s="32">
        <v>125</v>
      </c>
      <c r="G14" s="32">
        <f t="shared" si="1"/>
        <v>477</v>
      </c>
      <c r="H14" s="57">
        <f t="shared" si="2"/>
        <v>40</v>
      </c>
      <c r="I14" s="295">
        <f t="shared" si="3"/>
        <v>120</v>
      </c>
      <c r="J14" s="58">
        <f t="shared" si="4"/>
        <v>160</v>
      </c>
      <c r="K14" s="4"/>
      <c r="L14" s="4"/>
      <c r="M14" s="4"/>
      <c r="N14" s="4"/>
      <c r="O14" s="4"/>
      <c r="P14" s="4"/>
      <c r="Q14" s="4"/>
    </row>
    <row r="15" spans="1:17" ht="15.75">
      <c r="A15" s="17" t="s">
        <v>13</v>
      </c>
      <c r="B15" s="32">
        <v>1670</v>
      </c>
      <c r="C15" s="32">
        <v>1282</v>
      </c>
      <c r="D15" s="32">
        <f t="shared" si="0"/>
        <v>2952</v>
      </c>
      <c r="E15" s="32">
        <v>1644</v>
      </c>
      <c r="F15" s="32">
        <v>1327</v>
      </c>
      <c r="G15" s="32">
        <f t="shared" si="1"/>
        <v>2971</v>
      </c>
      <c r="H15" s="57">
        <f t="shared" si="2"/>
        <v>-26</v>
      </c>
      <c r="I15" s="295">
        <f t="shared" si="3"/>
        <v>45</v>
      </c>
      <c r="J15" s="58">
        <f t="shared" si="4"/>
        <v>19</v>
      </c>
      <c r="K15" s="4"/>
      <c r="L15" s="4"/>
      <c r="M15" s="4"/>
      <c r="N15" s="4"/>
      <c r="O15" s="4"/>
      <c r="P15" s="4"/>
      <c r="Q15" s="4"/>
    </row>
    <row r="16" spans="1:17" ht="15.75">
      <c r="A16" s="17" t="s">
        <v>14</v>
      </c>
      <c r="B16" s="32">
        <v>1124</v>
      </c>
      <c r="C16" s="32">
        <v>700</v>
      </c>
      <c r="D16" s="32">
        <f t="shared" si="0"/>
        <v>1824</v>
      </c>
      <c r="E16" s="32">
        <v>1212</v>
      </c>
      <c r="F16" s="32">
        <v>873</v>
      </c>
      <c r="G16" s="32">
        <f t="shared" si="1"/>
        <v>2085</v>
      </c>
      <c r="H16" s="57">
        <f t="shared" si="2"/>
        <v>88</v>
      </c>
      <c r="I16" s="295">
        <f t="shared" si="3"/>
        <v>173</v>
      </c>
      <c r="J16" s="58">
        <f t="shared" si="4"/>
        <v>261</v>
      </c>
      <c r="K16" s="4"/>
      <c r="L16" s="4"/>
      <c r="M16" s="4"/>
      <c r="N16" s="4"/>
      <c r="O16" s="4"/>
      <c r="P16" s="4"/>
      <c r="Q16" s="4"/>
    </row>
    <row r="17" spans="1:17" ht="15.75">
      <c r="A17" s="17" t="s">
        <v>15</v>
      </c>
      <c r="B17" s="32">
        <v>403</v>
      </c>
      <c r="C17" s="32">
        <v>20</v>
      </c>
      <c r="D17" s="32">
        <f t="shared" si="0"/>
        <v>423</v>
      </c>
      <c r="E17" s="32">
        <v>519</v>
      </c>
      <c r="F17" s="32">
        <v>38</v>
      </c>
      <c r="G17" s="32">
        <f t="shared" si="1"/>
        <v>557</v>
      </c>
      <c r="H17" s="57">
        <f t="shared" si="2"/>
        <v>116</v>
      </c>
      <c r="I17" s="295">
        <f t="shared" si="3"/>
        <v>18</v>
      </c>
      <c r="J17" s="58">
        <f t="shared" si="4"/>
        <v>134</v>
      </c>
      <c r="K17" s="4"/>
      <c r="L17" s="4"/>
      <c r="M17" s="4"/>
      <c r="N17" s="4"/>
      <c r="O17" s="4"/>
      <c r="P17" s="4"/>
      <c r="Q17" s="4"/>
    </row>
    <row r="18" spans="1:17" ht="15.75">
      <c r="A18" s="17" t="s">
        <v>16</v>
      </c>
      <c r="B18" s="32">
        <v>105</v>
      </c>
      <c r="C18" s="32">
        <v>1</v>
      </c>
      <c r="D18" s="32">
        <f t="shared" si="0"/>
        <v>106</v>
      </c>
      <c r="E18" s="32">
        <v>272</v>
      </c>
      <c r="F18" s="32">
        <v>12</v>
      </c>
      <c r="G18" s="32">
        <f t="shared" si="1"/>
        <v>284</v>
      </c>
      <c r="H18" s="57">
        <f t="shared" si="2"/>
        <v>167</v>
      </c>
      <c r="I18" s="295">
        <f t="shared" si="3"/>
        <v>11</v>
      </c>
      <c r="J18" s="58">
        <f t="shared" si="4"/>
        <v>178</v>
      </c>
      <c r="K18" s="4"/>
      <c r="L18" s="4"/>
      <c r="M18" s="4"/>
      <c r="N18" s="4"/>
      <c r="O18" s="4"/>
      <c r="P18" s="4"/>
      <c r="Q18" s="4"/>
    </row>
    <row r="19" spans="1:17" ht="15.75">
      <c r="A19" s="17" t="s">
        <v>17</v>
      </c>
      <c r="B19" s="32">
        <v>150</v>
      </c>
      <c r="C19" s="32">
        <v>0</v>
      </c>
      <c r="D19" s="32">
        <f t="shared" si="0"/>
        <v>150</v>
      </c>
      <c r="E19" s="32">
        <v>155</v>
      </c>
      <c r="F19" s="32">
        <v>0</v>
      </c>
      <c r="G19" s="32">
        <f t="shared" si="1"/>
        <v>155</v>
      </c>
      <c r="H19" s="57">
        <f t="shared" si="2"/>
        <v>5</v>
      </c>
      <c r="I19" s="295">
        <f t="shared" si="3"/>
        <v>0</v>
      </c>
      <c r="J19" s="58">
        <f t="shared" si="4"/>
        <v>5</v>
      </c>
      <c r="K19" s="4"/>
      <c r="L19" s="4"/>
      <c r="M19" s="4"/>
      <c r="N19" s="4"/>
      <c r="O19" s="4"/>
      <c r="P19" s="4"/>
      <c r="Q19" s="4"/>
    </row>
    <row r="20" spans="1:17" ht="15.75">
      <c r="A20" s="17" t="s">
        <v>18</v>
      </c>
      <c r="B20" s="32">
        <v>81</v>
      </c>
      <c r="C20" s="32">
        <v>0</v>
      </c>
      <c r="D20" s="32">
        <f t="shared" si="0"/>
        <v>81</v>
      </c>
      <c r="E20" s="32">
        <v>110</v>
      </c>
      <c r="F20" s="32">
        <v>0</v>
      </c>
      <c r="G20" s="32">
        <f t="shared" si="1"/>
        <v>110</v>
      </c>
      <c r="H20" s="57">
        <f t="shared" si="2"/>
        <v>29</v>
      </c>
      <c r="I20" s="295">
        <f t="shared" si="3"/>
        <v>0</v>
      </c>
      <c r="J20" s="58">
        <f t="shared" si="4"/>
        <v>29</v>
      </c>
      <c r="K20" s="4"/>
      <c r="L20" s="4"/>
      <c r="M20" s="4"/>
      <c r="N20" s="4"/>
      <c r="O20" s="4"/>
      <c r="P20" s="4"/>
      <c r="Q20" s="4"/>
    </row>
    <row r="21" spans="1:17" ht="16.5" thickBot="1">
      <c r="A21" s="25" t="s">
        <v>19</v>
      </c>
      <c r="B21" s="33">
        <v>117</v>
      </c>
      <c r="C21" s="33">
        <v>0</v>
      </c>
      <c r="D21" s="33">
        <f t="shared" si="0"/>
        <v>117</v>
      </c>
      <c r="E21" s="33">
        <v>96</v>
      </c>
      <c r="F21" s="33">
        <v>0</v>
      </c>
      <c r="G21" s="33">
        <f t="shared" si="1"/>
        <v>96</v>
      </c>
      <c r="H21" s="61">
        <f t="shared" si="2"/>
        <v>-21</v>
      </c>
      <c r="I21" s="296">
        <f t="shared" si="3"/>
        <v>0</v>
      </c>
      <c r="J21" s="62">
        <f t="shared" si="4"/>
        <v>-21</v>
      </c>
      <c r="K21" s="4"/>
      <c r="L21" s="4"/>
      <c r="M21" s="4"/>
      <c r="N21" s="4"/>
      <c r="O21" s="4"/>
      <c r="P21" s="4"/>
      <c r="Q21" s="4"/>
    </row>
    <row r="22" spans="1:10" s="14" customFormat="1" ht="16.5" thickBot="1">
      <c r="A22" s="339" t="s">
        <v>20</v>
      </c>
      <c r="B22" s="341">
        <f aca="true" t="shared" si="5" ref="B22:J22">SUM(B3:B21)</f>
        <v>16356</v>
      </c>
      <c r="C22" s="341">
        <f t="shared" si="5"/>
        <v>7558</v>
      </c>
      <c r="D22" s="341">
        <f t="shared" si="5"/>
        <v>23914</v>
      </c>
      <c r="E22" s="341">
        <f t="shared" si="5"/>
        <v>17868</v>
      </c>
      <c r="F22" s="341">
        <f t="shared" si="5"/>
        <v>8726</v>
      </c>
      <c r="G22" s="341">
        <f t="shared" si="5"/>
        <v>26594</v>
      </c>
      <c r="H22" s="341">
        <f t="shared" si="5"/>
        <v>1512</v>
      </c>
      <c r="I22" s="341">
        <f t="shared" si="5"/>
        <v>1168</v>
      </c>
      <c r="J22" s="342">
        <f t="shared" si="5"/>
        <v>2680</v>
      </c>
    </row>
    <row r="24" spans="1:14" ht="15.75">
      <c r="A24" s="640" t="s">
        <v>21</v>
      </c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</row>
  </sheetData>
  <mergeCells count="2">
    <mergeCell ref="A24:N24"/>
    <mergeCell ref="A1:J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">
      <selection activeCell="H18" sqref="H18"/>
    </sheetView>
  </sheetViews>
  <sheetFormatPr defaultColWidth="9.00390625" defaultRowHeight="12.75"/>
  <cols>
    <col min="1" max="1" width="19.125" style="8" customWidth="1"/>
    <col min="2" max="10" width="16.75390625" style="9" customWidth="1"/>
    <col min="11" max="13" width="11.125" style="9" customWidth="1"/>
    <col min="14" max="17" width="11.375" style="9" customWidth="1"/>
    <col min="18" max="21" width="11.375" style="6" customWidth="1"/>
    <col min="22" max="16384" width="9.125" style="6" customWidth="1"/>
  </cols>
  <sheetData>
    <row r="1" spans="1:21" ht="45" customHeight="1" thickBot="1">
      <c r="A1" s="641" t="s">
        <v>68</v>
      </c>
      <c r="B1" s="641"/>
      <c r="C1" s="641"/>
      <c r="D1" s="641"/>
      <c r="E1" s="641"/>
      <c r="F1" s="641"/>
      <c r="G1" s="641"/>
      <c r="H1" s="641"/>
      <c r="I1" s="641"/>
      <c r="J1" s="641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0" s="7" customFormat="1" ht="123" customHeight="1" thickBot="1">
      <c r="A2" s="64" t="s">
        <v>0</v>
      </c>
      <c r="B2" s="21" t="s">
        <v>64</v>
      </c>
      <c r="C2" s="21" t="s">
        <v>62</v>
      </c>
      <c r="D2" s="21" t="s">
        <v>66</v>
      </c>
      <c r="E2" s="21" t="s">
        <v>65</v>
      </c>
      <c r="F2" s="21" t="s">
        <v>63</v>
      </c>
      <c r="G2" s="21" t="s">
        <v>66</v>
      </c>
      <c r="H2" s="40" t="s">
        <v>67</v>
      </c>
      <c r="I2" s="268" t="s">
        <v>60</v>
      </c>
      <c r="J2" s="41" t="s">
        <v>61</v>
      </c>
    </row>
    <row r="3" spans="1:17" ht="15.75">
      <c r="A3" s="44" t="s">
        <v>1</v>
      </c>
      <c r="B3" s="65">
        <v>55</v>
      </c>
      <c r="C3" s="65">
        <v>157</v>
      </c>
      <c r="D3" s="65">
        <f>+B3+C3</f>
        <v>212</v>
      </c>
      <c r="E3" s="65">
        <v>41</v>
      </c>
      <c r="F3" s="65">
        <v>147</v>
      </c>
      <c r="G3" s="65">
        <f>+E3+F3</f>
        <v>188</v>
      </c>
      <c r="H3" s="42">
        <f>+E3-B3</f>
        <v>-14</v>
      </c>
      <c r="I3" s="291">
        <f>+F3-C3</f>
        <v>-10</v>
      </c>
      <c r="J3" s="43">
        <f>+G3-D3</f>
        <v>-24</v>
      </c>
      <c r="K3" s="6"/>
      <c r="L3" s="6"/>
      <c r="M3" s="6"/>
      <c r="N3" s="6"/>
      <c r="O3" s="6"/>
      <c r="P3" s="6"/>
      <c r="Q3" s="6"/>
    </row>
    <row r="4" spans="1:17" ht="15.75">
      <c r="A4" s="45" t="s">
        <v>2</v>
      </c>
      <c r="B4" s="63">
        <v>7</v>
      </c>
      <c r="C4" s="63">
        <v>10</v>
      </c>
      <c r="D4" s="63">
        <f aca="true" t="shared" si="0" ref="D4:D21">+B4+C4</f>
        <v>17</v>
      </c>
      <c r="E4" s="63">
        <v>9</v>
      </c>
      <c r="F4" s="63">
        <v>9</v>
      </c>
      <c r="G4" s="63">
        <f aca="true" t="shared" si="1" ref="G4:G21">+E4+F4</f>
        <v>18</v>
      </c>
      <c r="H4" s="36">
        <f aca="true" t="shared" si="2" ref="H4:H21">+E4-B4</f>
        <v>2</v>
      </c>
      <c r="I4" s="292">
        <f aca="true" t="shared" si="3" ref="I4:I21">+F4-C4</f>
        <v>-1</v>
      </c>
      <c r="J4" s="37">
        <f aca="true" t="shared" si="4" ref="J4:J21">+G4-D4</f>
        <v>1</v>
      </c>
      <c r="K4" s="6"/>
      <c r="L4" s="6"/>
      <c r="M4" s="6"/>
      <c r="N4" s="6"/>
      <c r="O4" s="6"/>
      <c r="P4" s="6"/>
      <c r="Q4" s="6"/>
    </row>
    <row r="5" spans="1:17" ht="15.75">
      <c r="A5" s="45" t="s">
        <v>3</v>
      </c>
      <c r="B5" s="63">
        <v>4</v>
      </c>
      <c r="C5" s="63">
        <v>12</v>
      </c>
      <c r="D5" s="63">
        <f t="shared" si="0"/>
        <v>16</v>
      </c>
      <c r="E5" s="63">
        <v>0</v>
      </c>
      <c r="F5" s="63">
        <v>16</v>
      </c>
      <c r="G5" s="63">
        <f t="shared" si="1"/>
        <v>16</v>
      </c>
      <c r="H5" s="36">
        <f t="shared" si="2"/>
        <v>-4</v>
      </c>
      <c r="I5" s="292">
        <f t="shared" si="3"/>
        <v>4</v>
      </c>
      <c r="J5" s="37">
        <f t="shared" si="4"/>
        <v>0</v>
      </c>
      <c r="K5" s="6"/>
      <c r="L5" s="6"/>
      <c r="M5" s="6"/>
      <c r="N5" s="6"/>
      <c r="O5" s="6"/>
      <c r="P5" s="6"/>
      <c r="Q5" s="6"/>
    </row>
    <row r="6" spans="1:17" ht="15.75">
      <c r="A6" s="45" t="s">
        <v>4</v>
      </c>
      <c r="B6" s="63">
        <v>0</v>
      </c>
      <c r="C6" s="63">
        <v>0</v>
      </c>
      <c r="D6" s="63">
        <f t="shared" si="0"/>
        <v>0</v>
      </c>
      <c r="E6" s="63">
        <v>0</v>
      </c>
      <c r="F6" s="63">
        <v>0</v>
      </c>
      <c r="G6" s="63">
        <f t="shared" si="1"/>
        <v>0</v>
      </c>
      <c r="H6" s="36">
        <f t="shared" si="2"/>
        <v>0</v>
      </c>
      <c r="I6" s="292">
        <f t="shared" si="3"/>
        <v>0</v>
      </c>
      <c r="J6" s="37">
        <f t="shared" si="4"/>
        <v>0</v>
      </c>
      <c r="K6" s="6"/>
      <c r="L6" s="6"/>
      <c r="M6" s="6"/>
      <c r="N6" s="6"/>
      <c r="O6" s="6"/>
      <c r="P6" s="6"/>
      <c r="Q6" s="6"/>
    </row>
    <row r="7" spans="1:17" ht="15.75">
      <c r="A7" s="45" t="s">
        <v>5</v>
      </c>
      <c r="B7" s="63">
        <v>1</v>
      </c>
      <c r="C7" s="63">
        <v>11</v>
      </c>
      <c r="D7" s="63">
        <f t="shared" si="0"/>
        <v>12</v>
      </c>
      <c r="E7" s="63">
        <v>0</v>
      </c>
      <c r="F7" s="63">
        <v>15</v>
      </c>
      <c r="G7" s="63">
        <f t="shared" si="1"/>
        <v>15</v>
      </c>
      <c r="H7" s="36">
        <f t="shared" si="2"/>
        <v>-1</v>
      </c>
      <c r="I7" s="292">
        <f t="shared" si="3"/>
        <v>4</v>
      </c>
      <c r="J7" s="37">
        <f t="shared" si="4"/>
        <v>3</v>
      </c>
      <c r="K7" s="6"/>
      <c r="L7" s="6"/>
      <c r="M7" s="6"/>
      <c r="N7" s="6"/>
      <c r="O7" s="6"/>
      <c r="P7" s="6"/>
      <c r="Q7" s="6"/>
    </row>
    <row r="8" spans="1:17" ht="15.75">
      <c r="A8" s="45" t="s">
        <v>6</v>
      </c>
      <c r="B8" s="63">
        <v>1</v>
      </c>
      <c r="C8" s="63">
        <v>8</v>
      </c>
      <c r="D8" s="63">
        <f t="shared" si="0"/>
        <v>9</v>
      </c>
      <c r="E8" s="63">
        <v>8</v>
      </c>
      <c r="F8" s="63">
        <v>12</v>
      </c>
      <c r="G8" s="63">
        <f t="shared" si="1"/>
        <v>20</v>
      </c>
      <c r="H8" s="36">
        <f t="shared" si="2"/>
        <v>7</v>
      </c>
      <c r="I8" s="292">
        <f t="shared" si="3"/>
        <v>4</v>
      </c>
      <c r="J8" s="37">
        <f t="shared" si="4"/>
        <v>11</v>
      </c>
      <c r="K8" s="6"/>
      <c r="L8" s="6"/>
      <c r="M8" s="6"/>
      <c r="N8" s="6"/>
      <c r="O8" s="6"/>
      <c r="P8" s="6"/>
      <c r="Q8" s="6"/>
    </row>
    <row r="9" spans="1:17" ht="15.75">
      <c r="A9" s="45" t="s">
        <v>7</v>
      </c>
      <c r="B9" s="63">
        <v>7</v>
      </c>
      <c r="C9" s="63">
        <v>8</v>
      </c>
      <c r="D9" s="63">
        <f t="shared" si="0"/>
        <v>15</v>
      </c>
      <c r="E9" s="63">
        <v>9</v>
      </c>
      <c r="F9" s="63">
        <v>18</v>
      </c>
      <c r="G9" s="63">
        <f t="shared" si="1"/>
        <v>27</v>
      </c>
      <c r="H9" s="36">
        <f t="shared" si="2"/>
        <v>2</v>
      </c>
      <c r="I9" s="292">
        <f t="shared" si="3"/>
        <v>10</v>
      </c>
      <c r="J9" s="37">
        <f t="shared" si="4"/>
        <v>12</v>
      </c>
      <c r="K9" s="6"/>
      <c r="L9" s="6"/>
      <c r="M9" s="6"/>
      <c r="N9" s="6"/>
      <c r="O9" s="6"/>
      <c r="P9" s="6"/>
      <c r="Q9" s="6"/>
    </row>
    <row r="10" spans="1:17" ht="15.75">
      <c r="A10" s="45" t="s">
        <v>8</v>
      </c>
      <c r="B10" s="63">
        <v>13</v>
      </c>
      <c r="C10" s="63">
        <v>42</v>
      </c>
      <c r="D10" s="63">
        <f t="shared" si="0"/>
        <v>55</v>
      </c>
      <c r="E10" s="63">
        <v>9</v>
      </c>
      <c r="F10" s="63">
        <v>33</v>
      </c>
      <c r="G10" s="63">
        <f t="shared" si="1"/>
        <v>42</v>
      </c>
      <c r="H10" s="36">
        <f t="shared" si="2"/>
        <v>-4</v>
      </c>
      <c r="I10" s="292">
        <f t="shared" si="3"/>
        <v>-9</v>
      </c>
      <c r="J10" s="37">
        <f t="shared" si="4"/>
        <v>-13</v>
      </c>
      <c r="K10" s="6"/>
      <c r="L10" s="6"/>
      <c r="M10" s="6"/>
      <c r="N10" s="6"/>
      <c r="O10" s="6"/>
      <c r="P10" s="6"/>
      <c r="Q10" s="6"/>
    </row>
    <row r="11" spans="1:17" ht="15.75">
      <c r="A11" s="45" t="s">
        <v>9</v>
      </c>
      <c r="B11" s="63">
        <v>34</v>
      </c>
      <c r="C11" s="63">
        <v>53</v>
      </c>
      <c r="D11" s="63">
        <f t="shared" si="0"/>
        <v>87</v>
      </c>
      <c r="E11" s="63">
        <v>51</v>
      </c>
      <c r="F11" s="63">
        <v>36</v>
      </c>
      <c r="G11" s="63">
        <f t="shared" si="1"/>
        <v>87</v>
      </c>
      <c r="H11" s="36">
        <f t="shared" si="2"/>
        <v>17</v>
      </c>
      <c r="I11" s="292">
        <f t="shared" si="3"/>
        <v>-17</v>
      </c>
      <c r="J11" s="37">
        <f t="shared" si="4"/>
        <v>0</v>
      </c>
      <c r="K11" s="6"/>
      <c r="L11" s="6"/>
      <c r="M11" s="6"/>
      <c r="N11" s="6"/>
      <c r="O11" s="6"/>
      <c r="P11" s="6"/>
      <c r="Q11" s="6"/>
    </row>
    <row r="12" spans="1:17" ht="15.75">
      <c r="A12" s="45" t="s">
        <v>10</v>
      </c>
      <c r="B12" s="63">
        <v>16</v>
      </c>
      <c r="C12" s="63">
        <v>32</v>
      </c>
      <c r="D12" s="63">
        <f t="shared" si="0"/>
        <v>48</v>
      </c>
      <c r="E12" s="63">
        <v>26</v>
      </c>
      <c r="F12" s="63">
        <v>34</v>
      </c>
      <c r="G12" s="63">
        <f t="shared" si="1"/>
        <v>60</v>
      </c>
      <c r="H12" s="36">
        <f t="shared" si="2"/>
        <v>10</v>
      </c>
      <c r="I12" s="292">
        <f t="shared" si="3"/>
        <v>2</v>
      </c>
      <c r="J12" s="37">
        <f t="shared" si="4"/>
        <v>12</v>
      </c>
      <c r="K12" s="6"/>
      <c r="L12" s="6"/>
      <c r="M12" s="6"/>
      <c r="N12" s="6"/>
      <c r="O12" s="6"/>
      <c r="P12" s="6"/>
      <c r="Q12" s="6"/>
    </row>
    <row r="13" spans="1:17" ht="15.75">
      <c r="A13" s="45" t="s">
        <v>11</v>
      </c>
      <c r="B13" s="63">
        <v>9</v>
      </c>
      <c r="C13" s="63">
        <v>40</v>
      </c>
      <c r="D13" s="63">
        <f t="shared" si="0"/>
        <v>49</v>
      </c>
      <c r="E13" s="63">
        <v>9</v>
      </c>
      <c r="F13" s="63">
        <v>22</v>
      </c>
      <c r="G13" s="63">
        <f t="shared" si="1"/>
        <v>31</v>
      </c>
      <c r="H13" s="36">
        <f t="shared" si="2"/>
        <v>0</v>
      </c>
      <c r="I13" s="292">
        <f t="shared" si="3"/>
        <v>-18</v>
      </c>
      <c r="J13" s="37">
        <f t="shared" si="4"/>
        <v>-18</v>
      </c>
      <c r="K13" s="6"/>
      <c r="L13" s="6"/>
      <c r="M13" s="6"/>
      <c r="N13" s="6"/>
      <c r="O13" s="6"/>
      <c r="P13" s="6"/>
      <c r="Q13" s="6"/>
    </row>
    <row r="14" spans="1:17" ht="15.75">
      <c r="A14" s="45" t="s">
        <v>12</v>
      </c>
      <c r="B14" s="63">
        <v>0</v>
      </c>
      <c r="C14" s="63">
        <v>0</v>
      </c>
      <c r="D14" s="63">
        <f t="shared" si="0"/>
        <v>0</v>
      </c>
      <c r="E14" s="63">
        <v>0</v>
      </c>
      <c r="F14" s="63">
        <v>0</v>
      </c>
      <c r="G14" s="63">
        <f t="shared" si="1"/>
        <v>0</v>
      </c>
      <c r="H14" s="36">
        <f t="shared" si="2"/>
        <v>0</v>
      </c>
      <c r="I14" s="292">
        <f t="shared" si="3"/>
        <v>0</v>
      </c>
      <c r="J14" s="37">
        <f t="shared" si="4"/>
        <v>0</v>
      </c>
      <c r="K14" s="6"/>
      <c r="L14" s="6"/>
      <c r="M14" s="6"/>
      <c r="N14" s="6"/>
      <c r="O14" s="6"/>
      <c r="P14" s="6"/>
      <c r="Q14" s="6"/>
    </row>
    <row r="15" spans="1:17" ht="15.75">
      <c r="A15" s="45" t="s">
        <v>13</v>
      </c>
      <c r="B15" s="63">
        <v>2</v>
      </c>
      <c r="C15" s="63">
        <v>36</v>
      </c>
      <c r="D15" s="63">
        <f t="shared" si="0"/>
        <v>38</v>
      </c>
      <c r="E15" s="63">
        <v>5</v>
      </c>
      <c r="F15" s="63">
        <v>40</v>
      </c>
      <c r="G15" s="63">
        <f t="shared" si="1"/>
        <v>45</v>
      </c>
      <c r="H15" s="36">
        <f t="shared" si="2"/>
        <v>3</v>
      </c>
      <c r="I15" s="292">
        <f t="shared" si="3"/>
        <v>4</v>
      </c>
      <c r="J15" s="37">
        <f t="shared" si="4"/>
        <v>7</v>
      </c>
      <c r="K15" s="6"/>
      <c r="L15" s="6"/>
      <c r="M15" s="6"/>
      <c r="N15" s="6"/>
      <c r="O15" s="6"/>
      <c r="P15" s="6"/>
      <c r="Q15" s="6"/>
    </row>
    <row r="16" spans="1:17" ht="15.75">
      <c r="A16" s="45" t="s">
        <v>14</v>
      </c>
      <c r="B16" s="63">
        <v>16</v>
      </c>
      <c r="C16" s="63">
        <v>37</v>
      </c>
      <c r="D16" s="63">
        <f t="shared" si="0"/>
        <v>53</v>
      </c>
      <c r="E16" s="63">
        <v>10</v>
      </c>
      <c r="F16" s="63">
        <v>36</v>
      </c>
      <c r="G16" s="63">
        <f t="shared" si="1"/>
        <v>46</v>
      </c>
      <c r="H16" s="36">
        <f t="shared" si="2"/>
        <v>-6</v>
      </c>
      <c r="I16" s="292">
        <f t="shared" si="3"/>
        <v>-1</v>
      </c>
      <c r="J16" s="37">
        <f t="shared" si="4"/>
        <v>-7</v>
      </c>
      <c r="K16" s="6"/>
      <c r="L16" s="6"/>
      <c r="M16" s="6"/>
      <c r="N16" s="6"/>
      <c r="O16" s="6"/>
      <c r="P16" s="6"/>
      <c r="Q16" s="6"/>
    </row>
    <row r="17" spans="1:17" ht="15.75">
      <c r="A17" s="45" t="s">
        <v>15</v>
      </c>
      <c r="B17" s="63">
        <v>10</v>
      </c>
      <c r="C17" s="63">
        <v>13</v>
      </c>
      <c r="D17" s="63">
        <f t="shared" si="0"/>
        <v>23</v>
      </c>
      <c r="E17" s="63">
        <v>10</v>
      </c>
      <c r="F17" s="63">
        <v>15</v>
      </c>
      <c r="G17" s="63">
        <f t="shared" si="1"/>
        <v>25</v>
      </c>
      <c r="H17" s="36">
        <f t="shared" si="2"/>
        <v>0</v>
      </c>
      <c r="I17" s="292">
        <f t="shared" si="3"/>
        <v>2</v>
      </c>
      <c r="J17" s="37">
        <f t="shared" si="4"/>
        <v>2</v>
      </c>
      <c r="K17" s="6"/>
      <c r="L17" s="6"/>
      <c r="M17" s="6"/>
      <c r="N17" s="6"/>
      <c r="O17" s="6"/>
      <c r="P17" s="6"/>
      <c r="Q17" s="6"/>
    </row>
    <row r="18" spans="1:17" ht="15.75">
      <c r="A18" s="45" t="s">
        <v>16</v>
      </c>
      <c r="B18" s="63">
        <v>5</v>
      </c>
      <c r="C18" s="63">
        <v>4</v>
      </c>
      <c r="D18" s="63">
        <f t="shared" si="0"/>
        <v>9</v>
      </c>
      <c r="E18" s="63">
        <v>2</v>
      </c>
      <c r="F18" s="63">
        <v>3</v>
      </c>
      <c r="G18" s="63">
        <f t="shared" si="1"/>
        <v>5</v>
      </c>
      <c r="H18" s="36">
        <f t="shared" si="2"/>
        <v>-3</v>
      </c>
      <c r="I18" s="292">
        <f t="shared" si="3"/>
        <v>-1</v>
      </c>
      <c r="J18" s="37">
        <f t="shared" si="4"/>
        <v>-4</v>
      </c>
      <c r="K18" s="6"/>
      <c r="L18" s="6"/>
      <c r="M18" s="6"/>
      <c r="N18" s="6"/>
      <c r="O18" s="6"/>
      <c r="P18" s="6"/>
      <c r="Q18" s="6"/>
    </row>
    <row r="19" spans="1:17" ht="15.75">
      <c r="A19" s="45" t="s">
        <v>17</v>
      </c>
      <c r="B19" s="63">
        <v>0</v>
      </c>
      <c r="C19" s="63">
        <v>0</v>
      </c>
      <c r="D19" s="63">
        <f t="shared" si="0"/>
        <v>0</v>
      </c>
      <c r="E19" s="63">
        <v>0</v>
      </c>
      <c r="F19" s="63">
        <v>2</v>
      </c>
      <c r="G19" s="63">
        <f t="shared" si="1"/>
        <v>2</v>
      </c>
      <c r="H19" s="36">
        <f t="shared" si="2"/>
        <v>0</v>
      </c>
      <c r="I19" s="292">
        <f t="shared" si="3"/>
        <v>2</v>
      </c>
      <c r="J19" s="37">
        <f t="shared" si="4"/>
        <v>2</v>
      </c>
      <c r="K19" s="6"/>
      <c r="L19" s="6"/>
      <c r="M19" s="6"/>
      <c r="N19" s="6"/>
      <c r="O19" s="6"/>
      <c r="P19" s="6"/>
      <c r="Q19" s="6"/>
    </row>
    <row r="20" spans="1:17" ht="15.75">
      <c r="A20" s="45" t="s">
        <v>18</v>
      </c>
      <c r="B20" s="63">
        <v>0</v>
      </c>
      <c r="C20" s="63">
        <v>0</v>
      </c>
      <c r="D20" s="63">
        <f t="shared" si="0"/>
        <v>0</v>
      </c>
      <c r="E20" s="63">
        <v>0</v>
      </c>
      <c r="F20" s="63">
        <v>0</v>
      </c>
      <c r="G20" s="63">
        <f t="shared" si="1"/>
        <v>0</v>
      </c>
      <c r="H20" s="36">
        <f t="shared" si="2"/>
        <v>0</v>
      </c>
      <c r="I20" s="292">
        <f t="shared" si="3"/>
        <v>0</v>
      </c>
      <c r="J20" s="37">
        <f t="shared" si="4"/>
        <v>0</v>
      </c>
      <c r="K20" s="6"/>
      <c r="L20" s="6"/>
      <c r="M20" s="6"/>
      <c r="N20" s="6"/>
      <c r="O20" s="6"/>
      <c r="P20" s="6"/>
      <c r="Q20" s="6"/>
    </row>
    <row r="21" spans="1:17" ht="16.5" thickBot="1">
      <c r="A21" s="46" t="s">
        <v>19</v>
      </c>
      <c r="B21" s="66">
        <v>0</v>
      </c>
      <c r="C21" s="66">
        <v>0</v>
      </c>
      <c r="D21" s="66">
        <f t="shared" si="0"/>
        <v>0</v>
      </c>
      <c r="E21" s="66">
        <v>0</v>
      </c>
      <c r="F21" s="66">
        <v>0</v>
      </c>
      <c r="G21" s="66">
        <f t="shared" si="1"/>
        <v>0</v>
      </c>
      <c r="H21" s="38">
        <f t="shared" si="2"/>
        <v>0</v>
      </c>
      <c r="I21" s="293">
        <f t="shared" si="3"/>
        <v>0</v>
      </c>
      <c r="J21" s="39">
        <f t="shared" si="4"/>
        <v>0</v>
      </c>
      <c r="K21" s="6"/>
      <c r="L21" s="6"/>
      <c r="M21" s="6"/>
      <c r="N21" s="6"/>
      <c r="O21" s="6"/>
      <c r="P21" s="6"/>
      <c r="Q21" s="6"/>
    </row>
    <row r="22" spans="1:10" s="35" customFormat="1" ht="16.5" thickBot="1">
      <c r="A22" s="339" t="s">
        <v>20</v>
      </c>
      <c r="B22" s="348">
        <f aca="true" t="shared" si="5" ref="B22:J22">SUM(B3:B21)</f>
        <v>180</v>
      </c>
      <c r="C22" s="348">
        <f t="shared" si="5"/>
        <v>463</v>
      </c>
      <c r="D22" s="348">
        <f t="shared" si="5"/>
        <v>643</v>
      </c>
      <c r="E22" s="348">
        <f t="shared" si="5"/>
        <v>189</v>
      </c>
      <c r="F22" s="348">
        <f t="shared" si="5"/>
        <v>438</v>
      </c>
      <c r="G22" s="348">
        <f t="shared" si="5"/>
        <v>627</v>
      </c>
      <c r="H22" s="347">
        <f t="shared" si="5"/>
        <v>9</v>
      </c>
      <c r="I22" s="347">
        <f t="shared" si="5"/>
        <v>-25</v>
      </c>
      <c r="J22" s="350">
        <f t="shared" si="5"/>
        <v>-16</v>
      </c>
    </row>
    <row r="24" spans="1:14" ht="15.75">
      <c r="A24" s="640" t="s">
        <v>21</v>
      </c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</row>
    <row r="26" spans="1:17" s="11" customFormat="1" ht="15.75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mergeCells count="2">
    <mergeCell ref="A1:J1"/>
    <mergeCell ref="A24:N24"/>
  </mergeCells>
  <printOptions/>
  <pageMargins left="0.75" right="0.75" top="1" bottom="1" header="0.4921259845" footer="0.4921259845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1">
      <pane ySplit="2" topLeftCell="BM3" activePane="bottomLeft" state="frozen"/>
      <selection pane="topLeft" activeCell="A1" sqref="A1"/>
      <selection pane="bottomLeft" activeCell="H33" sqref="H33"/>
    </sheetView>
  </sheetViews>
  <sheetFormatPr defaultColWidth="9.00390625" defaultRowHeight="12.75"/>
  <cols>
    <col min="1" max="1" width="58.00390625" style="622" customWidth="1"/>
    <col min="2" max="7" width="14.75390625" style="622" customWidth="1"/>
    <col min="8" max="9" width="14.75390625" style="633" customWidth="1"/>
    <col min="10" max="16384" width="9.125" style="622" customWidth="1"/>
  </cols>
  <sheetData>
    <row r="1" spans="1:9" ht="45" customHeight="1" thickBot="1">
      <c r="A1" s="642" t="s">
        <v>518</v>
      </c>
      <c r="B1" s="642"/>
      <c r="C1" s="642"/>
      <c r="D1" s="642"/>
      <c r="E1" s="642"/>
      <c r="F1" s="642"/>
      <c r="G1" s="642"/>
      <c r="H1" s="642"/>
      <c r="I1" s="642"/>
    </row>
    <row r="2" spans="1:9" s="594" customFormat="1" ht="96" customHeight="1" thickBot="1">
      <c r="A2" s="558" t="s">
        <v>503</v>
      </c>
      <c r="B2" s="559" t="s">
        <v>504</v>
      </c>
      <c r="C2" s="559" t="s">
        <v>505</v>
      </c>
      <c r="D2" s="559" t="s">
        <v>506</v>
      </c>
      <c r="E2" s="559" t="s">
        <v>507</v>
      </c>
      <c r="F2" s="559" t="s">
        <v>508</v>
      </c>
      <c r="G2" s="592" t="s">
        <v>509</v>
      </c>
      <c r="H2" s="593" t="s">
        <v>510</v>
      </c>
      <c r="I2" s="562" t="s">
        <v>511</v>
      </c>
    </row>
    <row r="3" spans="1:9" ht="15.75" customHeight="1">
      <c r="A3" s="577" t="s">
        <v>1</v>
      </c>
      <c r="B3" s="578">
        <f>SUBTOTAL(9,B4:B16)</f>
        <v>5517</v>
      </c>
      <c r="C3" s="578">
        <f>SUBTOTAL(9,C4:C16)</f>
        <v>19869</v>
      </c>
      <c r="D3" s="578">
        <f>SUBTOTAL(9,D4:D16)</f>
        <v>15630</v>
      </c>
      <c r="E3" s="578">
        <f>SUBTOTAL(9,E4:E16)</f>
        <v>6553</v>
      </c>
      <c r="F3" s="578">
        <f>SUBTOTAL(9,F4:F16)</f>
        <v>4389</v>
      </c>
      <c r="G3" s="567">
        <f>IF(ISERROR(D3/E3),"x",D3/E3)</f>
        <v>2.3851670990386085</v>
      </c>
      <c r="H3" s="567">
        <f>IF(ISERROR(F3/B3),"x",F3/B3)</f>
        <v>0.7955410549211528</v>
      </c>
      <c r="I3" s="568">
        <f>IF(ISERROR(F3/E3),"x",F3/E3)</f>
        <v>0.6697695711887685</v>
      </c>
    </row>
    <row r="4" spans="1:9" ht="15.75">
      <c r="A4" s="126" t="s">
        <v>104</v>
      </c>
      <c r="B4" s="569">
        <v>135</v>
      </c>
      <c r="C4" s="569">
        <v>140</v>
      </c>
      <c r="D4" s="569">
        <v>139</v>
      </c>
      <c r="E4" s="569">
        <v>95</v>
      </c>
      <c r="F4" s="569">
        <v>90</v>
      </c>
      <c r="G4" s="570">
        <f aca="true" t="shared" si="0" ref="G4:G67">IF(ISERROR(D4/E4),"x",D4/E4)</f>
        <v>1.4631578947368422</v>
      </c>
      <c r="H4" s="623">
        <f aca="true" t="shared" si="1" ref="H4:H67">IF(ISERROR(F4/B4),"x",F4/B4)</f>
        <v>0.6666666666666666</v>
      </c>
      <c r="I4" s="624">
        <f aca="true" t="shared" si="2" ref="I4:I67">IF(ISERROR(F4/E4),"x",F4/E4)</f>
        <v>0.9473684210526315</v>
      </c>
    </row>
    <row r="5" spans="1:9" ht="15.75" customHeight="1">
      <c r="A5" s="126" t="s">
        <v>103</v>
      </c>
      <c r="B5" s="569">
        <v>37</v>
      </c>
      <c r="C5" s="569">
        <v>45</v>
      </c>
      <c r="D5" s="569">
        <v>37</v>
      </c>
      <c r="E5" s="569">
        <v>32</v>
      </c>
      <c r="F5" s="569">
        <v>29</v>
      </c>
      <c r="G5" s="570">
        <f t="shared" si="0"/>
        <v>1.15625</v>
      </c>
      <c r="H5" s="623">
        <f t="shared" si="1"/>
        <v>0.7837837837837838</v>
      </c>
      <c r="I5" s="624">
        <f t="shared" si="2"/>
        <v>0.90625</v>
      </c>
    </row>
    <row r="6" spans="1:9" ht="15.75" customHeight="1">
      <c r="A6" s="126" t="s">
        <v>97</v>
      </c>
      <c r="B6" s="569">
        <v>905</v>
      </c>
      <c r="C6" s="569">
        <v>1455</v>
      </c>
      <c r="D6" s="569">
        <v>1235</v>
      </c>
      <c r="E6" s="569">
        <v>913</v>
      </c>
      <c r="F6" s="569">
        <v>474</v>
      </c>
      <c r="G6" s="570">
        <f t="shared" si="0"/>
        <v>1.352683461117196</v>
      </c>
      <c r="H6" s="623">
        <f t="shared" si="1"/>
        <v>0.523756906077348</v>
      </c>
      <c r="I6" s="624">
        <f t="shared" si="2"/>
        <v>0.5191675794085433</v>
      </c>
    </row>
    <row r="7" spans="1:9" ht="15.75">
      <c r="A7" s="126" t="s">
        <v>96</v>
      </c>
      <c r="B7" s="569">
        <v>1580</v>
      </c>
      <c r="C7" s="569">
        <v>3850</v>
      </c>
      <c r="D7" s="569">
        <v>2366</v>
      </c>
      <c r="E7" s="569">
        <v>1366</v>
      </c>
      <c r="F7" s="569">
        <v>666</v>
      </c>
      <c r="G7" s="570">
        <f t="shared" si="0"/>
        <v>1.7320644216691068</v>
      </c>
      <c r="H7" s="623">
        <f t="shared" si="1"/>
        <v>0.4215189873417722</v>
      </c>
      <c r="I7" s="624">
        <f t="shared" si="2"/>
        <v>0.48755490483162517</v>
      </c>
    </row>
    <row r="8" spans="1:9" ht="15.75" customHeight="1">
      <c r="A8" s="126" t="s">
        <v>101</v>
      </c>
      <c r="B8" s="569">
        <v>260</v>
      </c>
      <c r="C8" s="569">
        <v>1344</v>
      </c>
      <c r="D8" s="569">
        <v>1110</v>
      </c>
      <c r="E8" s="569">
        <v>597</v>
      </c>
      <c r="F8" s="569">
        <v>282</v>
      </c>
      <c r="G8" s="570">
        <f t="shared" si="0"/>
        <v>1.8592964824120604</v>
      </c>
      <c r="H8" s="623">
        <f t="shared" si="1"/>
        <v>1.0846153846153845</v>
      </c>
      <c r="I8" s="624">
        <f t="shared" si="2"/>
        <v>0.4723618090452261</v>
      </c>
    </row>
    <row r="9" spans="1:9" ht="15.75" customHeight="1">
      <c r="A9" s="126" t="s">
        <v>91</v>
      </c>
      <c r="B9" s="569">
        <v>330</v>
      </c>
      <c r="C9" s="569">
        <v>1528</v>
      </c>
      <c r="D9" s="569">
        <v>1201</v>
      </c>
      <c r="E9" s="569">
        <v>597</v>
      </c>
      <c r="F9" s="569">
        <v>481</v>
      </c>
      <c r="G9" s="570">
        <f t="shared" si="0"/>
        <v>2.0117252931323284</v>
      </c>
      <c r="H9" s="623">
        <f t="shared" si="1"/>
        <v>1.4575757575757575</v>
      </c>
      <c r="I9" s="624">
        <f t="shared" si="2"/>
        <v>0.8056951423785594</v>
      </c>
    </row>
    <row r="10" spans="1:9" ht="15.75" customHeight="1">
      <c r="A10" s="126" t="s">
        <v>92</v>
      </c>
      <c r="B10" s="569">
        <v>220</v>
      </c>
      <c r="C10" s="569">
        <v>1182</v>
      </c>
      <c r="D10" s="569">
        <v>1182</v>
      </c>
      <c r="E10" s="569">
        <v>430</v>
      </c>
      <c r="F10" s="569">
        <v>413</v>
      </c>
      <c r="G10" s="570">
        <f t="shared" si="0"/>
        <v>2.7488372093023257</v>
      </c>
      <c r="H10" s="623">
        <f t="shared" si="1"/>
        <v>1.8772727272727272</v>
      </c>
      <c r="I10" s="624">
        <f t="shared" si="2"/>
        <v>0.9604651162790697</v>
      </c>
    </row>
    <row r="11" spans="1:9" ht="15.75" customHeight="1">
      <c r="A11" s="126" t="s">
        <v>93</v>
      </c>
      <c r="B11" s="569">
        <v>200</v>
      </c>
      <c r="C11" s="569">
        <v>588</v>
      </c>
      <c r="D11" s="569">
        <v>521</v>
      </c>
      <c r="E11" s="569">
        <v>275</v>
      </c>
      <c r="F11" s="569">
        <v>186</v>
      </c>
      <c r="G11" s="570">
        <f t="shared" si="0"/>
        <v>1.8945454545454545</v>
      </c>
      <c r="H11" s="623">
        <f t="shared" si="1"/>
        <v>0.93</v>
      </c>
      <c r="I11" s="624">
        <f t="shared" si="2"/>
        <v>0.6763636363636364</v>
      </c>
    </row>
    <row r="12" spans="1:9" ht="15.75" customHeight="1">
      <c r="A12" s="126" t="s">
        <v>94</v>
      </c>
      <c r="B12" s="569">
        <v>350</v>
      </c>
      <c r="C12" s="569">
        <v>2423</v>
      </c>
      <c r="D12" s="569">
        <v>2094</v>
      </c>
      <c r="E12" s="569">
        <v>403</v>
      </c>
      <c r="F12" s="569">
        <v>368</v>
      </c>
      <c r="G12" s="570">
        <f t="shared" si="0"/>
        <v>5.196029776674938</v>
      </c>
      <c r="H12" s="623">
        <f t="shared" si="1"/>
        <v>1.0514285714285714</v>
      </c>
      <c r="I12" s="624">
        <f t="shared" si="2"/>
        <v>0.913151364764268</v>
      </c>
    </row>
    <row r="13" spans="1:9" ht="15.75" customHeight="1">
      <c r="A13" s="126" t="s">
        <v>95</v>
      </c>
      <c r="B13" s="569">
        <v>700</v>
      </c>
      <c r="C13" s="569">
        <v>3998</v>
      </c>
      <c r="D13" s="569">
        <v>3180</v>
      </c>
      <c r="E13" s="569">
        <v>779</v>
      </c>
      <c r="F13" s="569">
        <v>611</v>
      </c>
      <c r="G13" s="570">
        <f t="shared" si="0"/>
        <v>4.082156611039794</v>
      </c>
      <c r="H13" s="623">
        <f t="shared" si="1"/>
        <v>0.8728571428571429</v>
      </c>
      <c r="I13" s="624">
        <f t="shared" si="2"/>
        <v>0.7843388960205392</v>
      </c>
    </row>
    <row r="14" spans="1:9" ht="15.75" customHeight="1">
      <c r="A14" s="126" t="s">
        <v>102</v>
      </c>
      <c r="B14" s="569" t="s">
        <v>100</v>
      </c>
      <c r="C14" s="569">
        <v>236</v>
      </c>
      <c r="D14" s="569">
        <v>231</v>
      </c>
      <c r="E14" s="569">
        <v>95</v>
      </c>
      <c r="F14" s="569">
        <v>94</v>
      </c>
      <c r="G14" s="570">
        <f t="shared" si="0"/>
        <v>2.431578947368421</v>
      </c>
      <c r="H14" s="623" t="str">
        <f t="shared" si="1"/>
        <v>x</v>
      </c>
      <c r="I14" s="624">
        <f t="shared" si="2"/>
        <v>0.9894736842105263</v>
      </c>
    </row>
    <row r="15" spans="1:9" ht="15.75" customHeight="1">
      <c r="A15" s="126" t="s">
        <v>99</v>
      </c>
      <c r="B15" s="569">
        <v>600</v>
      </c>
      <c r="C15" s="569">
        <v>2370</v>
      </c>
      <c r="D15" s="569">
        <v>1825</v>
      </c>
      <c r="E15" s="569">
        <v>774</v>
      </c>
      <c r="F15" s="569">
        <v>524</v>
      </c>
      <c r="G15" s="570">
        <f t="shared" si="0"/>
        <v>2.3578811369509043</v>
      </c>
      <c r="H15" s="623">
        <f t="shared" si="1"/>
        <v>0.8733333333333333</v>
      </c>
      <c r="I15" s="624">
        <f t="shared" si="2"/>
        <v>0.6770025839793282</v>
      </c>
    </row>
    <row r="16" spans="1:9" ht="15.75" customHeight="1" thickBot="1">
      <c r="A16" s="579" t="s">
        <v>98</v>
      </c>
      <c r="B16" s="580">
        <v>200</v>
      </c>
      <c r="C16" s="580">
        <v>710</v>
      </c>
      <c r="D16" s="580">
        <v>509</v>
      </c>
      <c r="E16" s="580">
        <v>197</v>
      </c>
      <c r="F16" s="580">
        <v>171</v>
      </c>
      <c r="G16" s="574">
        <f t="shared" si="0"/>
        <v>2.583756345177665</v>
      </c>
      <c r="H16" s="625">
        <f t="shared" si="1"/>
        <v>0.855</v>
      </c>
      <c r="I16" s="626">
        <f t="shared" si="2"/>
        <v>0.868020304568528</v>
      </c>
    </row>
    <row r="17" spans="1:9" ht="15.75" customHeight="1">
      <c r="A17" s="577" t="s">
        <v>2</v>
      </c>
      <c r="B17" s="578">
        <f>SUBTOTAL(9,B18:B21)</f>
        <v>1069</v>
      </c>
      <c r="C17" s="578">
        <f>SUBTOTAL(9,C18:C21)</f>
        <v>4566</v>
      </c>
      <c r="D17" s="578">
        <f>SUBTOTAL(9,D18:D21)</f>
        <v>3821</v>
      </c>
      <c r="E17" s="578">
        <f>SUBTOTAL(9,E18:E21)</f>
        <v>1863</v>
      </c>
      <c r="F17" s="578">
        <f>SUBTOTAL(9,F18:F21)</f>
        <v>1165</v>
      </c>
      <c r="G17" s="567">
        <f t="shared" si="0"/>
        <v>2.0509930220075145</v>
      </c>
      <c r="H17" s="567">
        <f t="shared" si="1"/>
        <v>1.0898035547240412</v>
      </c>
      <c r="I17" s="568">
        <f t="shared" si="2"/>
        <v>0.6253354804079442</v>
      </c>
    </row>
    <row r="18" spans="1:9" ht="15.75" customHeight="1">
      <c r="A18" s="126" t="s">
        <v>96</v>
      </c>
      <c r="B18" s="569">
        <v>319</v>
      </c>
      <c r="C18" s="569">
        <v>1861</v>
      </c>
      <c r="D18" s="569">
        <v>1597</v>
      </c>
      <c r="E18" s="569">
        <v>971</v>
      </c>
      <c r="F18" s="569">
        <v>463</v>
      </c>
      <c r="G18" s="570">
        <f t="shared" si="0"/>
        <v>1.6446961894953656</v>
      </c>
      <c r="H18" s="623">
        <f t="shared" si="1"/>
        <v>1.45141065830721</v>
      </c>
      <c r="I18" s="624">
        <f t="shared" si="2"/>
        <v>0.4768280123583934</v>
      </c>
    </row>
    <row r="19" spans="1:9" ht="15.75" customHeight="1">
      <c r="A19" s="126" t="s">
        <v>105</v>
      </c>
      <c r="B19" s="569">
        <v>180</v>
      </c>
      <c r="C19" s="569">
        <v>671</v>
      </c>
      <c r="D19" s="569">
        <v>535</v>
      </c>
      <c r="E19" s="569">
        <v>237</v>
      </c>
      <c r="F19" s="569">
        <v>153</v>
      </c>
      <c r="G19" s="570">
        <f t="shared" si="0"/>
        <v>2.257383966244726</v>
      </c>
      <c r="H19" s="623">
        <f t="shared" si="1"/>
        <v>0.85</v>
      </c>
      <c r="I19" s="624">
        <f t="shared" si="2"/>
        <v>0.6455696202531646</v>
      </c>
    </row>
    <row r="20" spans="1:9" ht="15.75" customHeight="1">
      <c r="A20" s="126" t="s">
        <v>91</v>
      </c>
      <c r="B20" s="569">
        <v>360</v>
      </c>
      <c r="C20" s="569">
        <v>901</v>
      </c>
      <c r="D20" s="569">
        <v>660</v>
      </c>
      <c r="E20" s="569">
        <v>372</v>
      </c>
      <c r="F20" s="569">
        <v>372</v>
      </c>
      <c r="G20" s="570">
        <f t="shared" si="0"/>
        <v>1.7741935483870968</v>
      </c>
      <c r="H20" s="623">
        <f t="shared" si="1"/>
        <v>1.0333333333333334</v>
      </c>
      <c r="I20" s="624">
        <f t="shared" si="2"/>
        <v>1</v>
      </c>
    </row>
    <row r="21" spans="1:9" ht="15.75" customHeight="1" thickBot="1">
      <c r="A21" s="579" t="s">
        <v>94</v>
      </c>
      <c r="B21" s="580">
        <v>210</v>
      </c>
      <c r="C21" s="580">
        <v>1133</v>
      </c>
      <c r="D21" s="580">
        <v>1029</v>
      </c>
      <c r="E21" s="580">
        <v>283</v>
      </c>
      <c r="F21" s="580">
        <v>177</v>
      </c>
      <c r="G21" s="574">
        <f t="shared" si="0"/>
        <v>3.636042402826855</v>
      </c>
      <c r="H21" s="625">
        <f t="shared" si="1"/>
        <v>0.8428571428571429</v>
      </c>
      <c r="I21" s="626">
        <f t="shared" si="2"/>
        <v>0.6254416961130742</v>
      </c>
    </row>
    <row r="22" spans="1:9" ht="15.75" customHeight="1">
      <c r="A22" s="577" t="s">
        <v>3</v>
      </c>
      <c r="B22" s="578">
        <f>SUBTOTAL(9,B23:B28)</f>
        <v>1445</v>
      </c>
      <c r="C22" s="578">
        <f>SUBTOTAL(9,C23:C28)</f>
        <v>5660</v>
      </c>
      <c r="D22" s="578">
        <f>SUBTOTAL(9,D23:D28)</f>
        <v>4748</v>
      </c>
      <c r="E22" s="578">
        <f>SUBTOTAL(9,E23:E28)</f>
        <v>2206</v>
      </c>
      <c r="F22" s="578">
        <f>SUBTOTAL(9,F23:F28)</f>
        <v>1812</v>
      </c>
      <c r="G22" s="567">
        <f t="shared" si="0"/>
        <v>2.152311876699909</v>
      </c>
      <c r="H22" s="567">
        <f t="shared" si="1"/>
        <v>1.2539792387543252</v>
      </c>
      <c r="I22" s="568">
        <f t="shared" si="2"/>
        <v>0.8213961922030825</v>
      </c>
    </row>
    <row r="23" spans="1:9" ht="15.75" customHeight="1">
      <c r="A23" s="126" t="s">
        <v>109</v>
      </c>
      <c r="B23" s="569">
        <v>70</v>
      </c>
      <c r="C23" s="569">
        <v>91</v>
      </c>
      <c r="D23" s="569">
        <v>84</v>
      </c>
      <c r="E23" s="569">
        <v>84</v>
      </c>
      <c r="F23" s="569">
        <v>74</v>
      </c>
      <c r="G23" s="627">
        <f t="shared" si="0"/>
        <v>1</v>
      </c>
      <c r="H23" s="623">
        <f t="shared" si="1"/>
        <v>1.0571428571428572</v>
      </c>
      <c r="I23" s="624">
        <f t="shared" si="2"/>
        <v>0.8809523809523809</v>
      </c>
    </row>
    <row r="24" spans="1:9" ht="15.75" customHeight="1">
      <c r="A24" s="126" t="s">
        <v>110</v>
      </c>
      <c r="B24" s="569">
        <v>55</v>
      </c>
      <c r="C24" s="569">
        <v>137</v>
      </c>
      <c r="D24" s="569" t="s">
        <v>100</v>
      </c>
      <c r="E24" s="569">
        <v>88</v>
      </c>
      <c r="F24" s="569">
        <v>76</v>
      </c>
      <c r="G24" s="627" t="str">
        <f t="shared" si="0"/>
        <v>x</v>
      </c>
      <c r="H24" s="623">
        <f t="shared" si="1"/>
        <v>1.3818181818181818</v>
      </c>
      <c r="I24" s="624">
        <f t="shared" si="2"/>
        <v>0.8636363636363636</v>
      </c>
    </row>
    <row r="25" spans="1:9" ht="15.75" customHeight="1">
      <c r="A25" s="126" t="s">
        <v>111</v>
      </c>
      <c r="B25" s="569" t="s">
        <v>100</v>
      </c>
      <c r="C25" s="569">
        <v>261</v>
      </c>
      <c r="D25" s="569">
        <v>260</v>
      </c>
      <c r="E25" s="569">
        <v>260</v>
      </c>
      <c r="F25" s="569">
        <v>249</v>
      </c>
      <c r="G25" s="627">
        <f t="shared" si="0"/>
        <v>1</v>
      </c>
      <c r="H25" s="623" t="str">
        <f t="shared" si="1"/>
        <v>x</v>
      </c>
      <c r="I25" s="624">
        <f t="shared" si="2"/>
        <v>0.9576923076923077</v>
      </c>
    </row>
    <row r="26" spans="1:9" ht="15.75" customHeight="1">
      <c r="A26" s="126" t="s">
        <v>107</v>
      </c>
      <c r="B26" s="569">
        <v>550</v>
      </c>
      <c r="C26" s="569">
        <v>2702</v>
      </c>
      <c r="D26" s="569">
        <v>2260</v>
      </c>
      <c r="E26" s="569">
        <v>728</v>
      </c>
      <c r="F26" s="569">
        <v>582</v>
      </c>
      <c r="G26" s="627">
        <f t="shared" si="0"/>
        <v>3.1043956043956045</v>
      </c>
      <c r="H26" s="623">
        <f t="shared" si="1"/>
        <v>1.0581818181818181</v>
      </c>
      <c r="I26" s="624">
        <f t="shared" si="2"/>
        <v>0.7994505494505495</v>
      </c>
    </row>
    <row r="27" spans="1:9" ht="15.75" customHeight="1">
      <c r="A27" s="126" t="s">
        <v>108</v>
      </c>
      <c r="B27" s="569">
        <v>580</v>
      </c>
      <c r="C27" s="569">
        <v>2159</v>
      </c>
      <c r="D27" s="569">
        <v>1866</v>
      </c>
      <c r="E27" s="569">
        <v>806</v>
      </c>
      <c r="F27" s="569">
        <v>627</v>
      </c>
      <c r="G27" s="627">
        <f t="shared" si="0"/>
        <v>2.315136476426799</v>
      </c>
      <c r="H27" s="623">
        <f t="shared" si="1"/>
        <v>1.0810344827586207</v>
      </c>
      <c r="I27" s="624">
        <f t="shared" si="2"/>
        <v>0.7779156327543424</v>
      </c>
    </row>
    <row r="28" spans="1:9" ht="15.75" customHeight="1" thickBot="1">
      <c r="A28" s="579" t="s">
        <v>99</v>
      </c>
      <c r="B28" s="580">
        <v>190</v>
      </c>
      <c r="C28" s="580">
        <v>310</v>
      </c>
      <c r="D28" s="580">
        <v>278</v>
      </c>
      <c r="E28" s="580">
        <v>240</v>
      </c>
      <c r="F28" s="580">
        <v>204</v>
      </c>
      <c r="G28" s="628">
        <f t="shared" si="0"/>
        <v>1.1583333333333334</v>
      </c>
      <c r="H28" s="625">
        <f t="shared" si="1"/>
        <v>1.0736842105263158</v>
      </c>
      <c r="I28" s="626">
        <f t="shared" si="2"/>
        <v>0.85</v>
      </c>
    </row>
    <row r="29" spans="1:9" ht="15.75" customHeight="1">
      <c r="A29" s="565" t="s">
        <v>4</v>
      </c>
      <c r="B29" s="566">
        <f>SUBTOTAL(9,B30:B32)</f>
        <v>635</v>
      </c>
      <c r="C29" s="566">
        <f>SUBTOTAL(9,C30:C32)</f>
        <v>2154</v>
      </c>
      <c r="D29" s="566">
        <f>SUBTOTAL(9,D30:D32)</f>
        <v>1624</v>
      </c>
      <c r="E29" s="566">
        <f>SUBTOTAL(9,E30:E32)</f>
        <v>904</v>
      </c>
      <c r="F29" s="566">
        <f>SUBTOTAL(9,F30:F32)</f>
        <v>618</v>
      </c>
      <c r="G29" s="629">
        <f t="shared" si="0"/>
        <v>1.7964601769911503</v>
      </c>
      <c r="H29" s="629">
        <f t="shared" si="1"/>
        <v>0.9732283464566929</v>
      </c>
      <c r="I29" s="630">
        <f t="shared" si="2"/>
        <v>0.6836283185840708</v>
      </c>
    </row>
    <row r="30" spans="1:9" ht="15.75" customHeight="1">
      <c r="A30" s="126" t="s">
        <v>112</v>
      </c>
      <c r="B30" s="569">
        <v>160</v>
      </c>
      <c r="C30" s="569">
        <v>308</v>
      </c>
      <c r="D30" s="569">
        <v>297</v>
      </c>
      <c r="E30" s="569">
        <v>259</v>
      </c>
      <c r="F30" s="569">
        <v>104</v>
      </c>
      <c r="G30" s="570">
        <f t="shared" si="0"/>
        <v>1.1467181467181466</v>
      </c>
      <c r="H30" s="623">
        <f t="shared" si="1"/>
        <v>0.65</v>
      </c>
      <c r="I30" s="624">
        <f t="shared" si="2"/>
        <v>0.4015444015444015</v>
      </c>
    </row>
    <row r="31" spans="1:9" ht="15.75" customHeight="1">
      <c r="A31" s="126" t="s">
        <v>95</v>
      </c>
      <c r="B31" s="569">
        <v>275</v>
      </c>
      <c r="C31" s="569">
        <v>1065</v>
      </c>
      <c r="D31" s="569">
        <v>611</v>
      </c>
      <c r="E31" s="569">
        <v>437</v>
      </c>
      <c r="F31" s="569">
        <v>369</v>
      </c>
      <c r="G31" s="570">
        <f t="shared" si="0"/>
        <v>1.3981693363844394</v>
      </c>
      <c r="H31" s="623">
        <f t="shared" si="1"/>
        <v>1.3418181818181818</v>
      </c>
      <c r="I31" s="624">
        <f t="shared" si="2"/>
        <v>0.8443935926773455</v>
      </c>
    </row>
    <row r="32" spans="1:9" ht="15.75" customHeight="1" thickBot="1">
      <c r="A32" s="579" t="s">
        <v>512</v>
      </c>
      <c r="B32" s="580">
        <v>200</v>
      </c>
      <c r="C32" s="580">
        <v>781</v>
      </c>
      <c r="D32" s="580">
        <v>716</v>
      </c>
      <c r="E32" s="580">
        <v>208</v>
      </c>
      <c r="F32" s="580">
        <v>145</v>
      </c>
      <c r="G32" s="574">
        <f t="shared" si="0"/>
        <v>3.4423076923076925</v>
      </c>
      <c r="H32" s="625">
        <f t="shared" si="1"/>
        <v>0.725</v>
      </c>
      <c r="I32" s="626">
        <f t="shared" si="2"/>
        <v>0.6971153846153846</v>
      </c>
    </row>
    <row r="33" spans="1:9" ht="15.75" customHeight="1" thickBot="1">
      <c r="A33" s="472" t="s">
        <v>5</v>
      </c>
      <c r="B33" s="582">
        <v>170</v>
      </c>
      <c r="C33" s="582">
        <v>346</v>
      </c>
      <c r="D33" s="582">
        <v>304</v>
      </c>
      <c r="E33" s="582">
        <v>173</v>
      </c>
      <c r="F33" s="582">
        <v>166</v>
      </c>
      <c r="G33" s="583">
        <f t="shared" si="0"/>
        <v>1.7572254335260116</v>
      </c>
      <c r="H33" s="583">
        <f t="shared" si="1"/>
        <v>0.9764705882352941</v>
      </c>
      <c r="I33" s="584">
        <f t="shared" si="2"/>
        <v>0.9595375722543352</v>
      </c>
    </row>
    <row r="34" spans="1:9" ht="15.75" customHeight="1">
      <c r="A34" s="577" t="s">
        <v>6</v>
      </c>
      <c r="B34" s="578">
        <f>SUBTOTAL(9,B35:B38)</f>
        <v>1370</v>
      </c>
      <c r="C34" s="578">
        <f>SUBTOTAL(9,C35:C38)</f>
        <v>6512</v>
      </c>
      <c r="D34" s="578">
        <f>SUBTOTAL(9,D35:D38)</f>
        <v>4322</v>
      </c>
      <c r="E34" s="578">
        <f>SUBTOTAL(9,E35:E38)</f>
        <v>2014</v>
      </c>
      <c r="F34" s="578">
        <f>SUBTOTAL(9,F35:F38)</f>
        <v>1456</v>
      </c>
      <c r="G34" s="567">
        <f t="shared" si="0"/>
        <v>2.1459781529294935</v>
      </c>
      <c r="H34" s="567">
        <f t="shared" si="1"/>
        <v>1.0627737226277372</v>
      </c>
      <c r="I34" s="568">
        <f t="shared" si="2"/>
        <v>0.7229394240317776</v>
      </c>
    </row>
    <row r="35" spans="1:9" ht="15.75" customHeight="1">
      <c r="A35" s="126" t="s">
        <v>112</v>
      </c>
      <c r="B35" s="569">
        <v>390</v>
      </c>
      <c r="C35" s="569">
        <v>862</v>
      </c>
      <c r="D35" s="569">
        <v>611</v>
      </c>
      <c r="E35" s="569">
        <v>495</v>
      </c>
      <c r="F35" s="569">
        <v>301</v>
      </c>
      <c r="G35" s="570">
        <f t="shared" si="0"/>
        <v>1.2343434343434343</v>
      </c>
      <c r="H35" s="623">
        <f t="shared" si="1"/>
        <v>0.7717948717948718</v>
      </c>
      <c r="I35" s="624">
        <f t="shared" si="2"/>
        <v>0.6080808080808081</v>
      </c>
    </row>
    <row r="36" spans="1:9" ht="15.75" customHeight="1">
      <c r="A36" s="126" t="s">
        <v>95</v>
      </c>
      <c r="B36" s="569">
        <v>500</v>
      </c>
      <c r="C36" s="569">
        <v>3237</v>
      </c>
      <c r="D36" s="569">
        <v>2257</v>
      </c>
      <c r="E36" s="569">
        <v>965</v>
      </c>
      <c r="F36" s="569">
        <v>696</v>
      </c>
      <c r="G36" s="570">
        <f t="shared" si="0"/>
        <v>2.338860103626943</v>
      </c>
      <c r="H36" s="623">
        <f t="shared" si="1"/>
        <v>1.392</v>
      </c>
      <c r="I36" s="624">
        <f t="shared" si="2"/>
        <v>0.7212435233160622</v>
      </c>
    </row>
    <row r="37" spans="1:9" ht="15.75" customHeight="1">
      <c r="A37" s="126" t="s">
        <v>115</v>
      </c>
      <c r="B37" s="569">
        <v>60</v>
      </c>
      <c r="C37" s="569">
        <v>1654</v>
      </c>
      <c r="D37" s="569">
        <v>952</v>
      </c>
      <c r="E37" s="569">
        <v>151</v>
      </c>
      <c r="F37" s="569">
        <v>133</v>
      </c>
      <c r="G37" s="570">
        <f t="shared" si="0"/>
        <v>6.304635761589404</v>
      </c>
      <c r="H37" s="623">
        <f t="shared" si="1"/>
        <v>2.216666666666667</v>
      </c>
      <c r="I37" s="624">
        <f t="shared" si="2"/>
        <v>0.8807947019867549</v>
      </c>
    </row>
    <row r="38" spans="1:9" ht="15.75" customHeight="1" thickBot="1">
      <c r="A38" s="579" t="s">
        <v>99</v>
      </c>
      <c r="B38" s="580">
        <v>420</v>
      </c>
      <c r="C38" s="580">
        <v>759</v>
      </c>
      <c r="D38" s="580">
        <v>502</v>
      </c>
      <c r="E38" s="580">
        <v>403</v>
      </c>
      <c r="F38" s="580">
        <v>326</v>
      </c>
      <c r="G38" s="574">
        <f t="shared" si="0"/>
        <v>1.2456575682382134</v>
      </c>
      <c r="H38" s="625">
        <f t="shared" si="1"/>
        <v>0.7761904761904762</v>
      </c>
      <c r="I38" s="626">
        <f t="shared" si="2"/>
        <v>0.8089330024813896</v>
      </c>
    </row>
    <row r="39" spans="1:9" ht="15.75" customHeight="1">
      <c r="A39" s="577" t="s">
        <v>22</v>
      </c>
      <c r="B39" s="578">
        <f>SUBTOTAL(9,B40:B47)</f>
        <v>1727</v>
      </c>
      <c r="C39" s="578">
        <f>SUBTOTAL(9,C40:C47)</f>
        <v>7067</v>
      </c>
      <c r="D39" s="578">
        <f>SUBTOTAL(9,D40:D47)</f>
        <v>5246</v>
      </c>
      <c r="E39" s="578">
        <f>SUBTOTAL(9,E40:E47)</f>
        <v>2183</v>
      </c>
      <c r="F39" s="578">
        <f>SUBTOTAL(9,F40:F47)</f>
        <v>1541</v>
      </c>
      <c r="G39" s="567">
        <f t="shared" si="0"/>
        <v>2.403114979386166</v>
      </c>
      <c r="H39" s="567">
        <f t="shared" si="1"/>
        <v>0.8922987840185292</v>
      </c>
      <c r="I39" s="568">
        <f t="shared" si="2"/>
        <v>0.7059092991296381</v>
      </c>
    </row>
    <row r="40" spans="1:9" ht="15.75" customHeight="1">
      <c r="A40" s="126" t="s">
        <v>112</v>
      </c>
      <c r="B40" s="569">
        <v>320</v>
      </c>
      <c r="C40" s="569">
        <v>911</v>
      </c>
      <c r="D40" s="569">
        <v>732</v>
      </c>
      <c r="E40" s="569">
        <v>386</v>
      </c>
      <c r="F40" s="569">
        <v>282</v>
      </c>
      <c r="G40" s="570">
        <f t="shared" si="0"/>
        <v>1.8963730569948187</v>
      </c>
      <c r="H40" s="623">
        <f t="shared" si="1"/>
        <v>0.88125</v>
      </c>
      <c r="I40" s="624">
        <f t="shared" si="2"/>
        <v>0.7305699481865285</v>
      </c>
    </row>
    <row r="41" spans="1:9" ht="15.75" customHeight="1">
      <c r="A41" s="126" t="s">
        <v>119</v>
      </c>
      <c r="B41" s="569">
        <v>150</v>
      </c>
      <c r="C41" s="569">
        <v>946</v>
      </c>
      <c r="D41" s="569">
        <v>816</v>
      </c>
      <c r="E41" s="569">
        <v>254</v>
      </c>
      <c r="F41" s="569">
        <v>119</v>
      </c>
      <c r="G41" s="570">
        <f t="shared" si="0"/>
        <v>3.2125984251968505</v>
      </c>
      <c r="H41" s="623">
        <f t="shared" si="1"/>
        <v>0.7933333333333333</v>
      </c>
      <c r="I41" s="624">
        <f t="shared" si="2"/>
        <v>0.468503937007874</v>
      </c>
    </row>
    <row r="42" spans="1:9" ht="15.75" customHeight="1">
      <c r="A42" s="126" t="s">
        <v>117</v>
      </c>
      <c r="B42" s="569">
        <v>260</v>
      </c>
      <c r="C42" s="569">
        <v>1365</v>
      </c>
      <c r="D42" s="569">
        <v>1226</v>
      </c>
      <c r="E42" s="569">
        <v>472</v>
      </c>
      <c r="F42" s="569">
        <v>225</v>
      </c>
      <c r="G42" s="570">
        <f t="shared" si="0"/>
        <v>2.597457627118644</v>
      </c>
      <c r="H42" s="623">
        <f t="shared" si="1"/>
        <v>0.8653846153846154</v>
      </c>
      <c r="I42" s="624">
        <f t="shared" si="2"/>
        <v>0.4766949152542373</v>
      </c>
    </row>
    <row r="43" spans="1:9" ht="15.75" customHeight="1">
      <c r="A43" s="126" t="s">
        <v>94</v>
      </c>
      <c r="B43" s="569">
        <v>130</v>
      </c>
      <c r="C43" s="569">
        <v>362</v>
      </c>
      <c r="D43" s="569">
        <v>362</v>
      </c>
      <c r="E43" s="569">
        <v>253</v>
      </c>
      <c r="F43" s="569">
        <v>154</v>
      </c>
      <c r="G43" s="570">
        <f t="shared" si="0"/>
        <v>1.4308300395256917</v>
      </c>
      <c r="H43" s="623">
        <f t="shared" si="1"/>
        <v>1.1846153846153846</v>
      </c>
      <c r="I43" s="624">
        <f t="shared" si="2"/>
        <v>0.6086956521739131</v>
      </c>
    </row>
    <row r="44" spans="1:9" ht="15.75" customHeight="1">
      <c r="A44" s="126" t="s">
        <v>118</v>
      </c>
      <c r="B44" s="569">
        <v>80</v>
      </c>
      <c r="C44" s="569">
        <v>419</v>
      </c>
      <c r="D44" s="569">
        <v>329</v>
      </c>
      <c r="E44" s="569">
        <v>107</v>
      </c>
      <c r="F44" s="569">
        <v>89</v>
      </c>
      <c r="G44" s="570">
        <f t="shared" si="0"/>
        <v>3.074766355140187</v>
      </c>
      <c r="H44" s="623">
        <f t="shared" si="1"/>
        <v>1.1125</v>
      </c>
      <c r="I44" s="624">
        <f t="shared" si="2"/>
        <v>0.8317757009345794</v>
      </c>
    </row>
    <row r="45" spans="1:9" ht="15.75" customHeight="1">
      <c r="A45" s="126" t="s">
        <v>120</v>
      </c>
      <c r="B45" s="569">
        <v>150</v>
      </c>
      <c r="C45" s="569">
        <v>660</v>
      </c>
      <c r="D45" s="569" t="s">
        <v>100</v>
      </c>
      <c r="E45" s="569" t="s">
        <v>100</v>
      </c>
      <c r="F45" s="569">
        <v>110</v>
      </c>
      <c r="G45" s="570" t="str">
        <f t="shared" si="0"/>
        <v>x</v>
      </c>
      <c r="H45" s="623">
        <f t="shared" si="1"/>
        <v>0.7333333333333333</v>
      </c>
      <c r="I45" s="624" t="str">
        <f t="shared" si="2"/>
        <v>x</v>
      </c>
    </row>
    <row r="46" spans="1:9" ht="15.75" customHeight="1">
      <c r="A46" s="126" t="s">
        <v>116</v>
      </c>
      <c r="B46" s="569">
        <v>303</v>
      </c>
      <c r="C46" s="569">
        <v>1389</v>
      </c>
      <c r="D46" s="569">
        <v>980</v>
      </c>
      <c r="E46" s="569">
        <v>392</v>
      </c>
      <c r="F46" s="569">
        <v>316</v>
      </c>
      <c r="G46" s="570">
        <f t="shared" si="0"/>
        <v>2.5</v>
      </c>
      <c r="H46" s="623">
        <f t="shared" si="1"/>
        <v>1.0429042904290429</v>
      </c>
      <c r="I46" s="624">
        <f t="shared" si="2"/>
        <v>0.8061224489795918</v>
      </c>
    </row>
    <row r="47" spans="1:9" ht="15.75" customHeight="1" thickBot="1">
      <c r="A47" s="579" t="s">
        <v>99</v>
      </c>
      <c r="B47" s="580">
        <v>334</v>
      </c>
      <c r="C47" s="580">
        <v>1015</v>
      </c>
      <c r="D47" s="580">
        <v>801</v>
      </c>
      <c r="E47" s="580">
        <v>319</v>
      </c>
      <c r="F47" s="580">
        <v>246</v>
      </c>
      <c r="G47" s="574">
        <f t="shared" si="0"/>
        <v>2.510971786833856</v>
      </c>
      <c r="H47" s="625">
        <f t="shared" si="1"/>
        <v>0.7365269461077845</v>
      </c>
      <c r="I47" s="626">
        <f t="shared" si="2"/>
        <v>0.7711598746081505</v>
      </c>
    </row>
    <row r="48" spans="1:9" ht="15.75" customHeight="1">
      <c r="A48" s="577" t="s">
        <v>207</v>
      </c>
      <c r="B48" s="578">
        <f>SUBTOTAL(9,B49:B53)</f>
        <v>685</v>
      </c>
      <c r="C48" s="578">
        <f>SUBTOTAL(9,C49:C53)</f>
        <v>3787</v>
      </c>
      <c r="D48" s="578">
        <f>SUBTOTAL(9,D49:D53)</f>
        <v>2931</v>
      </c>
      <c r="E48" s="578">
        <f>SUBTOTAL(9,E49:E53)</f>
        <v>826</v>
      </c>
      <c r="F48" s="578">
        <f>SUBTOTAL(9,F49:F53)</f>
        <v>563</v>
      </c>
      <c r="G48" s="567">
        <f t="shared" si="0"/>
        <v>3.5484261501210654</v>
      </c>
      <c r="H48" s="567">
        <f t="shared" si="1"/>
        <v>0.8218978102189781</v>
      </c>
      <c r="I48" s="568">
        <f t="shared" si="2"/>
        <v>0.6815980629539952</v>
      </c>
    </row>
    <row r="49" spans="1:9" ht="15.75" customHeight="1">
      <c r="A49" s="126" t="s">
        <v>123</v>
      </c>
      <c r="B49" s="569">
        <v>25</v>
      </c>
      <c r="C49" s="569">
        <v>28</v>
      </c>
      <c r="D49" s="569">
        <v>24</v>
      </c>
      <c r="E49" s="569">
        <v>23</v>
      </c>
      <c r="F49" s="569">
        <v>21</v>
      </c>
      <c r="G49" s="570">
        <f t="shared" si="0"/>
        <v>1.0434782608695652</v>
      </c>
      <c r="H49" s="623">
        <f t="shared" si="1"/>
        <v>0.84</v>
      </c>
      <c r="I49" s="624">
        <f t="shared" si="2"/>
        <v>0.9130434782608695</v>
      </c>
    </row>
    <row r="50" spans="1:9" ht="15.75" customHeight="1">
      <c r="A50" s="126" t="s">
        <v>122</v>
      </c>
      <c r="B50" s="569">
        <v>100</v>
      </c>
      <c r="C50" s="569">
        <v>488</v>
      </c>
      <c r="D50" s="569">
        <v>403</v>
      </c>
      <c r="E50" s="569">
        <v>79</v>
      </c>
      <c r="F50" s="569">
        <v>64</v>
      </c>
      <c r="G50" s="570">
        <f t="shared" si="0"/>
        <v>5.10126582278481</v>
      </c>
      <c r="H50" s="623">
        <f t="shared" si="1"/>
        <v>0.64</v>
      </c>
      <c r="I50" s="624">
        <f t="shared" si="2"/>
        <v>0.810126582278481</v>
      </c>
    </row>
    <row r="51" spans="1:9" ht="15.75" customHeight="1">
      <c r="A51" s="126" t="s">
        <v>94</v>
      </c>
      <c r="B51" s="569">
        <v>150</v>
      </c>
      <c r="C51" s="569">
        <v>1509</v>
      </c>
      <c r="D51" s="569">
        <v>1351</v>
      </c>
      <c r="E51" s="569">
        <v>222</v>
      </c>
      <c r="F51" s="569">
        <v>85</v>
      </c>
      <c r="G51" s="570">
        <f t="shared" si="0"/>
        <v>6.085585585585585</v>
      </c>
      <c r="H51" s="623">
        <f t="shared" si="1"/>
        <v>0.5666666666666667</v>
      </c>
      <c r="I51" s="624">
        <f t="shared" si="2"/>
        <v>0.38288288288288286</v>
      </c>
    </row>
    <row r="52" spans="1:9" ht="15.75" customHeight="1">
      <c r="A52" s="126" t="s">
        <v>121</v>
      </c>
      <c r="B52" s="569">
        <v>180</v>
      </c>
      <c r="C52" s="569">
        <v>1118</v>
      </c>
      <c r="D52" s="569">
        <v>676</v>
      </c>
      <c r="E52" s="569">
        <v>219</v>
      </c>
      <c r="F52" s="569">
        <v>200</v>
      </c>
      <c r="G52" s="570">
        <f t="shared" si="0"/>
        <v>3.08675799086758</v>
      </c>
      <c r="H52" s="623">
        <f t="shared" si="1"/>
        <v>1.1111111111111112</v>
      </c>
      <c r="I52" s="624">
        <f t="shared" si="2"/>
        <v>0.91324200913242</v>
      </c>
    </row>
    <row r="53" spans="1:9" ht="15.75" customHeight="1" thickBot="1">
      <c r="A53" s="579" t="s">
        <v>99</v>
      </c>
      <c r="B53" s="580">
        <v>230</v>
      </c>
      <c r="C53" s="580">
        <v>644</v>
      </c>
      <c r="D53" s="580">
        <v>477</v>
      </c>
      <c r="E53" s="580">
        <v>283</v>
      </c>
      <c r="F53" s="580">
        <v>193</v>
      </c>
      <c r="G53" s="574">
        <f t="shared" si="0"/>
        <v>1.685512367491166</v>
      </c>
      <c r="H53" s="625">
        <f t="shared" si="1"/>
        <v>0.8391304347826087</v>
      </c>
      <c r="I53" s="626">
        <f t="shared" si="2"/>
        <v>0.6819787985865724</v>
      </c>
    </row>
    <row r="54" spans="1:9" ht="15.75" customHeight="1">
      <c r="A54" s="577" t="s">
        <v>9</v>
      </c>
      <c r="B54" s="578">
        <f>SUBTOTAL(9,B55:B60)</f>
        <v>4820</v>
      </c>
      <c r="C54" s="578">
        <f>SUBTOTAL(9,C55:C60)</f>
        <v>8201</v>
      </c>
      <c r="D54" s="578">
        <f>SUBTOTAL(9,D55:D60)</f>
        <v>7004</v>
      </c>
      <c r="E54" s="578">
        <f>SUBTOTAL(9,E55:E60)</f>
        <v>6211</v>
      </c>
      <c r="F54" s="578">
        <f>SUBTOTAL(9,F55:F60)</f>
        <v>4306</v>
      </c>
      <c r="G54" s="567">
        <f t="shared" si="0"/>
        <v>1.1276767026243761</v>
      </c>
      <c r="H54" s="567">
        <f t="shared" si="1"/>
        <v>0.8933609958506225</v>
      </c>
      <c r="I54" s="568">
        <f t="shared" si="2"/>
        <v>0.6932861052970536</v>
      </c>
    </row>
    <row r="55" spans="1:9" ht="15.75" customHeight="1">
      <c r="A55" s="126" t="s">
        <v>125</v>
      </c>
      <c r="B55" s="569">
        <v>1000</v>
      </c>
      <c r="C55" s="569">
        <v>1268</v>
      </c>
      <c r="D55" s="569">
        <v>1268</v>
      </c>
      <c r="E55" s="569">
        <v>1098</v>
      </c>
      <c r="F55" s="569">
        <v>609</v>
      </c>
      <c r="G55" s="570">
        <f t="shared" si="0"/>
        <v>1.1548269581056467</v>
      </c>
      <c r="H55" s="623">
        <f t="shared" si="1"/>
        <v>0.609</v>
      </c>
      <c r="I55" s="624">
        <f t="shared" si="2"/>
        <v>0.5546448087431693</v>
      </c>
    </row>
    <row r="56" spans="1:9" ht="15.75" customHeight="1">
      <c r="A56" s="585" t="s">
        <v>129</v>
      </c>
      <c r="B56" s="569">
        <v>800</v>
      </c>
      <c r="C56" s="569">
        <v>2036</v>
      </c>
      <c r="D56" s="569">
        <v>2022</v>
      </c>
      <c r="E56" s="569">
        <v>1784</v>
      </c>
      <c r="F56" s="569">
        <v>965</v>
      </c>
      <c r="G56" s="570">
        <f t="shared" si="0"/>
        <v>1.133408071748879</v>
      </c>
      <c r="H56" s="623">
        <f t="shared" si="1"/>
        <v>1.20625</v>
      </c>
      <c r="I56" s="624">
        <f t="shared" si="2"/>
        <v>0.5409192825112108</v>
      </c>
    </row>
    <row r="57" spans="1:9" ht="15.75" customHeight="1">
      <c r="A57" s="126" t="s">
        <v>124</v>
      </c>
      <c r="B57" s="569">
        <v>1050</v>
      </c>
      <c r="C57" s="569">
        <v>1258</v>
      </c>
      <c r="D57" s="569">
        <v>1088</v>
      </c>
      <c r="E57" s="569">
        <v>1078</v>
      </c>
      <c r="F57" s="569">
        <v>918</v>
      </c>
      <c r="G57" s="570">
        <f t="shared" si="0"/>
        <v>1.0092764378478665</v>
      </c>
      <c r="H57" s="623">
        <f t="shared" si="1"/>
        <v>0.8742857142857143</v>
      </c>
      <c r="I57" s="624">
        <f t="shared" si="2"/>
        <v>0.8515769944341373</v>
      </c>
    </row>
    <row r="58" spans="1:9" ht="15.75" customHeight="1">
      <c r="A58" s="126" t="s">
        <v>126</v>
      </c>
      <c r="B58" s="569">
        <v>900</v>
      </c>
      <c r="C58" s="569">
        <v>1951</v>
      </c>
      <c r="D58" s="569">
        <v>1609</v>
      </c>
      <c r="E58" s="569">
        <v>1482</v>
      </c>
      <c r="F58" s="569">
        <v>1071</v>
      </c>
      <c r="G58" s="570">
        <f t="shared" si="0"/>
        <v>1.0856950067476383</v>
      </c>
      <c r="H58" s="623">
        <f t="shared" si="1"/>
        <v>1.19</v>
      </c>
      <c r="I58" s="624">
        <f t="shared" si="2"/>
        <v>0.7226720647773279</v>
      </c>
    </row>
    <row r="59" spans="1:9" ht="15.75" customHeight="1">
      <c r="A59" s="126" t="s">
        <v>127</v>
      </c>
      <c r="B59" s="569">
        <v>850</v>
      </c>
      <c r="C59" s="569">
        <v>1101</v>
      </c>
      <c r="D59" s="569">
        <v>524</v>
      </c>
      <c r="E59" s="569">
        <v>524</v>
      </c>
      <c r="F59" s="569">
        <v>524</v>
      </c>
      <c r="G59" s="570">
        <f t="shared" si="0"/>
        <v>1</v>
      </c>
      <c r="H59" s="623">
        <f t="shared" si="1"/>
        <v>0.6164705882352941</v>
      </c>
      <c r="I59" s="624">
        <f t="shared" si="2"/>
        <v>1</v>
      </c>
    </row>
    <row r="60" spans="1:9" ht="15.75" customHeight="1" thickBot="1">
      <c r="A60" s="579" t="s">
        <v>128</v>
      </c>
      <c r="B60" s="580">
        <v>220</v>
      </c>
      <c r="C60" s="580">
        <v>587</v>
      </c>
      <c r="D60" s="580">
        <v>493</v>
      </c>
      <c r="E60" s="580">
        <v>245</v>
      </c>
      <c r="F60" s="580">
        <v>219</v>
      </c>
      <c r="G60" s="574">
        <f t="shared" si="0"/>
        <v>2.012244897959184</v>
      </c>
      <c r="H60" s="625">
        <f t="shared" si="1"/>
        <v>0.9954545454545455</v>
      </c>
      <c r="I60" s="626">
        <f t="shared" si="2"/>
        <v>0.8938775510204081</v>
      </c>
    </row>
    <row r="61" spans="1:9" ht="15.75" customHeight="1">
      <c r="A61" s="577" t="s">
        <v>10</v>
      </c>
      <c r="B61" s="578">
        <f>SUBTOTAL(9,B62:B69)</f>
        <v>3450</v>
      </c>
      <c r="C61" s="578">
        <f>SUBTOTAL(9,C62:C69)</f>
        <v>8763</v>
      </c>
      <c r="D61" s="578">
        <f>SUBTOTAL(9,D62:D69)</f>
        <v>8026</v>
      </c>
      <c r="E61" s="578">
        <f>SUBTOTAL(9,E62:E69)</f>
        <v>4886</v>
      </c>
      <c r="F61" s="578">
        <f>SUBTOTAL(9,F62:F69)</f>
        <v>3159</v>
      </c>
      <c r="G61" s="567">
        <f t="shared" si="0"/>
        <v>1.6426524764633648</v>
      </c>
      <c r="H61" s="567">
        <f t="shared" si="1"/>
        <v>0.9156521739130434</v>
      </c>
      <c r="I61" s="568">
        <f t="shared" si="2"/>
        <v>0.6465411379451494</v>
      </c>
    </row>
    <row r="62" spans="1:9" ht="15.75" customHeight="1">
      <c r="A62" s="126" t="s">
        <v>134</v>
      </c>
      <c r="B62" s="569">
        <v>250</v>
      </c>
      <c r="C62" s="569">
        <v>437</v>
      </c>
      <c r="D62" s="569">
        <v>437</v>
      </c>
      <c r="E62" s="569">
        <v>412</v>
      </c>
      <c r="F62" s="569">
        <v>226</v>
      </c>
      <c r="G62" s="570">
        <f t="shared" si="0"/>
        <v>1.0606796116504855</v>
      </c>
      <c r="H62" s="623">
        <f t="shared" si="1"/>
        <v>0.904</v>
      </c>
      <c r="I62" s="624">
        <f t="shared" si="2"/>
        <v>0.5485436893203883</v>
      </c>
    </row>
    <row r="63" spans="1:9" ht="15.75" customHeight="1">
      <c r="A63" s="126" t="s">
        <v>132</v>
      </c>
      <c r="B63" s="569">
        <v>500</v>
      </c>
      <c r="C63" s="569">
        <v>2169</v>
      </c>
      <c r="D63" s="569">
        <v>2117</v>
      </c>
      <c r="E63" s="569">
        <v>742</v>
      </c>
      <c r="F63" s="569">
        <v>500</v>
      </c>
      <c r="G63" s="570">
        <f t="shared" si="0"/>
        <v>2.853099730458221</v>
      </c>
      <c r="H63" s="623">
        <f t="shared" si="1"/>
        <v>1</v>
      </c>
      <c r="I63" s="624">
        <f t="shared" si="2"/>
        <v>0.6738544474393531</v>
      </c>
    </row>
    <row r="64" spans="1:9" ht="15.75" customHeight="1">
      <c r="A64" s="126" t="s">
        <v>133</v>
      </c>
      <c r="B64" s="569">
        <v>300</v>
      </c>
      <c r="C64" s="569">
        <v>720</v>
      </c>
      <c r="D64" s="569">
        <v>720</v>
      </c>
      <c r="E64" s="569">
        <v>545</v>
      </c>
      <c r="F64" s="569">
        <v>328</v>
      </c>
      <c r="G64" s="570">
        <f t="shared" si="0"/>
        <v>1.3211009174311927</v>
      </c>
      <c r="H64" s="623">
        <f t="shared" si="1"/>
        <v>1.0933333333333333</v>
      </c>
      <c r="I64" s="624">
        <f t="shared" si="2"/>
        <v>0.6018348623853211</v>
      </c>
    </row>
    <row r="65" spans="1:9" ht="15.75" customHeight="1">
      <c r="A65" s="126" t="s">
        <v>125</v>
      </c>
      <c r="B65" s="569">
        <v>1000</v>
      </c>
      <c r="C65" s="569">
        <v>1339</v>
      </c>
      <c r="D65" s="569">
        <v>1315</v>
      </c>
      <c r="E65" s="569">
        <v>1192</v>
      </c>
      <c r="F65" s="569">
        <v>864</v>
      </c>
      <c r="G65" s="570">
        <f t="shared" si="0"/>
        <v>1.1031879194630871</v>
      </c>
      <c r="H65" s="623">
        <f t="shared" si="1"/>
        <v>0.864</v>
      </c>
      <c r="I65" s="624">
        <f t="shared" si="2"/>
        <v>0.7248322147651006</v>
      </c>
    </row>
    <row r="66" spans="1:9" ht="15.75" customHeight="1">
      <c r="A66" s="126" t="s">
        <v>124</v>
      </c>
      <c r="B66" s="569">
        <v>500</v>
      </c>
      <c r="C66" s="569">
        <v>818</v>
      </c>
      <c r="D66" s="569">
        <v>817</v>
      </c>
      <c r="E66" s="569">
        <v>786</v>
      </c>
      <c r="F66" s="569">
        <v>423</v>
      </c>
      <c r="G66" s="570">
        <f t="shared" si="0"/>
        <v>1.039440203562341</v>
      </c>
      <c r="H66" s="623">
        <f t="shared" si="1"/>
        <v>0.846</v>
      </c>
      <c r="I66" s="624">
        <f t="shared" si="2"/>
        <v>0.5381679389312977</v>
      </c>
    </row>
    <row r="67" spans="1:9" ht="15.75" customHeight="1">
      <c r="A67" s="126" t="s">
        <v>126</v>
      </c>
      <c r="B67" s="569">
        <v>700</v>
      </c>
      <c r="C67" s="569">
        <v>1470</v>
      </c>
      <c r="D67" s="569">
        <v>1085</v>
      </c>
      <c r="E67" s="569">
        <v>928</v>
      </c>
      <c r="F67" s="569">
        <v>635</v>
      </c>
      <c r="G67" s="570">
        <f t="shared" si="0"/>
        <v>1.1691810344827587</v>
      </c>
      <c r="H67" s="623">
        <f t="shared" si="1"/>
        <v>0.9071428571428571</v>
      </c>
      <c r="I67" s="624">
        <f t="shared" si="2"/>
        <v>0.6842672413793104</v>
      </c>
    </row>
    <row r="68" spans="1:9" ht="15.75" customHeight="1">
      <c r="A68" s="126" t="s">
        <v>117</v>
      </c>
      <c r="B68" s="569">
        <v>150</v>
      </c>
      <c r="C68" s="569">
        <v>1469</v>
      </c>
      <c r="D68" s="569">
        <v>1273</v>
      </c>
      <c r="E68" s="569">
        <v>229</v>
      </c>
      <c r="F68" s="569">
        <v>138</v>
      </c>
      <c r="G68" s="570">
        <f aca="true" t="shared" si="3" ref="G68:G113">IF(ISERROR(D68/E68),"x",D68/E68)</f>
        <v>5.558951965065503</v>
      </c>
      <c r="H68" s="623">
        <f aca="true" t="shared" si="4" ref="H68:H113">IF(ISERROR(F68/B68),"x",F68/B68)</f>
        <v>0.92</v>
      </c>
      <c r="I68" s="624">
        <f aca="true" t="shared" si="5" ref="I68:I113">IF(ISERROR(F68/E68),"x",F68/E68)</f>
        <v>0.6026200873362445</v>
      </c>
    </row>
    <row r="69" spans="1:9" ht="15.75" customHeight="1" thickBot="1">
      <c r="A69" s="131" t="s">
        <v>135</v>
      </c>
      <c r="B69" s="573">
        <v>50</v>
      </c>
      <c r="C69" s="573">
        <v>341</v>
      </c>
      <c r="D69" s="573">
        <v>262</v>
      </c>
      <c r="E69" s="573">
        <v>52</v>
      </c>
      <c r="F69" s="573">
        <v>45</v>
      </c>
      <c r="G69" s="581">
        <f t="shared" si="3"/>
        <v>5.038461538461538</v>
      </c>
      <c r="H69" s="631">
        <f t="shared" si="4"/>
        <v>0.9</v>
      </c>
      <c r="I69" s="632">
        <f t="shared" si="5"/>
        <v>0.8653846153846154</v>
      </c>
    </row>
    <row r="70" spans="1:9" ht="15.75" customHeight="1">
      <c r="A70" s="577" t="s">
        <v>11</v>
      </c>
      <c r="B70" s="578">
        <f>SUBTOTAL(9,B71:B77)</f>
        <v>2500</v>
      </c>
      <c r="C70" s="578">
        <f>SUBTOTAL(9,C71:C77)</f>
        <v>6338</v>
      </c>
      <c r="D70" s="578">
        <f>SUBTOTAL(9,D71:D77)</f>
        <v>5439</v>
      </c>
      <c r="E70" s="578">
        <f>SUBTOTAL(9,E71:E77)</f>
        <v>3886</v>
      </c>
      <c r="F70" s="578">
        <f>SUBTOTAL(9,F71:F77)</f>
        <v>2437</v>
      </c>
      <c r="G70" s="567">
        <f t="shared" si="3"/>
        <v>1.3996397323726197</v>
      </c>
      <c r="H70" s="567">
        <f t="shared" si="4"/>
        <v>0.9748</v>
      </c>
      <c r="I70" s="568">
        <f t="shared" si="5"/>
        <v>0.6271230056613484</v>
      </c>
    </row>
    <row r="71" spans="1:9" ht="15.75" customHeight="1">
      <c r="A71" s="126" t="s">
        <v>112</v>
      </c>
      <c r="B71" s="569">
        <v>150</v>
      </c>
      <c r="C71" s="569">
        <v>348</v>
      </c>
      <c r="D71" s="569">
        <v>241</v>
      </c>
      <c r="E71" s="569">
        <v>211</v>
      </c>
      <c r="F71" s="569">
        <v>211</v>
      </c>
      <c r="G71" s="627">
        <f t="shared" si="3"/>
        <v>1.1421800947867298</v>
      </c>
      <c r="H71" s="623">
        <f t="shared" si="4"/>
        <v>1.4066666666666667</v>
      </c>
      <c r="I71" s="624">
        <f t="shared" si="5"/>
        <v>1</v>
      </c>
    </row>
    <row r="72" spans="1:9" ht="15.75" customHeight="1">
      <c r="A72" s="126" t="s">
        <v>125</v>
      </c>
      <c r="B72" s="569">
        <v>550</v>
      </c>
      <c r="C72" s="569">
        <v>912</v>
      </c>
      <c r="D72" s="569">
        <v>805</v>
      </c>
      <c r="E72" s="569">
        <v>787</v>
      </c>
      <c r="F72" s="569">
        <v>412</v>
      </c>
      <c r="G72" s="627">
        <f t="shared" si="3"/>
        <v>1.02287166454892</v>
      </c>
      <c r="H72" s="623">
        <f t="shared" si="4"/>
        <v>0.7490909090909091</v>
      </c>
      <c r="I72" s="624">
        <f t="shared" si="5"/>
        <v>0.5235069885641678</v>
      </c>
    </row>
    <row r="73" spans="1:9" ht="15.75" customHeight="1">
      <c r="A73" s="126" t="s">
        <v>124</v>
      </c>
      <c r="B73" s="569">
        <v>350</v>
      </c>
      <c r="C73" s="569">
        <v>591</v>
      </c>
      <c r="D73" s="569">
        <v>468</v>
      </c>
      <c r="E73" s="569">
        <v>468</v>
      </c>
      <c r="F73" s="569">
        <v>329</v>
      </c>
      <c r="G73" s="627">
        <f t="shared" si="3"/>
        <v>1</v>
      </c>
      <c r="H73" s="623">
        <f t="shared" si="4"/>
        <v>0.94</v>
      </c>
      <c r="I73" s="624">
        <f t="shared" si="5"/>
        <v>0.7029914529914529</v>
      </c>
    </row>
    <row r="74" spans="1:9" ht="15.75" customHeight="1">
      <c r="A74" s="126" t="s">
        <v>137</v>
      </c>
      <c r="B74" s="569">
        <v>400</v>
      </c>
      <c r="C74" s="569">
        <v>1055</v>
      </c>
      <c r="D74" s="569">
        <v>964</v>
      </c>
      <c r="E74" s="569">
        <v>913</v>
      </c>
      <c r="F74" s="569">
        <v>523</v>
      </c>
      <c r="G74" s="627">
        <f t="shared" si="3"/>
        <v>1.0558598028477546</v>
      </c>
      <c r="H74" s="623">
        <f t="shared" si="4"/>
        <v>1.3075</v>
      </c>
      <c r="I74" s="624">
        <f t="shared" si="5"/>
        <v>0.5728368017524644</v>
      </c>
    </row>
    <row r="75" spans="1:9" ht="15.75" customHeight="1">
      <c r="A75" s="126" t="s">
        <v>136</v>
      </c>
      <c r="B75" s="569">
        <v>530</v>
      </c>
      <c r="C75" s="569">
        <v>1950</v>
      </c>
      <c r="D75" s="569">
        <v>1645</v>
      </c>
      <c r="E75" s="569">
        <v>612</v>
      </c>
      <c r="F75" s="569">
        <v>435</v>
      </c>
      <c r="G75" s="627">
        <f t="shared" si="3"/>
        <v>2.6879084967320264</v>
      </c>
      <c r="H75" s="623">
        <f t="shared" si="4"/>
        <v>0.8207547169811321</v>
      </c>
      <c r="I75" s="624">
        <f t="shared" si="5"/>
        <v>0.7107843137254902</v>
      </c>
    </row>
    <row r="76" spans="1:9" ht="15.75" customHeight="1">
      <c r="A76" s="126" t="s">
        <v>138</v>
      </c>
      <c r="B76" s="569">
        <v>370</v>
      </c>
      <c r="C76" s="569">
        <v>1093</v>
      </c>
      <c r="D76" s="569">
        <v>988</v>
      </c>
      <c r="E76" s="569">
        <v>708</v>
      </c>
      <c r="F76" s="569">
        <v>376</v>
      </c>
      <c r="G76" s="627">
        <f t="shared" si="3"/>
        <v>1.3954802259887005</v>
      </c>
      <c r="H76" s="623">
        <f t="shared" si="4"/>
        <v>1.0162162162162163</v>
      </c>
      <c r="I76" s="624">
        <f t="shared" si="5"/>
        <v>0.5310734463276836</v>
      </c>
    </row>
    <row r="77" spans="1:9" ht="15.75" customHeight="1" thickBot="1">
      <c r="A77" s="579" t="s">
        <v>139</v>
      </c>
      <c r="B77" s="580">
        <v>150</v>
      </c>
      <c r="C77" s="580">
        <v>389</v>
      </c>
      <c r="D77" s="580">
        <v>328</v>
      </c>
      <c r="E77" s="580">
        <v>187</v>
      </c>
      <c r="F77" s="580">
        <v>151</v>
      </c>
      <c r="G77" s="628">
        <f t="shared" si="3"/>
        <v>1.7540106951871657</v>
      </c>
      <c r="H77" s="625">
        <f t="shared" si="4"/>
        <v>1.0066666666666666</v>
      </c>
      <c r="I77" s="626">
        <f t="shared" si="5"/>
        <v>0.8074866310160428</v>
      </c>
    </row>
    <row r="78" spans="1:9" ht="15.75" customHeight="1">
      <c r="A78" s="565" t="s">
        <v>12</v>
      </c>
      <c r="B78" s="566">
        <f>SUBTOTAL(9,B79:B82)</f>
        <v>720</v>
      </c>
      <c r="C78" s="566">
        <f>SUBTOTAL(9,C79:C82)</f>
        <v>2247</v>
      </c>
      <c r="D78" s="566">
        <f>SUBTOTAL(9,D79:D82)</f>
        <v>1943</v>
      </c>
      <c r="E78" s="566">
        <f>SUBTOTAL(9,E79:E82)</f>
        <v>968</v>
      </c>
      <c r="F78" s="566">
        <f>SUBTOTAL(9,F79:F82)</f>
        <v>557</v>
      </c>
      <c r="G78" s="629">
        <f t="shared" si="3"/>
        <v>2.0072314049586777</v>
      </c>
      <c r="H78" s="629">
        <f t="shared" si="4"/>
        <v>0.7736111111111111</v>
      </c>
      <c r="I78" s="630">
        <f t="shared" si="5"/>
        <v>0.5754132231404959</v>
      </c>
    </row>
    <row r="79" spans="1:9" ht="15.75" customHeight="1">
      <c r="A79" s="126" t="s">
        <v>140</v>
      </c>
      <c r="B79" s="569">
        <v>230</v>
      </c>
      <c r="C79" s="569">
        <v>615</v>
      </c>
      <c r="D79" s="569">
        <v>575</v>
      </c>
      <c r="E79" s="569">
        <v>333</v>
      </c>
      <c r="F79" s="569">
        <v>153</v>
      </c>
      <c r="G79" s="570">
        <f t="shared" si="3"/>
        <v>1.7267267267267268</v>
      </c>
      <c r="H79" s="623">
        <f t="shared" si="4"/>
        <v>0.6652173913043479</v>
      </c>
      <c r="I79" s="624">
        <f t="shared" si="5"/>
        <v>0.4594594594594595</v>
      </c>
    </row>
    <row r="80" spans="1:9" ht="15.75" customHeight="1">
      <c r="A80" s="126" t="s">
        <v>141</v>
      </c>
      <c r="B80" s="569">
        <v>165</v>
      </c>
      <c r="C80" s="569">
        <v>212</v>
      </c>
      <c r="D80" s="569">
        <v>152</v>
      </c>
      <c r="E80" s="569">
        <v>138</v>
      </c>
      <c r="F80" s="569">
        <v>119</v>
      </c>
      <c r="G80" s="570">
        <f t="shared" si="3"/>
        <v>1.1014492753623188</v>
      </c>
      <c r="H80" s="623">
        <f t="shared" si="4"/>
        <v>0.7212121212121212</v>
      </c>
      <c r="I80" s="624">
        <f t="shared" si="5"/>
        <v>0.8623188405797102</v>
      </c>
    </row>
    <row r="81" spans="1:9" ht="15.75" customHeight="1">
      <c r="A81" s="126" t="s">
        <v>142</v>
      </c>
      <c r="B81" s="569">
        <v>165</v>
      </c>
      <c r="C81" s="569">
        <v>309</v>
      </c>
      <c r="D81" s="569">
        <v>267</v>
      </c>
      <c r="E81" s="569">
        <v>244</v>
      </c>
      <c r="F81" s="569">
        <v>137</v>
      </c>
      <c r="G81" s="570">
        <f t="shared" si="3"/>
        <v>1.0942622950819672</v>
      </c>
      <c r="H81" s="623">
        <f t="shared" si="4"/>
        <v>0.8303030303030303</v>
      </c>
      <c r="I81" s="624">
        <f t="shared" si="5"/>
        <v>0.5614754098360656</v>
      </c>
    </row>
    <row r="82" spans="1:9" ht="15.75" customHeight="1" thickBot="1">
      <c r="A82" s="579" t="s">
        <v>143</v>
      </c>
      <c r="B82" s="580">
        <v>160</v>
      </c>
      <c r="C82" s="580">
        <v>1111</v>
      </c>
      <c r="D82" s="580">
        <v>949</v>
      </c>
      <c r="E82" s="580">
        <v>253</v>
      </c>
      <c r="F82" s="580">
        <v>148</v>
      </c>
      <c r="G82" s="574">
        <f t="shared" si="3"/>
        <v>3.7509881422924902</v>
      </c>
      <c r="H82" s="625">
        <f t="shared" si="4"/>
        <v>0.925</v>
      </c>
      <c r="I82" s="626">
        <f t="shared" si="5"/>
        <v>0.5849802371541502</v>
      </c>
    </row>
    <row r="83" spans="1:9" ht="15.75" customHeight="1">
      <c r="A83" s="577" t="s">
        <v>13</v>
      </c>
      <c r="B83" s="578">
        <f>SUBTOTAL(9,B84:B89)</f>
        <v>1865</v>
      </c>
      <c r="C83" s="578">
        <f>SUBTOTAL(9,C84:C89)</f>
        <v>5864</v>
      </c>
      <c r="D83" s="578">
        <f>SUBTOTAL(9,D84:D89)</f>
        <v>4982</v>
      </c>
      <c r="E83" s="578">
        <f>SUBTOTAL(9,E84:E89)</f>
        <v>2221</v>
      </c>
      <c r="F83" s="578">
        <f>SUBTOTAL(9,F84:F89)</f>
        <v>1863</v>
      </c>
      <c r="G83" s="567">
        <f t="shared" si="3"/>
        <v>2.243133723547951</v>
      </c>
      <c r="H83" s="567">
        <f t="shared" si="4"/>
        <v>0.9989276139410188</v>
      </c>
      <c r="I83" s="568">
        <f t="shared" si="5"/>
        <v>0.8388113462404322</v>
      </c>
    </row>
    <row r="84" spans="1:9" ht="15.75" customHeight="1">
      <c r="A84" s="126" t="s">
        <v>147</v>
      </c>
      <c r="B84" s="569">
        <v>400</v>
      </c>
      <c r="C84" s="569">
        <v>1178</v>
      </c>
      <c r="D84" s="569">
        <v>992</v>
      </c>
      <c r="E84" s="569">
        <v>435</v>
      </c>
      <c r="F84" s="569">
        <v>388</v>
      </c>
      <c r="G84" s="570">
        <f t="shared" si="3"/>
        <v>2.2804597701149425</v>
      </c>
      <c r="H84" s="623">
        <f t="shared" si="4"/>
        <v>0.97</v>
      </c>
      <c r="I84" s="624">
        <f t="shared" si="5"/>
        <v>0.8919540229885058</v>
      </c>
    </row>
    <row r="85" spans="1:9" ht="15.75" customHeight="1">
      <c r="A85" s="126" t="s">
        <v>145</v>
      </c>
      <c r="B85" s="569">
        <v>450</v>
      </c>
      <c r="C85" s="569">
        <v>1294</v>
      </c>
      <c r="D85" s="569">
        <v>1125</v>
      </c>
      <c r="E85" s="569">
        <v>555</v>
      </c>
      <c r="F85" s="569">
        <v>458</v>
      </c>
      <c r="G85" s="570">
        <f t="shared" si="3"/>
        <v>2.027027027027027</v>
      </c>
      <c r="H85" s="623">
        <f t="shared" si="4"/>
        <v>1.0177777777777777</v>
      </c>
      <c r="I85" s="624">
        <f t="shared" si="5"/>
        <v>0.8252252252252252</v>
      </c>
    </row>
    <row r="86" spans="1:9" ht="15.75" customHeight="1">
      <c r="A86" s="126" t="s">
        <v>146</v>
      </c>
      <c r="B86" s="569">
        <v>350</v>
      </c>
      <c r="C86" s="569">
        <v>966</v>
      </c>
      <c r="D86" s="569">
        <v>799</v>
      </c>
      <c r="E86" s="569">
        <v>422</v>
      </c>
      <c r="F86" s="569">
        <v>387</v>
      </c>
      <c r="G86" s="570">
        <f t="shared" si="3"/>
        <v>1.8933649289099526</v>
      </c>
      <c r="H86" s="623">
        <f t="shared" si="4"/>
        <v>1.1057142857142856</v>
      </c>
      <c r="I86" s="624">
        <f t="shared" si="5"/>
        <v>0.9170616113744076</v>
      </c>
    </row>
    <row r="87" spans="1:9" ht="15.75" customHeight="1">
      <c r="A87" s="126" t="s">
        <v>149</v>
      </c>
      <c r="B87" s="569">
        <v>185</v>
      </c>
      <c r="C87" s="569">
        <v>789</v>
      </c>
      <c r="D87" s="569">
        <v>702</v>
      </c>
      <c r="E87" s="569">
        <v>256</v>
      </c>
      <c r="F87" s="569">
        <v>176</v>
      </c>
      <c r="G87" s="570">
        <f t="shared" si="3"/>
        <v>2.7421875</v>
      </c>
      <c r="H87" s="623">
        <f t="shared" si="4"/>
        <v>0.9513513513513514</v>
      </c>
      <c r="I87" s="624">
        <f t="shared" si="5"/>
        <v>0.6875</v>
      </c>
    </row>
    <row r="88" spans="1:9" ht="15.75" customHeight="1">
      <c r="A88" s="126" t="s">
        <v>144</v>
      </c>
      <c r="B88" s="569">
        <v>400</v>
      </c>
      <c r="C88" s="569">
        <v>1301</v>
      </c>
      <c r="D88" s="569">
        <v>1088</v>
      </c>
      <c r="E88" s="569">
        <v>426</v>
      </c>
      <c r="F88" s="569">
        <v>356</v>
      </c>
      <c r="G88" s="570">
        <f t="shared" si="3"/>
        <v>2.5539906103286385</v>
      </c>
      <c r="H88" s="623">
        <f t="shared" si="4"/>
        <v>0.89</v>
      </c>
      <c r="I88" s="624">
        <f t="shared" si="5"/>
        <v>0.8356807511737089</v>
      </c>
    </row>
    <row r="89" spans="1:9" ht="15.75" customHeight="1" thickBot="1">
      <c r="A89" s="579" t="s">
        <v>148</v>
      </c>
      <c r="B89" s="580">
        <v>80</v>
      </c>
      <c r="C89" s="580">
        <v>336</v>
      </c>
      <c r="D89" s="580">
        <v>276</v>
      </c>
      <c r="E89" s="580">
        <v>127</v>
      </c>
      <c r="F89" s="580">
        <v>98</v>
      </c>
      <c r="G89" s="574">
        <f t="shared" si="3"/>
        <v>2.173228346456693</v>
      </c>
      <c r="H89" s="625">
        <f t="shared" si="4"/>
        <v>1.225</v>
      </c>
      <c r="I89" s="626">
        <f t="shared" si="5"/>
        <v>0.7716535433070866</v>
      </c>
    </row>
    <row r="90" spans="1:9" ht="15.75" customHeight="1">
      <c r="A90" s="577" t="s">
        <v>14</v>
      </c>
      <c r="B90" s="578">
        <f>SUBTOTAL(9,B91:B95)</f>
        <v>1670</v>
      </c>
      <c r="C90" s="578">
        <f>SUBTOTAL(9,C91:C95)</f>
        <v>5112</v>
      </c>
      <c r="D90" s="578">
        <f>SUBTOTAL(9,D91:D95)</f>
        <v>4141</v>
      </c>
      <c r="E90" s="578">
        <f>SUBTOTAL(9,E91:E95)</f>
        <v>2060</v>
      </c>
      <c r="F90" s="578">
        <f>SUBTOTAL(9,F91:F95)</f>
        <v>1517</v>
      </c>
      <c r="G90" s="567">
        <f t="shared" si="3"/>
        <v>2.0101941747572813</v>
      </c>
      <c r="H90" s="567">
        <f t="shared" si="4"/>
        <v>0.9083832335329342</v>
      </c>
      <c r="I90" s="568">
        <f t="shared" si="5"/>
        <v>0.7364077669902913</v>
      </c>
    </row>
    <row r="91" spans="1:9" ht="15.75" customHeight="1">
      <c r="A91" s="126" t="s">
        <v>154</v>
      </c>
      <c r="B91" s="569" t="s">
        <v>100</v>
      </c>
      <c r="C91" s="569" t="s">
        <v>100</v>
      </c>
      <c r="D91" s="569" t="s">
        <v>100</v>
      </c>
      <c r="E91" s="569" t="s">
        <v>100</v>
      </c>
      <c r="F91" s="569">
        <v>180</v>
      </c>
      <c r="G91" s="570" t="str">
        <f t="shared" si="3"/>
        <v>x</v>
      </c>
      <c r="H91" s="623" t="str">
        <f t="shared" si="4"/>
        <v>x</v>
      </c>
      <c r="I91" s="624" t="str">
        <f t="shared" si="5"/>
        <v>x</v>
      </c>
    </row>
    <row r="92" spans="1:9" ht="15.75" customHeight="1">
      <c r="A92" s="126" t="s">
        <v>151</v>
      </c>
      <c r="B92" s="569">
        <v>480</v>
      </c>
      <c r="C92" s="569">
        <v>2841</v>
      </c>
      <c r="D92" s="569">
        <v>2236</v>
      </c>
      <c r="E92" s="569">
        <v>686</v>
      </c>
      <c r="F92" s="569">
        <v>426</v>
      </c>
      <c r="G92" s="570">
        <f t="shared" si="3"/>
        <v>3.259475218658892</v>
      </c>
      <c r="H92" s="623">
        <f t="shared" si="4"/>
        <v>0.8875</v>
      </c>
      <c r="I92" s="624">
        <f t="shared" si="5"/>
        <v>0.6209912536443148</v>
      </c>
    </row>
    <row r="93" spans="1:9" ht="15.75" customHeight="1">
      <c r="A93" s="126" t="s">
        <v>150</v>
      </c>
      <c r="B93" s="569">
        <v>650</v>
      </c>
      <c r="C93" s="569">
        <v>881</v>
      </c>
      <c r="D93" s="569">
        <v>713</v>
      </c>
      <c r="E93" s="569">
        <v>713</v>
      </c>
      <c r="F93" s="569">
        <v>387</v>
      </c>
      <c r="G93" s="570">
        <f t="shared" si="3"/>
        <v>1</v>
      </c>
      <c r="H93" s="623">
        <f t="shared" si="4"/>
        <v>0.5953846153846154</v>
      </c>
      <c r="I93" s="624">
        <f t="shared" si="5"/>
        <v>0.5427769985974754</v>
      </c>
    </row>
    <row r="94" spans="1:9" ht="15.75" customHeight="1">
      <c r="A94" s="126" t="s">
        <v>152</v>
      </c>
      <c r="B94" s="569">
        <v>260</v>
      </c>
      <c r="C94" s="569">
        <v>523</v>
      </c>
      <c r="D94" s="569">
        <v>454</v>
      </c>
      <c r="E94" s="569">
        <v>327</v>
      </c>
      <c r="F94" s="569">
        <v>248</v>
      </c>
      <c r="G94" s="570">
        <f t="shared" si="3"/>
        <v>1.3883792048929664</v>
      </c>
      <c r="H94" s="623">
        <f t="shared" si="4"/>
        <v>0.9538461538461539</v>
      </c>
      <c r="I94" s="624">
        <f t="shared" si="5"/>
        <v>0.7584097859327217</v>
      </c>
    </row>
    <row r="95" spans="1:9" ht="15.75" customHeight="1" thickBot="1">
      <c r="A95" s="579" t="s">
        <v>153</v>
      </c>
      <c r="B95" s="580">
        <v>280</v>
      </c>
      <c r="C95" s="580">
        <v>867</v>
      </c>
      <c r="D95" s="580">
        <v>738</v>
      </c>
      <c r="E95" s="580">
        <v>334</v>
      </c>
      <c r="F95" s="580">
        <v>276</v>
      </c>
      <c r="G95" s="574">
        <f t="shared" si="3"/>
        <v>2.2095808383233533</v>
      </c>
      <c r="H95" s="625">
        <f t="shared" si="4"/>
        <v>0.9857142857142858</v>
      </c>
      <c r="I95" s="626">
        <f t="shared" si="5"/>
        <v>0.8263473053892215</v>
      </c>
    </row>
    <row r="96" spans="1:9" ht="15.75" customHeight="1">
      <c r="A96" s="577" t="s">
        <v>15</v>
      </c>
      <c r="B96" s="578">
        <f>SUBTOTAL(9,B97:B100)</f>
        <v>745</v>
      </c>
      <c r="C96" s="578">
        <f>SUBTOTAL(9,C97:C100)</f>
        <v>2056</v>
      </c>
      <c r="D96" s="578">
        <f>SUBTOTAL(9,D97:D100)</f>
        <v>1694</v>
      </c>
      <c r="E96" s="578">
        <f>SUBTOTAL(9,E97:E100)</f>
        <v>1002</v>
      </c>
      <c r="F96" s="578">
        <f>SUBTOTAL(9,F97:F100)</f>
        <v>744</v>
      </c>
      <c r="G96" s="567">
        <f t="shared" si="3"/>
        <v>1.69061876247505</v>
      </c>
      <c r="H96" s="567">
        <f t="shared" si="4"/>
        <v>0.9986577181208054</v>
      </c>
      <c r="I96" s="568">
        <f t="shared" si="5"/>
        <v>0.7425149700598802</v>
      </c>
    </row>
    <row r="97" spans="1:9" ht="15.75" customHeight="1">
      <c r="A97" s="126" t="s">
        <v>157</v>
      </c>
      <c r="B97" s="569">
        <v>125</v>
      </c>
      <c r="C97" s="569">
        <v>324</v>
      </c>
      <c r="D97" s="569">
        <v>239</v>
      </c>
      <c r="E97" s="569">
        <v>226</v>
      </c>
      <c r="F97" s="569">
        <v>146</v>
      </c>
      <c r="G97" s="570">
        <f t="shared" si="3"/>
        <v>1.0575221238938053</v>
      </c>
      <c r="H97" s="623">
        <f t="shared" si="4"/>
        <v>1.168</v>
      </c>
      <c r="I97" s="624">
        <f t="shared" si="5"/>
        <v>0.6460176991150443</v>
      </c>
    </row>
    <row r="98" spans="1:9" ht="15.75" customHeight="1">
      <c r="A98" s="126" t="s">
        <v>155</v>
      </c>
      <c r="B98" s="569">
        <v>190</v>
      </c>
      <c r="C98" s="569">
        <v>374</v>
      </c>
      <c r="D98" s="569">
        <v>299</v>
      </c>
      <c r="E98" s="569">
        <v>226</v>
      </c>
      <c r="F98" s="569">
        <v>176</v>
      </c>
      <c r="G98" s="570">
        <f t="shared" si="3"/>
        <v>1.323008849557522</v>
      </c>
      <c r="H98" s="623">
        <f t="shared" si="4"/>
        <v>0.9263157894736842</v>
      </c>
      <c r="I98" s="624">
        <f t="shared" si="5"/>
        <v>0.7787610619469026</v>
      </c>
    </row>
    <row r="99" spans="1:9" ht="15.75" customHeight="1">
      <c r="A99" s="126" t="s">
        <v>156</v>
      </c>
      <c r="B99" s="569">
        <v>305</v>
      </c>
      <c r="C99" s="569">
        <v>925</v>
      </c>
      <c r="D99" s="569">
        <v>804</v>
      </c>
      <c r="E99" s="569">
        <v>373</v>
      </c>
      <c r="F99" s="569">
        <v>302</v>
      </c>
      <c r="G99" s="570">
        <f t="shared" si="3"/>
        <v>2.155495978552279</v>
      </c>
      <c r="H99" s="623">
        <f t="shared" si="4"/>
        <v>0.9901639344262295</v>
      </c>
      <c r="I99" s="624">
        <f t="shared" si="5"/>
        <v>0.8096514745308311</v>
      </c>
    </row>
    <row r="100" spans="1:9" ht="15.75" customHeight="1" thickBot="1">
      <c r="A100" s="579" t="s">
        <v>158</v>
      </c>
      <c r="B100" s="580">
        <v>125</v>
      </c>
      <c r="C100" s="580">
        <v>433</v>
      </c>
      <c r="D100" s="580">
        <v>352</v>
      </c>
      <c r="E100" s="580">
        <v>177</v>
      </c>
      <c r="F100" s="580">
        <v>120</v>
      </c>
      <c r="G100" s="574">
        <f t="shared" si="3"/>
        <v>1.9887005649717515</v>
      </c>
      <c r="H100" s="625">
        <f t="shared" si="4"/>
        <v>0.96</v>
      </c>
      <c r="I100" s="626">
        <f t="shared" si="5"/>
        <v>0.6779661016949152</v>
      </c>
    </row>
    <row r="101" spans="1:9" ht="15.75" customHeight="1">
      <c r="A101" s="577" t="s">
        <v>16</v>
      </c>
      <c r="B101" s="578">
        <f>SUBTOTAL(9,B102:B104)</f>
        <v>207</v>
      </c>
      <c r="C101" s="578">
        <f>SUBTOTAL(9,C102:C104)</f>
        <v>856</v>
      </c>
      <c r="D101" s="578">
        <f>SUBTOTAL(9,D102:D104)</f>
        <v>601</v>
      </c>
      <c r="E101" s="578">
        <f>SUBTOTAL(9,E102:E104)</f>
        <v>184</v>
      </c>
      <c r="F101" s="578">
        <f>SUBTOTAL(9,F102:F104)</f>
        <v>172</v>
      </c>
      <c r="G101" s="567">
        <f t="shared" si="3"/>
        <v>3.266304347826087</v>
      </c>
      <c r="H101" s="567">
        <f t="shared" si="4"/>
        <v>0.8309178743961353</v>
      </c>
      <c r="I101" s="568">
        <f t="shared" si="5"/>
        <v>0.9347826086956522</v>
      </c>
    </row>
    <row r="102" spans="1:9" ht="15.75" customHeight="1">
      <c r="A102" s="126" t="s">
        <v>160</v>
      </c>
      <c r="B102" s="569">
        <v>51</v>
      </c>
      <c r="C102" s="569">
        <v>127</v>
      </c>
      <c r="D102" s="569">
        <v>105</v>
      </c>
      <c r="E102" s="569">
        <v>48</v>
      </c>
      <c r="F102" s="569">
        <v>45</v>
      </c>
      <c r="G102" s="570">
        <f t="shared" si="3"/>
        <v>2.1875</v>
      </c>
      <c r="H102" s="623">
        <f t="shared" si="4"/>
        <v>0.8823529411764706</v>
      </c>
      <c r="I102" s="624">
        <f t="shared" si="5"/>
        <v>0.9375</v>
      </c>
    </row>
    <row r="103" spans="1:9" ht="15.75" customHeight="1">
      <c r="A103" s="126" t="s">
        <v>159</v>
      </c>
      <c r="B103" s="569">
        <v>71</v>
      </c>
      <c r="C103" s="569">
        <v>514</v>
      </c>
      <c r="D103" s="569">
        <v>344</v>
      </c>
      <c r="E103" s="569">
        <v>68</v>
      </c>
      <c r="F103" s="569">
        <v>65</v>
      </c>
      <c r="G103" s="570">
        <f t="shared" si="3"/>
        <v>5.0588235294117645</v>
      </c>
      <c r="H103" s="623">
        <f t="shared" si="4"/>
        <v>0.9154929577464789</v>
      </c>
      <c r="I103" s="624">
        <f t="shared" si="5"/>
        <v>0.9558823529411765</v>
      </c>
    </row>
    <row r="104" spans="1:9" ht="15.75" customHeight="1" thickBot="1">
      <c r="A104" s="579" t="s">
        <v>161</v>
      </c>
      <c r="B104" s="580">
        <v>85</v>
      </c>
      <c r="C104" s="580">
        <v>215</v>
      </c>
      <c r="D104" s="580">
        <v>152</v>
      </c>
      <c r="E104" s="580">
        <v>68</v>
      </c>
      <c r="F104" s="580">
        <v>62</v>
      </c>
      <c r="G104" s="574">
        <f t="shared" si="3"/>
        <v>2.235294117647059</v>
      </c>
      <c r="H104" s="625">
        <f t="shared" si="4"/>
        <v>0.7294117647058823</v>
      </c>
      <c r="I104" s="626">
        <f t="shared" si="5"/>
        <v>0.9117647058823529</v>
      </c>
    </row>
    <row r="105" spans="1:9" ht="15.75" customHeight="1" thickBot="1">
      <c r="A105" s="472" t="s">
        <v>17</v>
      </c>
      <c r="B105" s="582">
        <v>96</v>
      </c>
      <c r="C105" s="582">
        <v>624</v>
      </c>
      <c r="D105" s="582">
        <v>463</v>
      </c>
      <c r="E105" s="582">
        <v>84</v>
      </c>
      <c r="F105" s="582">
        <v>82</v>
      </c>
      <c r="G105" s="583">
        <f t="shared" si="3"/>
        <v>5.511904761904762</v>
      </c>
      <c r="H105" s="583">
        <f t="shared" si="4"/>
        <v>0.8541666666666666</v>
      </c>
      <c r="I105" s="584">
        <f t="shared" si="5"/>
        <v>0.9761904761904762</v>
      </c>
    </row>
    <row r="106" spans="1:9" ht="15.75" customHeight="1">
      <c r="A106" s="577" t="s">
        <v>208</v>
      </c>
      <c r="B106" s="578">
        <f>SUBTOTAL(9,B107:B109)</f>
        <v>75</v>
      </c>
      <c r="C106" s="578">
        <f>SUBTOTAL(9,C107:C109)</f>
        <v>336</v>
      </c>
      <c r="D106" s="578">
        <f>SUBTOTAL(9,D107:D109)</f>
        <v>242</v>
      </c>
      <c r="E106" s="578">
        <f>SUBTOTAL(9,E107:E109)</f>
        <v>53</v>
      </c>
      <c r="F106" s="578">
        <f>SUBTOTAL(9,F107:F109)</f>
        <v>45</v>
      </c>
      <c r="G106" s="567">
        <f t="shared" si="3"/>
        <v>4.566037735849057</v>
      </c>
      <c r="H106" s="567">
        <f t="shared" si="4"/>
        <v>0.6</v>
      </c>
      <c r="I106" s="568">
        <f t="shared" si="5"/>
        <v>0.8490566037735849</v>
      </c>
    </row>
    <row r="107" spans="1:9" ht="15.75" customHeight="1">
      <c r="A107" s="126" t="s">
        <v>165</v>
      </c>
      <c r="B107" s="569">
        <v>25</v>
      </c>
      <c r="C107" s="569">
        <v>0</v>
      </c>
      <c r="D107" s="569">
        <v>0</v>
      </c>
      <c r="E107" s="569">
        <v>0</v>
      </c>
      <c r="F107" s="569">
        <v>0</v>
      </c>
      <c r="G107" s="570" t="str">
        <f t="shared" si="3"/>
        <v>x</v>
      </c>
      <c r="H107" s="623">
        <f t="shared" si="4"/>
        <v>0</v>
      </c>
      <c r="I107" s="624" t="str">
        <f t="shared" si="5"/>
        <v>x</v>
      </c>
    </row>
    <row r="108" spans="1:9" ht="15.75" customHeight="1">
      <c r="A108" s="126" t="s">
        <v>163</v>
      </c>
      <c r="B108" s="569">
        <v>25</v>
      </c>
      <c r="C108" s="569">
        <v>96</v>
      </c>
      <c r="D108" s="569">
        <v>62</v>
      </c>
      <c r="E108" s="569">
        <v>31</v>
      </c>
      <c r="F108" s="569">
        <v>23</v>
      </c>
      <c r="G108" s="570">
        <f t="shared" si="3"/>
        <v>2</v>
      </c>
      <c r="H108" s="623">
        <f t="shared" si="4"/>
        <v>0.92</v>
      </c>
      <c r="I108" s="624">
        <f t="shared" si="5"/>
        <v>0.7419354838709677</v>
      </c>
    </row>
    <row r="109" spans="1:9" ht="15.75" customHeight="1" thickBot="1">
      <c r="A109" s="579" t="s">
        <v>164</v>
      </c>
      <c r="B109" s="580">
        <v>25</v>
      </c>
      <c r="C109" s="580">
        <v>240</v>
      </c>
      <c r="D109" s="580">
        <v>180</v>
      </c>
      <c r="E109" s="580">
        <v>22</v>
      </c>
      <c r="F109" s="580">
        <v>22</v>
      </c>
      <c r="G109" s="574">
        <f t="shared" si="3"/>
        <v>8.181818181818182</v>
      </c>
      <c r="H109" s="625">
        <f t="shared" si="4"/>
        <v>0.88</v>
      </c>
      <c r="I109" s="626">
        <f t="shared" si="5"/>
        <v>1</v>
      </c>
    </row>
    <row r="110" spans="1:9" ht="15.75" customHeight="1">
      <c r="A110" s="577" t="s">
        <v>19</v>
      </c>
      <c r="B110" s="578">
        <f>SUBTOTAL(9,B111:B112)</f>
        <v>485</v>
      </c>
      <c r="C110" s="578">
        <f>SUBTOTAL(9,C111:C112)</f>
        <v>904</v>
      </c>
      <c r="D110" s="578">
        <f>SUBTOTAL(9,D111:D112)</f>
        <v>781</v>
      </c>
      <c r="E110" s="578">
        <f>SUBTOTAL(9,E111:E112)</f>
        <v>505</v>
      </c>
      <c r="F110" s="578">
        <f>SUBTOTAL(9,F111:F112)</f>
        <v>382</v>
      </c>
      <c r="G110" s="567">
        <f t="shared" si="3"/>
        <v>1.5465346534653466</v>
      </c>
      <c r="H110" s="567">
        <f t="shared" si="4"/>
        <v>0.7876288659793814</v>
      </c>
      <c r="I110" s="568">
        <f t="shared" si="5"/>
        <v>0.7564356435643564</v>
      </c>
    </row>
    <row r="111" spans="1:9" ht="15.75" customHeight="1">
      <c r="A111" s="126" t="s">
        <v>95</v>
      </c>
      <c r="B111" s="569">
        <v>250</v>
      </c>
      <c r="C111" s="569">
        <v>598</v>
      </c>
      <c r="D111" s="569">
        <v>529</v>
      </c>
      <c r="E111" s="569">
        <v>302</v>
      </c>
      <c r="F111" s="569">
        <v>218</v>
      </c>
      <c r="G111" s="570">
        <f t="shared" si="3"/>
        <v>1.7516556291390728</v>
      </c>
      <c r="H111" s="623">
        <f t="shared" si="4"/>
        <v>0.872</v>
      </c>
      <c r="I111" s="624">
        <f t="shared" si="5"/>
        <v>0.7218543046357616</v>
      </c>
    </row>
    <row r="112" spans="1:9" ht="15.75" customHeight="1" thickBot="1">
      <c r="A112" s="579" t="s">
        <v>99</v>
      </c>
      <c r="B112" s="580">
        <v>235</v>
      </c>
      <c r="C112" s="580">
        <v>306</v>
      </c>
      <c r="D112" s="580">
        <v>252</v>
      </c>
      <c r="E112" s="580">
        <v>203</v>
      </c>
      <c r="F112" s="580">
        <v>164</v>
      </c>
      <c r="G112" s="574">
        <f t="shared" si="3"/>
        <v>1.2413793103448276</v>
      </c>
      <c r="H112" s="625">
        <f t="shared" si="4"/>
        <v>0.6978723404255319</v>
      </c>
      <c r="I112" s="626">
        <f t="shared" si="5"/>
        <v>0.8078817733990148</v>
      </c>
    </row>
    <row r="113" spans="1:9" ht="15.75" customHeight="1" thickBot="1">
      <c r="A113" s="472" t="s">
        <v>516</v>
      </c>
      <c r="B113" s="478">
        <f>+B3+B17+B22+B29+B33+B34+B39+B48+B54+B70+B61+B78+B83+B90+B96+B101+B105+B106+B110</f>
        <v>29251</v>
      </c>
      <c r="C113" s="478">
        <f>+C3+C17+C22+C29+C33+C34+C39+C48+C54+C70+C61+C78+C83+C90+C96+C101+C105+C106+C110</f>
        <v>91262</v>
      </c>
      <c r="D113" s="478">
        <f>+D3+D17+D22+D29+D33+D34+D39+D48+D54+D70+D61+D78+D83+D90+D96+D101+D105+D106+D110</f>
        <v>73942</v>
      </c>
      <c r="E113" s="478">
        <f>+E3+E17+E22+E29+E33+E34+E39+E48+E54+E70+E61+E78+E83+E90+E96+E101+E105+E106+E110</f>
        <v>38782</v>
      </c>
      <c r="F113" s="478">
        <f>+F3+F17+F22+F29+F33+F34+F39+F48+F54+F70+F61+F78+F83+F90+F96+F101+F105+F106+F110</f>
        <v>26974</v>
      </c>
      <c r="G113" s="586">
        <f t="shared" si="3"/>
        <v>1.9066061574957454</v>
      </c>
      <c r="H113" s="586">
        <f t="shared" si="4"/>
        <v>0.9221565074698301</v>
      </c>
      <c r="I113" s="587">
        <f t="shared" si="5"/>
        <v>0.6955288535918726</v>
      </c>
    </row>
    <row r="114" spans="8:10" ht="15.75" customHeight="1">
      <c r="H114" s="622"/>
      <c r="J114" s="633"/>
    </row>
    <row r="115" spans="1:10" ht="15.75" customHeight="1">
      <c r="A115" s="643" t="s">
        <v>517</v>
      </c>
      <c r="B115" s="643"/>
      <c r="C115" s="643"/>
      <c r="D115" s="643"/>
      <c r="E115" s="643"/>
      <c r="F115" s="643"/>
      <c r="G115" s="643"/>
      <c r="H115" s="643"/>
      <c r="I115" s="643"/>
      <c r="J115" s="633"/>
    </row>
    <row r="116" spans="8:10" ht="15.75" customHeight="1">
      <c r="H116" s="622"/>
      <c r="J116" s="633"/>
    </row>
    <row r="117" spans="8:10" ht="15.75" customHeight="1">
      <c r="H117" s="622"/>
      <c r="J117" s="633"/>
    </row>
    <row r="118" spans="8:10" ht="15.75" customHeight="1">
      <c r="H118" s="622"/>
      <c r="J118" s="633"/>
    </row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</sheetData>
  <mergeCells count="2">
    <mergeCell ref="A1:I1"/>
    <mergeCell ref="A115:I115"/>
  </mergeCells>
  <printOptions/>
  <pageMargins left="0.75" right="0.75" top="1" bottom="1" header="0.4921259845" footer="0.4921259845"/>
  <pageSetup fitToHeight="9" horizontalDpi="600" verticalDpi="600" orientation="landscape" paperSize="9" scale="74" r:id="rId1"/>
  <headerFooter alignWithMargins="0">
    <oddFooter>&amp;C&amp;"Times New Roman,Tučné"&amp;12&amp;P</oddFooter>
  </headerFooter>
  <rowBreaks count="2" manualBreakCount="2">
    <brk id="60" max="255" man="1"/>
    <brk id="8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K27" sqref="K27"/>
    </sheetView>
  </sheetViews>
  <sheetFormatPr defaultColWidth="9.00390625" defaultRowHeight="12.75"/>
  <cols>
    <col min="1" max="1" width="58.125" style="622" customWidth="1"/>
    <col min="2" max="7" width="14.75390625" style="622" customWidth="1"/>
    <col min="8" max="9" width="14.75390625" style="633" customWidth="1"/>
    <col min="10" max="16384" width="9.125" style="622" customWidth="1"/>
  </cols>
  <sheetData>
    <row r="1" spans="1:9" ht="45" customHeight="1" thickBot="1">
      <c r="A1" s="642" t="s">
        <v>519</v>
      </c>
      <c r="B1" s="642"/>
      <c r="C1" s="642"/>
      <c r="D1" s="642"/>
      <c r="E1" s="642"/>
      <c r="F1" s="642"/>
      <c r="G1" s="642"/>
      <c r="H1" s="642"/>
      <c r="I1" s="642"/>
    </row>
    <row r="2" spans="1:9" s="594" customFormat="1" ht="96" customHeight="1" thickBot="1">
      <c r="A2" s="558" t="s">
        <v>503</v>
      </c>
      <c r="B2" s="559" t="s">
        <v>504</v>
      </c>
      <c r="C2" s="559" t="s">
        <v>505</v>
      </c>
      <c r="D2" s="559" t="s">
        <v>506</v>
      </c>
      <c r="E2" s="559" t="s">
        <v>507</v>
      </c>
      <c r="F2" s="559" t="s">
        <v>508</v>
      </c>
      <c r="G2" s="592" t="s">
        <v>509</v>
      </c>
      <c r="H2" s="593" t="s">
        <v>510</v>
      </c>
      <c r="I2" s="562" t="s">
        <v>511</v>
      </c>
    </row>
    <row r="3" spans="1:9" ht="15.75">
      <c r="A3" s="577" t="s">
        <v>1</v>
      </c>
      <c r="B3" s="595">
        <f>SUBTOTAL(9,B4:B16)</f>
        <v>900</v>
      </c>
      <c r="C3" s="595">
        <f>SUBTOTAL(9,C4:C16)</f>
        <v>2600</v>
      </c>
      <c r="D3" s="595">
        <f>SUBTOTAL(9,D4:D16)</f>
        <v>2050</v>
      </c>
      <c r="E3" s="595">
        <f>SUBTOTAL(9,E4:E16)</f>
        <v>1394</v>
      </c>
      <c r="F3" s="595">
        <f>SUBTOTAL(9,F4:F16)</f>
        <v>1332</v>
      </c>
      <c r="G3" s="596">
        <f>IF(ISERROR(D3/E3),"x",D3/E3)</f>
        <v>1.4705882352941178</v>
      </c>
      <c r="H3" s="596">
        <f>IF(ISERROR(F3/B3),"x",F3/B3)</f>
        <v>1.48</v>
      </c>
      <c r="I3" s="597">
        <f>IF(ISERROR(F3/E3),"x",F3/E3)</f>
        <v>0.9555236728837877</v>
      </c>
    </row>
    <row r="4" spans="1:9" ht="15.75">
      <c r="A4" s="126" t="s">
        <v>104</v>
      </c>
      <c r="B4" s="127">
        <v>165</v>
      </c>
      <c r="C4" s="127">
        <v>237</v>
      </c>
      <c r="D4" s="127">
        <v>223</v>
      </c>
      <c r="E4" s="127">
        <v>172</v>
      </c>
      <c r="F4" s="127">
        <v>160</v>
      </c>
      <c r="G4" s="598">
        <f aca="true" t="shared" si="0" ref="G4:G67">IF(ISERROR(D4/E4),"x",D4/E4)</f>
        <v>1.2965116279069768</v>
      </c>
      <c r="H4" s="611">
        <f aca="true" t="shared" si="1" ref="H4:H67">IF(ISERROR(F4/B4),"x",F4/B4)</f>
        <v>0.9696969696969697</v>
      </c>
      <c r="I4" s="612">
        <f aca="true" t="shared" si="2" ref="I4:I67">IF(ISERROR(F4/E4),"x",F4/E4)</f>
        <v>0.9302325581395349</v>
      </c>
    </row>
    <row r="5" spans="1:9" ht="15.75">
      <c r="A5" s="126" t="s">
        <v>103</v>
      </c>
      <c r="B5" s="127">
        <v>0</v>
      </c>
      <c r="C5" s="127">
        <v>0</v>
      </c>
      <c r="D5" s="127">
        <v>0</v>
      </c>
      <c r="E5" s="127">
        <v>0</v>
      </c>
      <c r="F5" s="127">
        <v>0</v>
      </c>
      <c r="G5" s="598" t="str">
        <f t="shared" si="0"/>
        <v>x</v>
      </c>
      <c r="H5" s="611" t="str">
        <f t="shared" si="1"/>
        <v>x</v>
      </c>
      <c r="I5" s="612" t="str">
        <f t="shared" si="2"/>
        <v>x</v>
      </c>
    </row>
    <row r="6" spans="1:9" ht="15.75">
      <c r="A6" s="126" t="s">
        <v>97</v>
      </c>
      <c r="B6" s="127">
        <v>0</v>
      </c>
      <c r="C6" s="127">
        <v>0</v>
      </c>
      <c r="D6" s="127">
        <v>0</v>
      </c>
      <c r="E6" s="127">
        <v>0</v>
      </c>
      <c r="F6" s="127">
        <v>0</v>
      </c>
      <c r="G6" s="598" t="str">
        <f t="shared" si="0"/>
        <v>x</v>
      </c>
      <c r="H6" s="611" t="str">
        <f t="shared" si="1"/>
        <v>x</v>
      </c>
      <c r="I6" s="612" t="str">
        <f t="shared" si="2"/>
        <v>x</v>
      </c>
    </row>
    <row r="7" spans="1:9" ht="15.75">
      <c r="A7" s="126" t="s">
        <v>96</v>
      </c>
      <c r="B7" s="127" t="s">
        <v>100</v>
      </c>
      <c r="C7" s="127">
        <v>112</v>
      </c>
      <c r="D7" s="127">
        <v>102</v>
      </c>
      <c r="E7" s="127">
        <v>94</v>
      </c>
      <c r="F7" s="127">
        <v>66</v>
      </c>
      <c r="G7" s="598">
        <f t="shared" si="0"/>
        <v>1.0851063829787233</v>
      </c>
      <c r="H7" s="611" t="str">
        <f t="shared" si="1"/>
        <v>x</v>
      </c>
      <c r="I7" s="612">
        <f t="shared" si="2"/>
        <v>0.7021276595744681</v>
      </c>
    </row>
    <row r="8" spans="1:9" ht="15.75">
      <c r="A8" s="126" t="s">
        <v>101</v>
      </c>
      <c r="B8" s="127" t="s">
        <v>100</v>
      </c>
      <c r="C8" s="127">
        <v>351</v>
      </c>
      <c r="D8" s="127">
        <v>259</v>
      </c>
      <c r="E8" s="127">
        <v>254</v>
      </c>
      <c r="F8" s="127">
        <v>254</v>
      </c>
      <c r="G8" s="598">
        <f t="shared" si="0"/>
        <v>1.0196850393700787</v>
      </c>
      <c r="H8" s="611" t="str">
        <f t="shared" si="1"/>
        <v>x</v>
      </c>
      <c r="I8" s="612">
        <f t="shared" si="2"/>
        <v>1</v>
      </c>
    </row>
    <row r="9" spans="1:9" ht="15.75">
      <c r="A9" s="126" t="s">
        <v>91</v>
      </c>
      <c r="B9" s="127">
        <v>0</v>
      </c>
      <c r="C9" s="127">
        <v>0</v>
      </c>
      <c r="D9" s="127">
        <v>0</v>
      </c>
      <c r="E9" s="127">
        <v>0</v>
      </c>
      <c r="F9" s="127">
        <v>0</v>
      </c>
      <c r="G9" s="598" t="str">
        <f t="shared" si="0"/>
        <v>x</v>
      </c>
      <c r="H9" s="611" t="str">
        <f t="shared" si="1"/>
        <v>x</v>
      </c>
      <c r="I9" s="612" t="str">
        <f t="shared" si="2"/>
        <v>x</v>
      </c>
    </row>
    <row r="10" spans="1:9" ht="15.75">
      <c r="A10" s="126" t="s">
        <v>92</v>
      </c>
      <c r="B10" s="127">
        <v>80</v>
      </c>
      <c r="C10" s="127">
        <v>163</v>
      </c>
      <c r="D10" s="127">
        <v>163</v>
      </c>
      <c r="E10" s="127">
        <v>127</v>
      </c>
      <c r="F10" s="127">
        <v>123</v>
      </c>
      <c r="G10" s="598">
        <f t="shared" si="0"/>
        <v>1.2834645669291338</v>
      </c>
      <c r="H10" s="611">
        <f t="shared" si="1"/>
        <v>1.5375</v>
      </c>
      <c r="I10" s="612">
        <f t="shared" si="2"/>
        <v>0.968503937007874</v>
      </c>
    </row>
    <row r="11" spans="1:9" ht="15.75">
      <c r="A11" s="126" t="s">
        <v>93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598" t="str">
        <f t="shared" si="0"/>
        <v>x</v>
      </c>
      <c r="H11" s="611" t="str">
        <f t="shared" si="1"/>
        <v>x</v>
      </c>
      <c r="I11" s="612" t="str">
        <f t="shared" si="2"/>
        <v>x</v>
      </c>
    </row>
    <row r="12" spans="1:9" ht="15.75">
      <c r="A12" s="126" t="s">
        <v>94</v>
      </c>
      <c r="B12" s="127">
        <v>350</v>
      </c>
      <c r="C12" s="127">
        <v>647</v>
      </c>
      <c r="D12" s="127">
        <v>470</v>
      </c>
      <c r="E12" s="127">
        <v>378</v>
      </c>
      <c r="F12" s="127">
        <v>378</v>
      </c>
      <c r="G12" s="598">
        <f t="shared" si="0"/>
        <v>1.2433862433862435</v>
      </c>
      <c r="H12" s="611">
        <f t="shared" si="1"/>
        <v>1.08</v>
      </c>
      <c r="I12" s="612">
        <f t="shared" si="2"/>
        <v>1</v>
      </c>
    </row>
    <row r="13" spans="1:9" ht="15.75">
      <c r="A13" s="126" t="s">
        <v>95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598" t="str">
        <f t="shared" si="0"/>
        <v>x</v>
      </c>
      <c r="H13" s="611" t="str">
        <f t="shared" si="1"/>
        <v>x</v>
      </c>
      <c r="I13" s="612" t="str">
        <f t="shared" si="2"/>
        <v>x</v>
      </c>
    </row>
    <row r="14" spans="1:9" ht="15.75">
      <c r="A14" s="126" t="s">
        <v>102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598" t="str">
        <f t="shared" si="0"/>
        <v>x</v>
      </c>
      <c r="H14" s="611" t="str">
        <f t="shared" si="1"/>
        <v>x</v>
      </c>
      <c r="I14" s="612" t="str">
        <f t="shared" si="2"/>
        <v>x</v>
      </c>
    </row>
    <row r="15" spans="1:9" ht="15.75">
      <c r="A15" s="126" t="s">
        <v>99</v>
      </c>
      <c r="B15" s="127">
        <v>300</v>
      </c>
      <c r="C15" s="127">
        <v>1085</v>
      </c>
      <c r="D15" s="127">
        <v>828</v>
      </c>
      <c r="E15" s="127">
        <v>364</v>
      </c>
      <c r="F15" s="127">
        <v>347</v>
      </c>
      <c r="G15" s="598">
        <f t="shared" si="0"/>
        <v>2.2747252747252746</v>
      </c>
      <c r="H15" s="611">
        <f t="shared" si="1"/>
        <v>1.1566666666666667</v>
      </c>
      <c r="I15" s="612">
        <f t="shared" si="2"/>
        <v>0.9532967032967034</v>
      </c>
    </row>
    <row r="16" spans="1:9" ht="16.5" thickBot="1">
      <c r="A16" s="579" t="s">
        <v>98</v>
      </c>
      <c r="B16" s="190">
        <v>5</v>
      </c>
      <c r="C16" s="190">
        <v>5</v>
      </c>
      <c r="D16" s="190">
        <v>5</v>
      </c>
      <c r="E16" s="190">
        <v>5</v>
      </c>
      <c r="F16" s="190">
        <v>4</v>
      </c>
      <c r="G16" s="601">
        <f t="shared" si="0"/>
        <v>1</v>
      </c>
      <c r="H16" s="614">
        <f t="shared" si="1"/>
        <v>0.8</v>
      </c>
      <c r="I16" s="615">
        <f t="shared" si="2"/>
        <v>0.8</v>
      </c>
    </row>
    <row r="17" spans="1:9" ht="15.75">
      <c r="A17" s="577" t="s">
        <v>2</v>
      </c>
      <c r="B17" s="595">
        <f>SUBTOTAL(9,B18:B21)</f>
        <v>95</v>
      </c>
      <c r="C17" s="595">
        <f>SUBTOTAL(9,C18:C21)</f>
        <v>494</v>
      </c>
      <c r="D17" s="595">
        <f>SUBTOTAL(9,D18:D21)</f>
        <v>374</v>
      </c>
      <c r="E17" s="595">
        <f>SUBTOTAL(9,E18:E21)</f>
        <v>165</v>
      </c>
      <c r="F17" s="595">
        <f>SUBTOTAL(9,F18:F21)</f>
        <v>158</v>
      </c>
      <c r="G17" s="596">
        <f t="shared" si="0"/>
        <v>2.2666666666666666</v>
      </c>
      <c r="H17" s="596">
        <f t="shared" si="1"/>
        <v>1.6631578947368422</v>
      </c>
      <c r="I17" s="597">
        <f t="shared" si="2"/>
        <v>0.9575757575757575</v>
      </c>
    </row>
    <row r="18" spans="1:9" ht="15.75">
      <c r="A18" s="126" t="s">
        <v>96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598" t="str">
        <f t="shared" si="0"/>
        <v>x</v>
      </c>
      <c r="H18" s="611" t="str">
        <f t="shared" si="1"/>
        <v>x</v>
      </c>
      <c r="I18" s="612" t="str">
        <f t="shared" si="2"/>
        <v>x</v>
      </c>
    </row>
    <row r="19" spans="1:9" ht="15.75">
      <c r="A19" s="126" t="s">
        <v>105</v>
      </c>
      <c r="B19" s="127">
        <v>25</v>
      </c>
      <c r="C19" s="127">
        <v>158</v>
      </c>
      <c r="D19" s="127">
        <v>138</v>
      </c>
      <c r="E19" s="127">
        <v>102</v>
      </c>
      <c r="F19" s="127">
        <v>102</v>
      </c>
      <c r="G19" s="598">
        <f t="shared" si="0"/>
        <v>1.3529411764705883</v>
      </c>
      <c r="H19" s="611">
        <f t="shared" si="1"/>
        <v>4.08</v>
      </c>
      <c r="I19" s="612">
        <f t="shared" si="2"/>
        <v>1</v>
      </c>
    </row>
    <row r="20" spans="1:9" ht="15.75">
      <c r="A20" s="126" t="s">
        <v>91</v>
      </c>
      <c r="B20" s="127">
        <v>0</v>
      </c>
      <c r="C20" s="127">
        <v>0</v>
      </c>
      <c r="D20" s="127">
        <v>0</v>
      </c>
      <c r="E20" s="127">
        <v>0</v>
      </c>
      <c r="F20" s="127">
        <v>0</v>
      </c>
      <c r="G20" s="598" t="str">
        <f t="shared" si="0"/>
        <v>x</v>
      </c>
      <c r="H20" s="611" t="str">
        <f t="shared" si="1"/>
        <v>x</v>
      </c>
      <c r="I20" s="612" t="str">
        <f t="shared" si="2"/>
        <v>x</v>
      </c>
    </row>
    <row r="21" spans="1:9" ht="16.5" thickBot="1">
      <c r="A21" s="579" t="s">
        <v>94</v>
      </c>
      <c r="B21" s="190">
        <v>70</v>
      </c>
      <c r="C21" s="190">
        <v>336</v>
      </c>
      <c r="D21" s="190">
        <v>236</v>
      </c>
      <c r="E21" s="190">
        <v>63</v>
      </c>
      <c r="F21" s="190">
        <v>56</v>
      </c>
      <c r="G21" s="601">
        <f t="shared" si="0"/>
        <v>3.746031746031746</v>
      </c>
      <c r="H21" s="614">
        <f t="shared" si="1"/>
        <v>0.8</v>
      </c>
      <c r="I21" s="615">
        <f t="shared" si="2"/>
        <v>0.8888888888888888</v>
      </c>
    </row>
    <row r="22" spans="1:9" ht="15.75">
      <c r="A22" s="577" t="s">
        <v>3</v>
      </c>
      <c r="B22" s="595" t="s">
        <v>100</v>
      </c>
      <c r="C22" s="595">
        <f>SUBTOTAL(9,C23:C28)</f>
        <v>51</v>
      </c>
      <c r="D22" s="595" t="s">
        <v>100</v>
      </c>
      <c r="E22" s="595">
        <f>SUBTOTAL(9,E23:E28)</f>
        <v>44</v>
      </c>
      <c r="F22" s="595">
        <f>SUBTOTAL(9,F23:F28)</f>
        <v>48</v>
      </c>
      <c r="G22" s="596" t="str">
        <f t="shared" si="0"/>
        <v>x</v>
      </c>
      <c r="H22" s="596" t="str">
        <f t="shared" si="1"/>
        <v>x</v>
      </c>
      <c r="I22" s="597">
        <f t="shared" si="2"/>
        <v>1.0909090909090908</v>
      </c>
    </row>
    <row r="23" spans="1:9" ht="15.75">
      <c r="A23" s="126" t="s">
        <v>109</v>
      </c>
      <c r="B23" s="127" t="s">
        <v>100</v>
      </c>
      <c r="C23" s="127">
        <v>51</v>
      </c>
      <c r="D23" s="127" t="s">
        <v>100</v>
      </c>
      <c r="E23" s="127">
        <v>44</v>
      </c>
      <c r="F23" s="127">
        <v>40</v>
      </c>
      <c r="G23" s="610" t="str">
        <f t="shared" si="0"/>
        <v>x</v>
      </c>
      <c r="H23" s="611" t="str">
        <f t="shared" si="1"/>
        <v>x</v>
      </c>
      <c r="I23" s="612">
        <f t="shared" si="2"/>
        <v>0.9090909090909091</v>
      </c>
    </row>
    <row r="24" spans="1:9" ht="15.75">
      <c r="A24" s="126" t="s">
        <v>110</v>
      </c>
      <c r="B24" s="127" t="s">
        <v>100</v>
      </c>
      <c r="C24" s="127" t="s">
        <v>100</v>
      </c>
      <c r="D24" s="127" t="s">
        <v>100</v>
      </c>
      <c r="E24" s="127" t="s">
        <v>100</v>
      </c>
      <c r="F24" s="127">
        <v>8</v>
      </c>
      <c r="G24" s="610" t="str">
        <f t="shared" si="0"/>
        <v>x</v>
      </c>
      <c r="H24" s="611" t="str">
        <f t="shared" si="1"/>
        <v>x</v>
      </c>
      <c r="I24" s="612" t="str">
        <f t="shared" si="2"/>
        <v>x</v>
      </c>
    </row>
    <row r="25" spans="1:9" ht="15.75">
      <c r="A25" s="126" t="s">
        <v>111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610" t="str">
        <f t="shared" si="0"/>
        <v>x</v>
      </c>
      <c r="H25" s="611" t="str">
        <f t="shared" si="1"/>
        <v>x</v>
      </c>
      <c r="I25" s="612" t="str">
        <f t="shared" si="2"/>
        <v>x</v>
      </c>
    </row>
    <row r="26" spans="1:9" ht="15.75">
      <c r="A26" s="126" t="s">
        <v>107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610" t="str">
        <f t="shared" si="0"/>
        <v>x</v>
      </c>
      <c r="H26" s="611" t="str">
        <f t="shared" si="1"/>
        <v>x</v>
      </c>
      <c r="I26" s="612" t="str">
        <f t="shared" si="2"/>
        <v>x</v>
      </c>
    </row>
    <row r="27" spans="1:9" ht="15.75">
      <c r="A27" s="126" t="s">
        <v>108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610" t="str">
        <f t="shared" si="0"/>
        <v>x</v>
      </c>
      <c r="H27" s="611" t="str">
        <f t="shared" si="1"/>
        <v>x</v>
      </c>
      <c r="I27" s="612" t="str">
        <f t="shared" si="2"/>
        <v>x</v>
      </c>
    </row>
    <row r="28" spans="1:9" ht="16.5" thickBot="1">
      <c r="A28" s="579" t="s">
        <v>99</v>
      </c>
      <c r="B28" s="190">
        <v>0</v>
      </c>
      <c r="C28" s="190">
        <v>0</v>
      </c>
      <c r="D28" s="190">
        <v>0</v>
      </c>
      <c r="E28" s="190">
        <v>0</v>
      </c>
      <c r="F28" s="190">
        <v>0</v>
      </c>
      <c r="G28" s="613" t="str">
        <f t="shared" si="0"/>
        <v>x</v>
      </c>
      <c r="H28" s="614" t="str">
        <f t="shared" si="1"/>
        <v>x</v>
      </c>
      <c r="I28" s="615" t="str">
        <f t="shared" si="2"/>
        <v>x</v>
      </c>
    </row>
    <row r="29" spans="1:9" ht="15.75">
      <c r="A29" s="577" t="s">
        <v>4</v>
      </c>
      <c r="B29" s="595">
        <f>SUBTOTAL(9,B30:B32)</f>
        <v>290</v>
      </c>
      <c r="C29" s="595">
        <f>SUBTOTAL(9,C30:C32)</f>
        <v>602</v>
      </c>
      <c r="D29" s="595">
        <f>SUBTOTAL(9,D30:D32)</f>
        <v>517</v>
      </c>
      <c r="E29" s="595">
        <f>SUBTOTAL(9,E30:E32)</f>
        <v>313</v>
      </c>
      <c r="F29" s="595">
        <f>SUBTOTAL(9,F30:F32)</f>
        <v>287</v>
      </c>
      <c r="G29" s="596">
        <f t="shared" si="0"/>
        <v>1.6517571884984026</v>
      </c>
      <c r="H29" s="596">
        <f t="shared" si="1"/>
        <v>0.9896551724137931</v>
      </c>
      <c r="I29" s="597">
        <f t="shared" si="2"/>
        <v>0.9169329073482428</v>
      </c>
    </row>
    <row r="30" spans="1:9" ht="15.75">
      <c r="A30" s="126" t="s">
        <v>112</v>
      </c>
      <c r="B30" s="127">
        <v>60</v>
      </c>
      <c r="C30" s="127">
        <v>191</v>
      </c>
      <c r="D30" s="127">
        <v>182</v>
      </c>
      <c r="E30" s="127">
        <v>116</v>
      </c>
      <c r="F30" s="127">
        <v>97</v>
      </c>
      <c r="G30" s="598">
        <f t="shared" si="0"/>
        <v>1.5689655172413792</v>
      </c>
      <c r="H30" s="611">
        <f t="shared" si="1"/>
        <v>1.6166666666666667</v>
      </c>
      <c r="I30" s="612">
        <f t="shared" si="2"/>
        <v>0.8362068965517241</v>
      </c>
    </row>
    <row r="31" spans="1:9" ht="15.75">
      <c r="A31" s="126" t="s">
        <v>95</v>
      </c>
      <c r="B31" s="127">
        <v>100</v>
      </c>
      <c r="C31" s="127">
        <v>42</v>
      </c>
      <c r="D31" s="127">
        <v>35</v>
      </c>
      <c r="E31" s="127">
        <v>34</v>
      </c>
      <c r="F31" s="127">
        <v>30</v>
      </c>
      <c r="G31" s="598">
        <f t="shared" si="0"/>
        <v>1.0294117647058822</v>
      </c>
      <c r="H31" s="611">
        <f t="shared" si="1"/>
        <v>0.3</v>
      </c>
      <c r="I31" s="612">
        <f t="shared" si="2"/>
        <v>0.8823529411764706</v>
      </c>
    </row>
    <row r="32" spans="1:9" ht="16.5" thickBot="1">
      <c r="A32" s="579" t="s">
        <v>512</v>
      </c>
      <c r="B32" s="190">
        <v>130</v>
      </c>
      <c r="C32" s="190">
        <v>369</v>
      </c>
      <c r="D32" s="190">
        <v>300</v>
      </c>
      <c r="E32" s="190">
        <v>163</v>
      </c>
      <c r="F32" s="190">
        <v>160</v>
      </c>
      <c r="G32" s="601">
        <f t="shared" si="0"/>
        <v>1.8404907975460123</v>
      </c>
      <c r="H32" s="614">
        <f t="shared" si="1"/>
        <v>1.2307692307692308</v>
      </c>
      <c r="I32" s="615">
        <f t="shared" si="2"/>
        <v>0.9815950920245399</v>
      </c>
    </row>
    <row r="33" spans="1:9" ht="16.5" thickBot="1">
      <c r="A33" s="472" t="s">
        <v>5</v>
      </c>
      <c r="B33" s="607">
        <v>0</v>
      </c>
      <c r="C33" s="607">
        <v>0</v>
      </c>
      <c r="D33" s="607">
        <v>0</v>
      </c>
      <c r="E33" s="607">
        <v>0</v>
      </c>
      <c r="F33" s="607">
        <v>0</v>
      </c>
      <c r="G33" s="608" t="str">
        <f t="shared" si="0"/>
        <v>x</v>
      </c>
      <c r="H33" s="608" t="str">
        <f t="shared" si="1"/>
        <v>x</v>
      </c>
      <c r="I33" s="609" t="str">
        <f t="shared" si="2"/>
        <v>x</v>
      </c>
    </row>
    <row r="34" spans="1:9" ht="15.75">
      <c r="A34" s="577" t="s">
        <v>6</v>
      </c>
      <c r="B34" s="595">
        <f>SUBTOTAL(9,B35:B38)</f>
        <v>440</v>
      </c>
      <c r="C34" s="595">
        <f>SUBTOTAL(9,C35:C38)</f>
        <v>4451</v>
      </c>
      <c r="D34" s="595">
        <f>SUBTOTAL(9,D35:D38)</f>
        <v>1692</v>
      </c>
      <c r="E34" s="595">
        <f>SUBTOTAL(9,E35:E38)</f>
        <v>745</v>
      </c>
      <c r="F34" s="595">
        <f>SUBTOTAL(9,F35:F38)</f>
        <v>703</v>
      </c>
      <c r="G34" s="596">
        <f t="shared" si="0"/>
        <v>2.2711409395973154</v>
      </c>
      <c r="H34" s="596">
        <f t="shared" si="1"/>
        <v>1.5977272727272727</v>
      </c>
      <c r="I34" s="597">
        <f t="shared" si="2"/>
        <v>0.9436241610738255</v>
      </c>
    </row>
    <row r="35" spans="1:9" ht="15.75">
      <c r="A35" s="126" t="s">
        <v>112</v>
      </c>
      <c r="B35" s="127">
        <v>180</v>
      </c>
      <c r="C35" s="127">
        <v>223</v>
      </c>
      <c r="D35" s="127">
        <v>124</v>
      </c>
      <c r="E35" s="127">
        <v>83</v>
      </c>
      <c r="F35" s="127">
        <v>82</v>
      </c>
      <c r="G35" s="598">
        <f t="shared" si="0"/>
        <v>1.4939759036144578</v>
      </c>
      <c r="H35" s="611">
        <f t="shared" si="1"/>
        <v>0.45555555555555555</v>
      </c>
      <c r="I35" s="612">
        <f t="shared" si="2"/>
        <v>0.9879518072289156</v>
      </c>
    </row>
    <row r="36" spans="1:9" ht="15.75">
      <c r="A36" s="126" t="s">
        <v>95</v>
      </c>
      <c r="B36" s="127">
        <v>120</v>
      </c>
      <c r="C36" s="127">
        <v>296</v>
      </c>
      <c r="D36" s="127">
        <v>209</v>
      </c>
      <c r="E36" s="127">
        <v>64</v>
      </c>
      <c r="F36" s="127">
        <v>64</v>
      </c>
      <c r="G36" s="598">
        <f t="shared" si="0"/>
        <v>3.265625</v>
      </c>
      <c r="H36" s="611">
        <f t="shared" si="1"/>
        <v>0.5333333333333333</v>
      </c>
      <c r="I36" s="612">
        <f t="shared" si="2"/>
        <v>1</v>
      </c>
    </row>
    <row r="37" spans="1:9" ht="15.75">
      <c r="A37" s="126" t="s">
        <v>115</v>
      </c>
      <c r="B37" s="127" t="s">
        <v>100</v>
      </c>
      <c r="C37" s="127">
        <v>3005</v>
      </c>
      <c r="D37" s="127">
        <v>1008</v>
      </c>
      <c r="E37" s="127">
        <v>303</v>
      </c>
      <c r="F37" s="127">
        <v>262</v>
      </c>
      <c r="G37" s="598">
        <f t="shared" si="0"/>
        <v>3.3267326732673266</v>
      </c>
      <c r="H37" s="611" t="str">
        <f t="shared" si="1"/>
        <v>x</v>
      </c>
      <c r="I37" s="612">
        <f t="shared" si="2"/>
        <v>0.8646864686468647</v>
      </c>
    </row>
    <row r="38" spans="1:9" ht="16.5" thickBot="1">
      <c r="A38" s="579" t="s">
        <v>99</v>
      </c>
      <c r="B38" s="190">
        <v>140</v>
      </c>
      <c r="C38" s="190">
        <v>927</v>
      </c>
      <c r="D38" s="190">
        <v>351</v>
      </c>
      <c r="E38" s="190">
        <v>295</v>
      </c>
      <c r="F38" s="190">
        <v>295</v>
      </c>
      <c r="G38" s="601">
        <f t="shared" si="0"/>
        <v>1.1898305084745762</v>
      </c>
      <c r="H38" s="614">
        <f t="shared" si="1"/>
        <v>2.107142857142857</v>
      </c>
      <c r="I38" s="615">
        <f t="shared" si="2"/>
        <v>1</v>
      </c>
    </row>
    <row r="39" spans="1:9" ht="15.75">
      <c r="A39" s="577" t="s">
        <v>22</v>
      </c>
      <c r="B39" s="595" t="s">
        <v>100</v>
      </c>
      <c r="C39" s="595">
        <f>SUBTOTAL(9,C40:C47)</f>
        <v>702</v>
      </c>
      <c r="D39" s="595">
        <f>SUBTOTAL(9,D40:D47)</f>
        <v>432</v>
      </c>
      <c r="E39" s="595">
        <f>SUBTOTAL(9,E40:E47)</f>
        <v>340</v>
      </c>
      <c r="F39" s="595">
        <f>SUBTOTAL(9,F40:F47)</f>
        <v>373</v>
      </c>
      <c r="G39" s="596">
        <f t="shared" si="0"/>
        <v>1.2705882352941176</v>
      </c>
      <c r="H39" s="596" t="str">
        <f t="shared" si="1"/>
        <v>x</v>
      </c>
      <c r="I39" s="597">
        <f t="shared" si="2"/>
        <v>1.0970588235294119</v>
      </c>
    </row>
    <row r="40" spans="1:9" ht="15.75">
      <c r="A40" s="126" t="s">
        <v>112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598" t="str">
        <f t="shared" si="0"/>
        <v>x</v>
      </c>
      <c r="H40" s="611" t="str">
        <f t="shared" si="1"/>
        <v>x</v>
      </c>
      <c r="I40" s="612" t="str">
        <f t="shared" si="2"/>
        <v>x</v>
      </c>
    </row>
    <row r="41" spans="1:9" ht="15.75">
      <c r="A41" s="126" t="s">
        <v>119</v>
      </c>
      <c r="B41" s="127" t="s">
        <v>100</v>
      </c>
      <c r="C41" s="127">
        <v>83</v>
      </c>
      <c r="D41" s="127">
        <v>16</v>
      </c>
      <c r="E41" s="127">
        <v>1</v>
      </c>
      <c r="F41" s="127">
        <v>0</v>
      </c>
      <c r="G41" s="598">
        <f t="shared" si="0"/>
        <v>16</v>
      </c>
      <c r="H41" s="611" t="str">
        <f t="shared" si="1"/>
        <v>x</v>
      </c>
      <c r="I41" s="612">
        <f t="shared" si="2"/>
        <v>0</v>
      </c>
    </row>
    <row r="42" spans="1:9" ht="15.75">
      <c r="A42" s="126" t="s">
        <v>117</v>
      </c>
      <c r="B42" s="127" t="s">
        <v>100</v>
      </c>
      <c r="C42" s="127">
        <v>579</v>
      </c>
      <c r="D42" s="127">
        <v>385</v>
      </c>
      <c r="E42" s="127">
        <v>310</v>
      </c>
      <c r="F42" s="127">
        <v>95</v>
      </c>
      <c r="G42" s="598">
        <f t="shared" si="0"/>
        <v>1.2419354838709677</v>
      </c>
      <c r="H42" s="611" t="str">
        <f t="shared" si="1"/>
        <v>x</v>
      </c>
      <c r="I42" s="612">
        <f t="shared" si="2"/>
        <v>0.3064516129032258</v>
      </c>
    </row>
    <row r="43" spans="1:9" ht="15.75">
      <c r="A43" s="126" t="s">
        <v>94</v>
      </c>
      <c r="B43" s="127" t="s">
        <v>100</v>
      </c>
      <c r="C43" s="127" t="s">
        <v>100</v>
      </c>
      <c r="D43" s="127" t="s">
        <v>100</v>
      </c>
      <c r="E43" s="127" t="s">
        <v>100</v>
      </c>
      <c r="F43" s="127">
        <v>167</v>
      </c>
      <c r="G43" s="598" t="str">
        <f t="shared" si="0"/>
        <v>x</v>
      </c>
      <c r="H43" s="611" t="str">
        <f t="shared" si="1"/>
        <v>x</v>
      </c>
      <c r="I43" s="612" t="str">
        <f t="shared" si="2"/>
        <v>x</v>
      </c>
    </row>
    <row r="44" spans="1:9" ht="15.75">
      <c r="A44" s="126" t="s">
        <v>118</v>
      </c>
      <c r="B44" s="127" t="s">
        <v>100</v>
      </c>
      <c r="C44" s="127" t="s">
        <v>100</v>
      </c>
      <c r="D44" s="127" t="s">
        <v>100</v>
      </c>
      <c r="E44" s="127" t="s">
        <v>100</v>
      </c>
      <c r="F44" s="127">
        <v>111</v>
      </c>
      <c r="G44" s="598" t="str">
        <f t="shared" si="0"/>
        <v>x</v>
      </c>
      <c r="H44" s="611" t="str">
        <f t="shared" si="1"/>
        <v>x</v>
      </c>
      <c r="I44" s="612" t="str">
        <f t="shared" si="2"/>
        <v>x</v>
      </c>
    </row>
    <row r="45" spans="1:9" ht="15.75">
      <c r="A45" s="126" t="s">
        <v>120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598" t="str">
        <f t="shared" si="0"/>
        <v>x</v>
      </c>
      <c r="H45" s="611" t="str">
        <f t="shared" si="1"/>
        <v>x</v>
      </c>
      <c r="I45" s="612" t="str">
        <f t="shared" si="2"/>
        <v>x</v>
      </c>
    </row>
    <row r="46" spans="1:9" ht="15.75">
      <c r="A46" s="126" t="s">
        <v>116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598" t="str">
        <f t="shared" si="0"/>
        <v>x</v>
      </c>
      <c r="H46" s="611" t="str">
        <f t="shared" si="1"/>
        <v>x</v>
      </c>
      <c r="I46" s="612" t="str">
        <f t="shared" si="2"/>
        <v>x</v>
      </c>
    </row>
    <row r="47" spans="1:9" ht="16.5" thickBot="1">
      <c r="A47" s="579" t="s">
        <v>99</v>
      </c>
      <c r="B47" s="190" t="s">
        <v>100</v>
      </c>
      <c r="C47" s="190">
        <v>40</v>
      </c>
      <c r="D47" s="190">
        <v>31</v>
      </c>
      <c r="E47" s="190">
        <v>29</v>
      </c>
      <c r="F47" s="190">
        <v>0</v>
      </c>
      <c r="G47" s="601">
        <f t="shared" si="0"/>
        <v>1.0689655172413792</v>
      </c>
      <c r="H47" s="614" t="str">
        <f t="shared" si="1"/>
        <v>x</v>
      </c>
      <c r="I47" s="615">
        <f t="shared" si="2"/>
        <v>0</v>
      </c>
    </row>
    <row r="48" spans="1:9" ht="15.75">
      <c r="A48" s="577" t="s">
        <v>207</v>
      </c>
      <c r="B48" s="595">
        <f>SUBTOTAL(9,B49:B53)</f>
        <v>507</v>
      </c>
      <c r="C48" s="595">
        <f>SUBTOTAL(9,C49:C53)</f>
        <v>3034</v>
      </c>
      <c r="D48" s="595">
        <f>SUBTOTAL(9,D49:D53)</f>
        <v>2340</v>
      </c>
      <c r="E48" s="595">
        <f>SUBTOTAL(9,E49:E53)</f>
        <v>1693</v>
      </c>
      <c r="F48" s="595">
        <f>SUBTOTAL(9,F49:F53)</f>
        <v>681</v>
      </c>
      <c r="G48" s="596">
        <f t="shared" si="0"/>
        <v>1.3821618428824571</v>
      </c>
      <c r="H48" s="596">
        <f t="shared" si="1"/>
        <v>1.3431952662721893</v>
      </c>
      <c r="I48" s="597">
        <f t="shared" si="2"/>
        <v>0.40224453632604845</v>
      </c>
    </row>
    <row r="49" spans="1:9" ht="15.75">
      <c r="A49" s="126" t="s">
        <v>123</v>
      </c>
      <c r="B49" s="127" t="s">
        <v>100</v>
      </c>
      <c r="C49" s="127">
        <v>69</v>
      </c>
      <c r="D49" s="127">
        <v>69</v>
      </c>
      <c r="E49" s="127">
        <v>69</v>
      </c>
      <c r="F49" s="127">
        <v>69</v>
      </c>
      <c r="G49" s="598">
        <f t="shared" si="0"/>
        <v>1</v>
      </c>
      <c r="H49" s="611" t="str">
        <f t="shared" si="1"/>
        <v>x</v>
      </c>
      <c r="I49" s="612">
        <f t="shared" si="2"/>
        <v>1</v>
      </c>
    </row>
    <row r="50" spans="1:9" ht="15.75">
      <c r="A50" s="126" t="s">
        <v>122</v>
      </c>
      <c r="B50" s="127">
        <v>387</v>
      </c>
      <c r="C50" s="127">
        <v>980</v>
      </c>
      <c r="D50" s="127">
        <v>855</v>
      </c>
      <c r="E50" s="127">
        <v>515</v>
      </c>
      <c r="F50" s="127">
        <v>515</v>
      </c>
      <c r="G50" s="598">
        <f t="shared" si="0"/>
        <v>1.6601941747572815</v>
      </c>
      <c r="H50" s="611">
        <f t="shared" si="1"/>
        <v>1.330749354005168</v>
      </c>
      <c r="I50" s="612">
        <f t="shared" si="2"/>
        <v>1</v>
      </c>
    </row>
    <row r="51" spans="1:9" ht="15.75">
      <c r="A51" s="126" t="s">
        <v>94</v>
      </c>
      <c r="B51" s="127">
        <v>120</v>
      </c>
      <c r="C51" s="127">
        <v>486</v>
      </c>
      <c r="D51" s="127">
        <v>395</v>
      </c>
      <c r="E51" s="127">
        <v>168</v>
      </c>
      <c r="F51" s="127">
        <v>97</v>
      </c>
      <c r="G51" s="598">
        <f t="shared" si="0"/>
        <v>2.3511904761904763</v>
      </c>
      <c r="H51" s="611">
        <f t="shared" si="1"/>
        <v>0.8083333333333333</v>
      </c>
      <c r="I51" s="612">
        <f t="shared" si="2"/>
        <v>0.5773809523809523</v>
      </c>
    </row>
    <row r="52" spans="1:9" ht="15.75">
      <c r="A52" s="126" t="s">
        <v>121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598" t="str">
        <f t="shared" si="0"/>
        <v>x</v>
      </c>
      <c r="H52" s="611" t="str">
        <f t="shared" si="1"/>
        <v>x</v>
      </c>
      <c r="I52" s="612" t="str">
        <f t="shared" si="2"/>
        <v>x</v>
      </c>
    </row>
    <row r="53" spans="1:9" ht="16.5" thickBot="1">
      <c r="A53" s="579" t="s">
        <v>99</v>
      </c>
      <c r="B53" s="190" t="s">
        <v>100</v>
      </c>
      <c r="C53" s="190">
        <v>1499</v>
      </c>
      <c r="D53" s="190">
        <v>1021</v>
      </c>
      <c r="E53" s="190">
        <v>941</v>
      </c>
      <c r="F53" s="190">
        <v>0</v>
      </c>
      <c r="G53" s="601">
        <f t="shared" si="0"/>
        <v>1.0850159404888418</v>
      </c>
      <c r="H53" s="614" t="str">
        <f t="shared" si="1"/>
        <v>x</v>
      </c>
      <c r="I53" s="615">
        <f t="shared" si="2"/>
        <v>0</v>
      </c>
    </row>
    <row r="54" spans="1:9" ht="15.75">
      <c r="A54" s="577" t="s">
        <v>9</v>
      </c>
      <c r="B54" s="595">
        <f>SUBTOTAL(9,B55:B60)</f>
        <v>300</v>
      </c>
      <c r="C54" s="595">
        <f>SUBTOTAL(9,C55:C60)</f>
        <v>1202</v>
      </c>
      <c r="D54" s="595">
        <f>SUBTOTAL(9,D55:D60)</f>
        <v>1181</v>
      </c>
      <c r="E54" s="595">
        <f>SUBTOTAL(9,E55:E60)</f>
        <v>969</v>
      </c>
      <c r="F54" s="595">
        <f>SUBTOTAL(9,F55:F60)</f>
        <v>853</v>
      </c>
      <c r="G54" s="596">
        <f t="shared" si="0"/>
        <v>1.218782249742002</v>
      </c>
      <c r="H54" s="596">
        <f t="shared" si="1"/>
        <v>2.8433333333333333</v>
      </c>
      <c r="I54" s="597">
        <f t="shared" si="2"/>
        <v>0.8802889576883385</v>
      </c>
    </row>
    <row r="55" spans="1:9" ht="15.75">
      <c r="A55" s="126" t="s">
        <v>125</v>
      </c>
      <c r="B55" s="127">
        <v>0</v>
      </c>
      <c r="C55" s="127">
        <v>0</v>
      </c>
      <c r="D55" s="127">
        <v>0</v>
      </c>
      <c r="E55" s="127">
        <v>0</v>
      </c>
      <c r="F55" s="127">
        <v>0</v>
      </c>
      <c r="G55" s="598" t="str">
        <f t="shared" si="0"/>
        <v>x</v>
      </c>
      <c r="H55" s="611" t="str">
        <f t="shared" si="1"/>
        <v>x</v>
      </c>
      <c r="I55" s="612" t="str">
        <f t="shared" si="2"/>
        <v>x</v>
      </c>
    </row>
    <row r="56" spans="1:9" ht="15.75">
      <c r="A56" s="585" t="s">
        <v>129</v>
      </c>
      <c r="B56" s="127">
        <v>300</v>
      </c>
      <c r="C56" s="127">
        <v>1052</v>
      </c>
      <c r="D56" s="127">
        <v>1036</v>
      </c>
      <c r="E56" s="127">
        <v>890</v>
      </c>
      <c r="F56" s="127">
        <v>774</v>
      </c>
      <c r="G56" s="598">
        <f t="shared" si="0"/>
        <v>1.1640449438202247</v>
      </c>
      <c r="H56" s="611">
        <f t="shared" si="1"/>
        <v>2.58</v>
      </c>
      <c r="I56" s="612">
        <f t="shared" si="2"/>
        <v>0.8696629213483146</v>
      </c>
    </row>
    <row r="57" spans="1:9" ht="15.75">
      <c r="A57" s="126" t="s">
        <v>124</v>
      </c>
      <c r="B57" s="127">
        <v>0</v>
      </c>
      <c r="C57" s="127">
        <v>0</v>
      </c>
      <c r="D57" s="127">
        <v>0</v>
      </c>
      <c r="E57" s="127">
        <v>0</v>
      </c>
      <c r="F57" s="127">
        <v>0</v>
      </c>
      <c r="G57" s="598" t="str">
        <f t="shared" si="0"/>
        <v>x</v>
      </c>
      <c r="H57" s="611" t="str">
        <f t="shared" si="1"/>
        <v>x</v>
      </c>
      <c r="I57" s="612" t="str">
        <f t="shared" si="2"/>
        <v>x</v>
      </c>
    </row>
    <row r="58" spans="1:9" ht="15.75">
      <c r="A58" s="126" t="s">
        <v>126</v>
      </c>
      <c r="B58" s="127">
        <v>0</v>
      </c>
      <c r="C58" s="127">
        <v>0</v>
      </c>
      <c r="D58" s="127">
        <v>0</v>
      </c>
      <c r="E58" s="127">
        <v>0</v>
      </c>
      <c r="F58" s="127">
        <v>0</v>
      </c>
      <c r="G58" s="598" t="str">
        <f t="shared" si="0"/>
        <v>x</v>
      </c>
      <c r="H58" s="611" t="str">
        <f t="shared" si="1"/>
        <v>x</v>
      </c>
      <c r="I58" s="612" t="str">
        <f t="shared" si="2"/>
        <v>x</v>
      </c>
    </row>
    <row r="59" spans="1:9" ht="15.75">
      <c r="A59" s="126" t="s">
        <v>127</v>
      </c>
      <c r="B59" s="127" t="s">
        <v>100</v>
      </c>
      <c r="C59" s="127">
        <v>150</v>
      </c>
      <c r="D59" s="127">
        <v>145</v>
      </c>
      <c r="E59" s="127">
        <v>79</v>
      </c>
      <c r="F59" s="127">
        <v>79</v>
      </c>
      <c r="G59" s="598">
        <f t="shared" si="0"/>
        <v>1.8354430379746836</v>
      </c>
      <c r="H59" s="611" t="str">
        <f t="shared" si="1"/>
        <v>x</v>
      </c>
      <c r="I59" s="612">
        <f t="shared" si="2"/>
        <v>1</v>
      </c>
    </row>
    <row r="60" spans="1:9" ht="16.5" thickBot="1">
      <c r="A60" s="579" t="s">
        <v>128</v>
      </c>
      <c r="B60" s="190">
        <v>0</v>
      </c>
      <c r="C60" s="190">
        <v>0</v>
      </c>
      <c r="D60" s="190">
        <v>0</v>
      </c>
      <c r="E60" s="190">
        <v>0</v>
      </c>
      <c r="F60" s="190">
        <v>0</v>
      </c>
      <c r="G60" s="601" t="str">
        <f t="shared" si="0"/>
        <v>x</v>
      </c>
      <c r="H60" s="614" t="str">
        <f t="shared" si="1"/>
        <v>x</v>
      </c>
      <c r="I60" s="615" t="str">
        <f t="shared" si="2"/>
        <v>x</v>
      </c>
    </row>
    <row r="61" spans="1:9" ht="15.75">
      <c r="A61" s="577" t="s">
        <v>10</v>
      </c>
      <c r="B61" s="595">
        <f>SUBTOTAL(9,B62:B69)</f>
        <v>820</v>
      </c>
      <c r="C61" s="595">
        <f>SUBTOTAL(9,C62:C69)</f>
        <v>1226</v>
      </c>
      <c r="D61" s="595">
        <f>SUBTOTAL(9,D62:D69)</f>
        <v>1177</v>
      </c>
      <c r="E61" s="595">
        <f>SUBTOTAL(9,E62:E69)</f>
        <v>1077</v>
      </c>
      <c r="F61" s="595">
        <f>SUBTOTAL(9,F62:F69)</f>
        <v>947</v>
      </c>
      <c r="G61" s="596">
        <f t="shared" si="0"/>
        <v>1.0928505106778088</v>
      </c>
      <c r="H61" s="596">
        <f t="shared" si="1"/>
        <v>1.1548780487804877</v>
      </c>
      <c r="I61" s="597">
        <f t="shared" si="2"/>
        <v>0.8792943361188487</v>
      </c>
    </row>
    <row r="62" spans="1:9" ht="15.75">
      <c r="A62" s="126" t="s">
        <v>134</v>
      </c>
      <c r="B62" s="127">
        <v>50</v>
      </c>
      <c r="C62" s="127">
        <v>95</v>
      </c>
      <c r="D62" s="127">
        <v>95</v>
      </c>
      <c r="E62" s="127">
        <v>83</v>
      </c>
      <c r="F62" s="127">
        <v>60</v>
      </c>
      <c r="G62" s="598">
        <f t="shared" si="0"/>
        <v>1.144578313253012</v>
      </c>
      <c r="H62" s="611">
        <f t="shared" si="1"/>
        <v>1.2</v>
      </c>
      <c r="I62" s="612">
        <f t="shared" si="2"/>
        <v>0.7228915662650602</v>
      </c>
    </row>
    <row r="63" spans="1:9" ht="15.75">
      <c r="A63" s="126" t="s">
        <v>132</v>
      </c>
      <c r="B63" s="127">
        <v>220</v>
      </c>
      <c r="C63" s="127">
        <v>324</v>
      </c>
      <c r="D63" s="127">
        <v>324</v>
      </c>
      <c r="E63" s="127">
        <v>324</v>
      </c>
      <c r="F63" s="127">
        <v>324</v>
      </c>
      <c r="G63" s="598">
        <f t="shared" si="0"/>
        <v>1</v>
      </c>
      <c r="H63" s="611">
        <f t="shared" si="1"/>
        <v>1.4727272727272727</v>
      </c>
      <c r="I63" s="612">
        <f t="shared" si="2"/>
        <v>1</v>
      </c>
    </row>
    <row r="64" spans="1:9" ht="15.75">
      <c r="A64" s="126" t="s">
        <v>133</v>
      </c>
      <c r="B64" s="127">
        <v>100</v>
      </c>
      <c r="C64" s="127">
        <v>129</v>
      </c>
      <c r="D64" s="127">
        <v>129</v>
      </c>
      <c r="E64" s="127">
        <v>129</v>
      </c>
      <c r="F64" s="127">
        <v>114</v>
      </c>
      <c r="G64" s="598">
        <f t="shared" si="0"/>
        <v>1</v>
      </c>
      <c r="H64" s="611">
        <f t="shared" si="1"/>
        <v>1.14</v>
      </c>
      <c r="I64" s="612">
        <f t="shared" si="2"/>
        <v>0.8837209302325582</v>
      </c>
    </row>
    <row r="65" spans="1:9" ht="15.75">
      <c r="A65" s="126" t="s">
        <v>125</v>
      </c>
      <c r="B65" s="127">
        <v>300</v>
      </c>
      <c r="C65" s="127">
        <v>337</v>
      </c>
      <c r="D65" s="127">
        <v>336</v>
      </c>
      <c r="E65" s="127">
        <v>331</v>
      </c>
      <c r="F65" s="127">
        <v>331</v>
      </c>
      <c r="G65" s="598">
        <f t="shared" si="0"/>
        <v>1.0151057401812689</v>
      </c>
      <c r="H65" s="611">
        <f t="shared" si="1"/>
        <v>1.1033333333333333</v>
      </c>
      <c r="I65" s="612">
        <f t="shared" si="2"/>
        <v>1</v>
      </c>
    </row>
    <row r="66" spans="1:9" ht="15.75">
      <c r="A66" s="126" t="s">
        <v>124</v>
      </c>
      <c r="B66" s="127">
        <v>0</v>
      </c>
      <c r="C66" s="127">
        <v>0</v>
      </c>
      <c r="D66" s="127">
        <v>0</v>
      </c>
      <c r="E66" s="127">
        <v>0</v>
      </c>
      <c r="F66" s="127">
        <v>0</v>
      </c>
      <c r="G66" s="598" t="str">
        <f t="shared" si="0"/>
        <v>x</v>
      </c>
      <c r="H66" s="611" t="str">
        <f t="shared" si="1"/>
        <v>x</v>
      </c>
      <c r="I66" s="612" t="str">
        <f t="shared" si="2"/>
        <v>x</v>
      </c>
    </row>
    <row r="67" spans="1:9" ht="15.75">
      <c r="A67" s="126" t="s">
        <v>126</v>
      </c>
      <c r="B67" s="127">
        <v>100</v>
      </c>
      <c r="C67" s="127">
        <v>111</v>
      </c>
      <c r="D67" s="127">
        <v>111</v>
      </c>
      <c r="E67" s="127">
        <v>110</v>
      </c>
      <c r="F67" s="127">
        <v>98</v>
      </c>
      <c r="G67" s="598">
        <f t="shared" si="0"/>
        <v>1.009090909090909</v>
      </c>
      <c r="H67" s="611">
        <f t="shared" si="1"/>
        <v>0.98</v>
      </c>
      <c r="I67" s="612">
        <f t="shared" si="2"/>
        <v>0.8909090909090909</v>
      </c>
    </row>
    <row r="68" spans="1:9" ht="15.75">
      <c r="A68" s="126" t="s">
        <v>117</v>
      </c>
      <c r="B68" s="127">
        <v>50</v>
      </c>
      <c r="C68" s="127">
        <v>230</v>
      </c>
      <c r="D68" s="127">
        <v>182</v>
      </c>
      <c r="E68" s="127">
        <v>100</v>
      </c>
      <c r="F68" s="127">
        <v>20</v>
      </c>
      <c r="G68" s="598">
        <f aca="true" t="shared" si="3" ref="G68:G113">IF(ISERROR(D68/E68),"x",D68/E68)</f>
        <v>1.82</v>
      </c>
      <c r="H68" s="611">
        <f aca="true" t="shared" si="4" ref="H68:H113">IF(ISERROR(F68/B68),"x",F68/B68)</f>
        <v>0.4</v>
      </c>
      <c r="I68" s="612">
        <f aca="true" t="shared" si="5" ref="I68:I113">IF(ISERROR(F68/E68),"x",F68/E68)</f>
        <v>0.2</v>
      </c>
    </row>
    <row r="69" spans="1:9" ht="16.5" thickBot="1">
      <c r="A69" s="579" t="s">
        <v>135</v>
      </c>
      <c r="B69" s="190">
        <v>0</v>
      </c>
      <c r="C69" s="190">
        <v>0</v>
      </c>
      <c r="D69" s="190">
        <v>0</v>
      </c>
      <c r="E69" s="190">
        <v>0</v>
      </c>
      <c r="F69" s="190">
        <v>0</v>
      </c>
      <c r="G69" s="601" t="str">
        <f t="shared" si="3"/>
        <v>x</v>
      </c>
      <c r="H69" s="614" t="str">
        <f t="shared" si="4"/>
        <v>x</v>
      </c>
      <c r="I69" s="615" t="str">
        <f t="shared" si="5"/>
        <v>x</v>
      </c>
    </row>
    <row r="70" spans="1:9" ht="15.75">
      <c r="A70" s="577" t="s">
        <v>11</v>
      </c>
      <c r="B70" s="595">
        <f>SUBTOTAL(9,B71:B77)</f>
        <v>270</v>
      </c>
      <c r="C70" s="595">
        <f>SUBTOTAL(9,C71:C77)</f>
        <v>808</v>
      </c>
      <c r="D70" s="595">
        <f>SUBTOTAL(9,D71:D77)</f>
        <v>673</v>
      </c>
      <c r="E70" s="595">
        <f>SUBTOTAL(9,E71:E77)</f>
        <v>493</v>
      </c>
      <c r="F70" s="595">
        <f>SUBTOTAL(9,F71:F77)</f>
        <v>454</v>
      </c>
      <c r="G70" s="596">
        <f t="shared" si="3"/>
        <v>1.3651115618661258</v>
      </c>
      <c r="H70" s="596">
        <f t="shared" si="4"/>
        <v>1.6814814814814816</v>
      </c>
      <c r="I70" s="597">
        <f t="shared" si="5"/>
        <v>0.920892494929006</v>
      </c>
    </row>
    <row r="71" spans="1:9" ht="15.75">
      <c r="A71" s="126" t="s">
        <v>112</v>
      </c>
      <c r="B71" s="127">
        <v>0</v>
      </c>
      <c r="C71" s="127">
        <v>0</v>
      </c>
      <c r="D71" s="127">
        <v>0</v>
      </c>
      <c r="E71" s="127">
        <v>0</v>
      </c>
      <c r="F71" s="127">
        <v>0</v>
      </c>
      <c r="G71" s="598" t="str">
        <f t="shared" si="3"/>
        <v>x</v>
      </c>
      <c r="H71" s="611" t="str">
        <f t="shared" si="4"/>
        <v>x</v>
      </c>
      <c r="I71" s="612" t="str">
        <f t="shared" si="5"/>
        <v>x</v>
      </c>
    </row>
    <row r="72" spans="1:9" ht="15.75">
      <c r="A72" s="126" t="s">
        <v>125</v>
      </c>
      <c r="B72" s="127" t="s">
        <v>100</v>
      </c>
      <c r="C72" s="127">
        <v>165</v>
      </c>
      <c r="D72" s="127">
        <v>128</v>
      </c>
      <c r="E72" s="127">
        <v>112</v>
      </c>
      <c r="F72" s="127">
        <v>93</v>
      </c>
      <c r="G72" s="598">
        <f t="shared" si="3"/>
        <v>1.1428571428571428</v>
      </c>
      <c r="H72" s="611" t="str">
        <f t="shared" si="4"/>
        <v>x</v>
      </c>
      <c r="I72" s="612">
        <f t="shared" si="5"/>
        <v>0.8303571428571429</v>
      </c>
    </row>
    <row r="73" spans="1:9" ht="15.75">
      <c r="A73" s="126" t="s">
        <v>124</v>
      </c>
      <c r="B73" s="127">
        <v>20</v>
      </c>
      <c r="C73" s="127">
        <v>40</v>
      </c>
      <c r="D73" s="127">
        <v>33</v>
      </c>
      <c r="E73" s="127">
        <v>33</v>
      </c>
      <c r="F73" s="127">
        <v>30</v>
      </c>
      <c r="G73" s="598">
        <f t="shared" si="3"/>
        <v>1</v>
      </c>
      <c r="H73" s="611">
        <f t="shared" si="4"/>
        <v>1.5</v>
      </c>
      <c r="I73" s="612">
        <f t="shared" si="5"/>
        <v>0.9090909090909091</v>
      </c>
    </row>
    <row r="74" spans="1:9" ht="15.75">
      <c r="A74" s="126" t="s">
        <v>137</v>
      </c>
      <c r="B74" s="127">
        <v>0</v>
      </c>
      <c r="C74" s="127">
        <v>0</v>
      </c>
      <c r="D74" s="127">
        <v>0</v>
      </c>
      <c r="E74" s="127">
        <v>0</v>
      </c>
      <c r="F74" s="127">
        <v>0</v>
      </c>
      <c r="G74" s="598" t="str">
        <f t="shared" si="3"/>
        <v>x</v>
      </c>
      <c r="H74" s="611" t="str">
        <f t="shared" si="4"/>
        <v>x</v>
      </c>
      <c r="I74" s="612" t="str">
        <f t="shared" si="5"/>
        <v>x</v>
      </c>
    </row>
    <row r="75" spans="1:9" ht="15.75">
      <c r="A75" s="126" t="s">
        <v>136</v>
      </c>
      <c r="B75" s="127">
        <v>200</v>
      </c>
      <c r="C75" s="127">
        <v>397</v>
      </c>
      <c r="D75" s="127">
        <v>328</v>
      </c>
      <c r="E75" s="127">
        <v>184</v>
      </c>
      <c r="F75" s="127">
        <v>167</v>
      </c>
      <c r="G75" s="598">
        <f t="shared" si="3"/>
        <v>1.7826086956521738</v>
      </c>
      <c r="H75" s="611">
        <f t="shared" si="4"/>
        <v>0.835</v>
      </c>
      <c r="I75" s="612">
        <f t="shared" si="5"/>
        <v>0.907608695652174</v>
      </c>
    </row>
    <row r="76" spans="1:9" ht="15.75">
      <c r="A76" s="126" t="s">
        <v>138</v>
      </c>
      <c r="B76" s="127">
        <v>0</v>
      </c>
      <c r="C76" s="127">
        <v>0</v>
      </c>
      <c r="D76" s="127">
        <v>0</v>
      </c>
      <c r="E76" s="127">
        <v>0</v>
      </c>
      <c r="F76" s="127">
        <v>0</v>
      </c>
      <c r="G76" s="598" t="str">
        <f t="shared" si="3"/>
        <v>x</v>
      </c>
      <c r="H76" s="611" t="str">
        <f t="shared" si="4"/>
        <v>x</v>
      </c>
      <c r="I76" s="612" t="str">
        <f t="shared" si="5"/>
        <v>x</v>
      </c>
    </row>
    <row r="77" spans="1:9" ht="16.5" thickBot="1">
      <c r="A77" s="579" t="s">
        <v>139</v>
      </c>
      <c r="B77" s="190">
        <v>50</v>
      </c>
      <c r="C77" s="190">
        <v>206</v>
      </c>
      <c r="D77" s="190">
        <v>184</v>
      </c>
      <c r="E77" s="190">
        <v>164</v>
      </c>
      <c r="F77" s="190">
        <v>164</v>
      </c>
      <c r="G77" s="601">
        <f t="shared" si="3"/>
        <v>1.1219512195121952</v>
      </c>
      <c r="H77" s="614">
        <f t="shared" si="4"/>
        <v>3.28</v>
      </c>
      <c r="I77" s="615">
        <f t="shared" si="5"/>
        <v>1</v>
      </c>
    </row>
    <row r="78" spans="1:9" ht="15.75">
      <c r="A78" s="577" t="s">
        <v>12</v>
      </c>
      <c r="B78" s="595">
        <f>SUBTOTAL(9,B79:B82)</f>
        <v>210</v>
      </c>
      <c r="C78" s="595">
        <f>SUBTOTAL(9,C79:C82)</f>
        <v>773</v>
      </c>
      <c r="D78" s="595">
        <f>SUBTOTAL(9,D79:D82)</f>
        <v>570</v>
      </c>
      <c r="E78" s="595">
        <f>SUBTOTAL(9,E79:E82)</f>
        <v>315</v>
      </c>
      <c r="F78" s="595">
        <f>SUBTOTAL(9,F79:F82)</f>
        <v>229</v>
      </c>
      <c r="G78" s="596">
        <f t="shared" si="3"/>
        <v>1.8095238095238095</v>
      </c>
      <c r="H78" s="596">
        <f t="shared" si="4"/>
        <v>1.0904761904761904</v>
      </c>
      <c r="I78" s="597">
        <f t="shared" si="5"/>
        <v>0.726984126984127</v>
      </c>
    </row>
    <row r="79" spans="1:9" ht="15.75">
      <c r="A79" s="126" t="s">
        <v>140</v>
      </c>
      <c r="B79" s="127">
        <v>0</v>
      </c>
      <c r="C79" s="127">
        <v>0</v>
      </c>
      <c r="D79" s="127">
        <v>0</v>
      </c>
      <c r="E79" s="127">
        <v>0</v>
      </c>
      <c r="F79" s="127">
        <v>0</v>
      </c>
      <c r="G79" s="598" t="str">
        <f t="shared" si="3"/>
        <v>x</v>
      </c>
      <c r="H79" s="611" t="str">
        <f t="shared" si="4"/>
        <v>x</v>
      </c>
      <c r="I79" s="612" t="str">
        <f t="shared" si="5"/>
        <v>x</v>
      </c>
    </row>
    <row r="80" spans="1:9" ht="15.75">
      <c r="A80" s="126" t="s">
        <v>141</v>
      </c>
      <c r="B80" s="127">
        <v>0</v>
      </c>
      <c r="C80" s="127">
        <v>0</v>
      </c>
      <c r="D80" s="127">
        <v>0</v>
      </c>
      <c r="E80" s="127">
        <v>0</v>
      </c>
      <c r="F80" s="127">
        <v>0</v>
      </c>
      <c r="G80" s="598" t="str">
        <f t="shared" si="3"/>
        <v>x</v>
      </c>
      <c r="H80" s="611" t="str">
        <f t="shared" si="4"/>
        <v>x</v>
      </c>
      <c r="I80" s="612" t="str">
        <f t="shared" si="5"/>
        <v>x</v>
      </c>
    </row>
    <row r="81" spans="1:9" ht="15.75">
      <c r="A81" s="126" t="s">
        <v>142</v>
      </c>
      <c r="B81" s="127">
        <v>150</v>
      </c>
      <c r="C81" s="127">
        <v>227</v>
      </c>
      <c r="D81" s="127">
        <v>218</v>
      </c>
      <c r="E81" s="127">
        <v>218</v>
      </c>
      <c r="F81" s="127">
        <v>140</v>
      </c>
      <c r="G81" s="598">
        <f t="shared" si="3"/>
        <v>1</v>
      </c>
      <c r="H81" s="611">
        <f t="shared" si="4"/>
        <v>0.9333333333333333</v>
      </c>
      <c r="I81" s="612">
        <f t="shared" si="5"/>
        <v>0.6422018348623854</v>
      </c>
    </row>
    <row r="82" spans="1:9" ht="16.5" thickBot="1">
      <c r="A82" s="579" t="s">
        <v>143</v>
      </c>
      <c r="B82" s="190">
        <v>60</v>
      </c>
      <c r="C82" s="190">
        <v>546</v>
      </c>
      <c r="D82" s="190">
        <v>352</v>
      </c>
      <c r="E82" s="190">
        <v>97</v>
      </c>
      <c r="F82" s="190">
        <v>89</v>
      </c>
      <c r="G82" s="601">
        <f t="shared" si="3"/>
        <v>3.6288659793814433</v>
      </c>
      <c r="H82" s="614">
        <f t="shared" si="4"/>
        <v>1.4833333333333334</v>
      </c>
      <c r="I82" s="615">
        <f t="shared" si="5"/>
        <v>0.9175257731958762</v>
      </c>
    </row>
    <row r="83" spans="1:9" ht="15.75">
      <c r="A83" s="577" t="s">
        <v>13</v>
      </c>
      <c r="B83" s="595">
        <f>SUBTOTAL(9,B84:B89)</f>
        <v>735</v>
      </c>
      <c r="C83" s="595">
        <f>SUBTOTAL(9,C84:C89)</f>
        <v>2955</v>
      </c>
      <c r="D83" s="595">
        <f>SUBTOTAL(9,D84:D89)</f>
        <v>2335</v>
      </c>
      <c r="E83" s="595">
        <f>SUBTOTAL(9,E84:E89)</f>
        <v>1337</v>
      </c>
      <c r="F83" s="595">
        <f>SUBTOTAL(9,F84:F89)</f>
        <v>997</v>
      </c>
      <c r="G83" s="596">
        <f t="shared" si="3"/>
        <v>1.7464472700074793</v>
      </c>
      <c r="H83" s="596">
        <f t="shared" si="4"/>
        <v>1.3564625850340135</v>
      </c>
      <c r="I83" s="597">
        <f t="shared" si="5"/>
        <v>0.7456993268511594</v>
      </c>
    </row>
    <row r="84" spans="1:9" ht="15.75">
      <c r="A84" s="126" t="s">
        <v>147</v>
      </c>
      <c r="B84" s="127">
        <v>120</v>
      </c>
      <c r="C84" s="127">
        <v>571</v>
      </c>
      <c r="D84" s="127">
        <v>442</v>
      </c>
      <c r="E84" s="127">
        <v>194</v>
      </c>
      <c r="F84" s="127">
        <v>156</v>
      </c>
      <c r="G84" s="598">
        <f t="shared" si="3"/>
        <v>2.2783505154639174</v>
      </c>
      <c r="H84" s="611">
        <f t="shared" si="4"/>
        <v>1.3</v>
      </c>
      <c r="I84" s="612">
        <f t="shared" si="5"/>
        <v>0.8041237113402062</v>
      </c>
    </row>
    <row r="85" spans="1:9" ht="15.75">
      <c r="A85" s="126" t="s">
        <v>145</v>
      </c>
      <c r="B85" s="127">
        <v>200</v>
      </c>
      <c r="C85" s="127">
        <v>740</v>
      </c>
      <c r="D85" s="127">
        <v>616</v>
      </c>
      <c r="E85" s="127">
        <v>439</v>
      </c>
      <c r="F85" s="127">
        <v>265</v>
      </c>
      <c r="G85" s="598">
        <f t="shared" si="3"/>
        <v>1.4031890660592254</v>
      </c>
      <c r="H85" s="611">
        <f t="shared" si="4"/>
        <v>1.325</v>
      </c>
      <c r="I85" s="612">
        <f t="shared" si="5"/>
        <v>0.6036446469248291</v>
      </c>
    </row>
    <row r="86" spans="1:9" ht="15.75">
      <c r="A86" s="126" t="s">
        <v>146</v>
      </c>
      <c r="B86" s="127">
        <v>180</v>
      </c>
      <c r="C86" s="127">
        <v>582</v>
      </c>
      <c r="D86" s="127">
        <v>428</v>
      </c>
      <c r="E86" s="127">
        <v>288</v>
      </c>
      <c r="F86" s="127">
        <v>288</v>
      </c>
      <c r="G86" s="598">
        <f t="shared" si="3"/>
        <v>1.4861111111111112</v>
      </c>
      <c r="H86" s="611">
        <f t="shared" si="4"/>
        <v>1.6</v>
      </c>
      <c r="I86" s="612">
        <f t="shared" si="5"/>
        <v>1</v>
      </c>
    </row>
    <row r="87" spans="1:9" ht="15.75">
      <c r="A87" s="126" t="s">
        <v>149</v>
      </c>
      <c r="B87" s="127">
        <v>85</v>
      </c>
      <c r="C87" s="127">
        <v>301</v>
      </c>
      <c r="D87" s="127">
        <v>226</v>
      </c>
      <c r="E87" s="127">
        <v>71</v>
      </c>
      <c r="F87" s="127">
        <v>24</v>
      </c>
      <c r="G87" s="598">
        <f t="shared" si="3"/>
        <v>3.183098591549296</v>
      </c>
      <c r="H87" s="611">
        <f t="shared" si="4"/>
        <v>0.2823529411764706</v>
      </c>
      <c r="I87" s="612">
        <f t="shared" si="5"/>
        <v>0.3380281690140845</v>
      </c>
    </row>
    <row r="88" spans="1:9" ht="15.75">
      <c r="A88" s="126" t="s">
        <v>144</v>
      </c>
      <c r="B88" s="127">
        <v>150</v>
      </c>
      <c r="C88" s="127">
        <v>761</v>
      </c>
      <c r="D88" s="127">
        <v>623</v>
      </c>
      <c r="E88" s="127">
        <v>345</v>
      </c>
      <c r="F88" s="127">
        <v>264</v>
      </c>
      <c r="G88" s="598">
        <f t="shared" si="3"/>
        <v>1.8057971014492753</v>
      </c>
      <c r="H88" s="611">
        <f t="shared" si="4"/>
        <v>1.76</v>
      </c>
      <c r="I88" s="612">
        <f t="shared" si="5"/>
        <v>0.7652173913043478</v>
      </c>
    </row>
    <row r="89" spans="1:9" ht="16.5" thickBot="1">
      <c r="A89" s="579" t="s">
        <v>148</v>
      </c>
      <c r="B89" s="190">
        <v>0</v>
      </c>
      <c r="C89" s="190">
        <v>0</v>
      </c>
      <c r="D89" s="190">
        <v>0</v>
      </c>
      <c r="E89" s="190">
        <v>0</v>
      </c>
      <c r="F89" s="190">
        <v>0</v>
      </c>
      <c r="G89" s="601" t="str">
        <f t="shared" si="3"/>
        <v>x</v>
      </c>
      <c r="H89" s="614" t="str">
        <f t="shared" si="4"/>
        <v>x</v>
      </c>
      <c r="I89" s="615" t="str">
        <f t="shared" si="5"/>
        <v>x</v>
      </c>
    </row>
    <row r="90" spans="1:9" ht="15.75">
      <c r="A90" s="577" t="s">
        <v>14</v>
      </c>
      <c r="B90" s="595">
        <f>SUBTOTAL(9,B91:B95)</f>
        <v>619</v>
      </c>
      <c r="C90" s="595">
        <f>SUBTOTAL(9,C91:C95)</f>
        <v>1310</v>
      </c>
      <c r="D90" s="595">
        <f>SUBTOTAL(9,D91:D95)</f>
        <v>969</v>
      </c>
      <c r="E90" s="595">
        <f>SUBTOTAL(9,E91:E95)</f>
        <v>759</v>
      </c>
      <c r="F90" s="595">
        <f>SUBTOTAL(9,F91:F95)</f>
        <v>704</v>
      </c>
      <c r="G90" s="596">
        <f t="shared" si="3"/>
        <v>1.2766798418972332</v>
      </c>
      <c r="H90" s="596">
        <f t="shared" si="4"/>
        <v>1.137318255250404</v>
      </c>
      <c r="I90" s="597">
        <f t="shared" si="5"/>
        <v>0.927536231884058</v>
      </c>
    </row>
    <row r="91" spans="1:9" ht="15.75">
      <c r="A91" s="126" t="s">
        <v>154</v>
      </c>
      <c r="B91" s="127">
        <v>0</v>
      </c>
      <c r="C91" s="127">
        <v>0</v>
      </c>
      <c r="D91" s="127">
        <v>0</v>
      </c>
      <c r="E91" s="127">
        <v>0</v>
      </c>
      <c r="F91" s="127">
        <v>0</v>
      </c>
      <c r="G91" s="598" t="str">
        <f t="shared" si="3"/>
        <v>x</v>
      </c>
      <c r="H91" s="611" t="str">
        <f t="shared" si="4"/>
        <v>x</v>
      </c>
      <c r="I91" s="612" t="str">
        <f t="shared" si="5"/>
        <v>x</v>
      </c>
    </row>
    <row r="92" spans="1:9" ht="15.75">
      <c r="A92" s="126" t="s">
        <v>151</v>
      </c>
      <c r="B92" s="127">
        <v>174</v>
      </c>
      <c r="C92" s="127">
        <v>655</v>
      </c>
      <c r="D92" s="127">
        <v>464</v>
      </c>
      <c r="E92" s="127">
        <v>311</v>
      </c>
      <c r="F92" s="127">
        <v>311</v>
      </c>
      <c r="G92" s="598">
        <f t="shared" si="3"/>
        <v>1.4919614147909968</v>
      </c>
      <c r="H92" s="611">
        <f t="shared" si="4"/>
        <v>1.7873563218390804</v>
      </c>
      <c r="I92" s="612">
        <f t="shared" si="5"/>
        <v>1</v>
      </c>
    </row>
    <row r="93" spans="1:9" ht="15.75">
      <c r="A93" s="126" t="s">
        <v>150</v>
      </c>
      <c r="B93" s="127">
        <v>310</v>
      </c>
      <c r="C93" s="127">
        <v>353</v>
      </c>
      <c r="D93" s="127">
        <v>263</v>
      </c>
      <c r="E93" s="127">
        <v>263</v>
      </c>
      <c r="F93" s="127">
        <v>231</v>
      </c>
      <c r="G93" s="598">
        <f t="shared" si="3"/>
        <v>1</v>
      </c>
      <c r="H93" s="611">
        <f t="shared" si="4"/>
        <v>0.7451612903225806</v>
      </c>
      <c r="I93" s="612">
        <f t="shared" si="5"/>
        <v>0.8783269961977186</v>
      </c>
    </row>
    <row r="94" spans="1:9" ht="15.75">
      <c r="A94" s="126" t="s">
        <v>152</v>
      </c>
      <c r="B94" s="127">
        <v>25</v>
      </c>
      <c r="C94" s="127">
        <v>97</v>
      </c>
      <c r="D94" s="127">
        <v>70</v>
      </c>
      <c r="E94" s="127">
        <v>45</v>
      </c>
      <c r="F94" s="127">
        <v>45</v>
      </c>
      <c r="G94" s="598">
        <f t="shared" si="3"/>
        <v>1.5555555555555556</v>
      </c>
      <c r="H94" s="611">
        <f t="shared" si="4"/>
        <v>1.8</v>
      </c>
      <c r="I94" s="612">
        <f t="shared" si="5"/>
        <v>1</v>
      </c>
    </row>
    <row r="95" spans="1:9" ht="16.5" thickBot="1">
      <c r="A95" s="579" t="s">
        <v>153</v>
      </c>
      <c r="B95" s="190">
        <v>110</v>
      </c>
      <c r="C95" s="190">
        <v>205</v>
      </c>
      <c r="D95" s="190">
        <v>172</v>
      </c>
      <c r="E95" s="190">
        <v>140</v>
      </c>
      <c r="F95" s="190">
        <v>117</v>
      </c>
      <c r="G95" s="601">
        <f t="shared" si="3"/>
        <v>1.2285714285714286</v>
      </c>
      <c r="H95" s="614">
        <f t="shared" si="4"/>
        <v>1.0636363636363637</v>
      </c>
      <c r="I95" s="615">
        <f t="shared" si="5"/>
        <v>0.8357142857142857</v>
      </c>
    </row>
    <row r="96" spans="1:9" ht="15.75">
      <c r="A96" s="577" t="s">
        <v>15</v>
      </c>
      <c r="B96" s="595">
        <f>SUBTOTAL(9,B97:B100)</f>
        <v>180</v>
      </c>
      <c r="C96" s="595">
        <f>SUBTOTAL(9,C97:C100)</f>
        <v>157</v>
      </c>
      <c r="D96" s="595">
        <f>SUBTOTAL(9,D97:D100)</f>
        <v>113</v>
      </c>
      <c r="E96" s="595">
        <f>SUBTOTAL(9,E97:E100)</f>
        <v>101</v>
      </c>
      <c r="F96" s="595">
        <f>SUBTOTAL(9,F97:F100)</f>
        <v>85</v>
      </c>
      <c r="G96" s="596">
        <f t="shared" si="3"/>
        <v>1.118811881188119</v>
      </c>
      <c r="H96" s="596">
        <f t="shared" si="4"/>
        <v>0.4722222222222222</v>
      </c>
      <c r="I96" s="597">
        <f t="shared" si="5"/>
        <v>0.8415841584158416</v>
      </c>
    </row>
    <row r="97" spans="1:9" ht="15.75">
      <c r="A97" s="126" t="s">
        <v>157</v>
      </c>
      <c r="B97" s="127">
        <v>0</v>
      </c>
      <c r="C97" s="127">
        <v>0</v>
      </c>
      <c r="D97" s="127">
        <v>0</v>
      </c>
      <c r="E97" s="127">
        <v>0</v>
      </c>
      <c r="F97" s="127">
        <v>0</v>
      </c>
      <c r="G97" s="598" t="str">
        <f t="shared" si="3"/>
        <v>x</v>
      </c>
      <c r="H97" s="611" t="str">
        <f t="shared" si="4"/>
        <v>x</v>
      </c>
      <c r="I97" s="612" t="str">
        <f t="shared" si="5"/>
        <v>x</v>
      </c>
    </row>
    <row r="98" spans="1:9" ht="15.75">
      <c r="A98" s="126" t="s">
        <v>155</v>
      </c>
      <c r="B98" s="127">
        <v>30</v>
      </c>
      <c r="C98" s="127">
        <v>76</v>
      </c>
      <c r="D98" s="127">
        <v>59</v>
      </c>
      <c r="E98" s="127">
        <v>48</v>
      </c>
      <c r="F98" s="127">
        <v>32</v>
      </c>
      <c r="G98" s="598">
        <f t="shared" si="3"/>
        <v>1.2291666666666667</v>
      </c>
      <c r="H98" s="611">
        <f t="shared" si="4"/>
        <v>1.0666666666666667</v>
      </c>
      <c r="I98" s="612">
        <f t="shared" si="5"/>
        <v>0.6666666666666666</v>
      </c>
    </row>
    <row r="99" spans="1:9" ht="15.75">
      <c r="A99" s="126" t="s">
        <v>156</v>
      </c>
      <c r="B99" s="127">
        <v>150</v>
      </c>
      <c r="C99" s="127">
        <v>81</v>
      </c>
      <c r="D99" s="127">
        <v>54</v>
      </c>
      <c r="E99" s="127">
        <v>53</v>
      </c>
      <c r="F99" s="127">
        <v>53</v>
      </c>
      <c r="G99" s="598">
        <f t="shared" si="3"/>
        <v>1.0188679245283019</v>
      </c>
      <c r="H99" s="611">
        <f t="shared" si="4"/>
        <v>0.35333333333333333</v>
      </c>
      <c r="I99" s="612">
        <f t="shared" si="5"/>
        <v>1</v>
      </c>
    </row>
    <row r="100" spans="1:9" ht="16.5" thickBot="1">
      <c r="A100" s="579" t="s">
        <v>158</v>
      </c>
      <c r="B100" s="190">
        <v>0</v>
      </c>
      <c r="C100" s="190">
        <v>0</v>
      </c>
      <c r="D100" s="190">
        <v>0</v>
      </c>
      <c r="E100" s="190">
        <v>0</v>
      </c>
      <c r="F100" s="190">
        <v>0</v>
      </c>
      <c r="G100" s="601" t="str">
        <f t="shared" si="3"/>
        <v>x</v>
      </c>
      <c r="H100" s="614" t="str">
        <f t="shared" si="4"/>
        <v>x</v>
      </c>
      <c r="I100" s="615" t="str">
        <f t="shared" si="5"/>
        <v>x</v>
      </c>
    </row>
    <row r="101" spans="1:9" ht="15.75">
      <c r="A101" s="577" t="s">
        <v>16</v>
      </c>
      <c r="B101" s="595">
        <f>SUBTOTAL(9,B102:B104)</f>
        <v>4</v>
      </c>
      <c r="C101" s="595">
        <f>SUBTOTAL(9,C102:C104)</f>
        <v>8</v>
      </c>
      <c r="D101" s="595">
        <f>SUBTOTAL(9,D102:D104)</f>
        <v>8</v>
      </c>
      <c r="E101" s="595">
        <f>SUBTOTAL(9,E102:E104)</f>
        <v>4</v>
      </c>
      <c r="F101" s="595">
        <f>SUBTOTAL(9,F102:F104)</f>
        <v>4</v>
      </c>
      <c r="G101" s="596">
        <f t="shared" si="3"/>
        <v>2</v>
      </c>
      <c r="H101" s="596">
        <f t="shared" si="4"/>
        <v>1</v>
      </c>
      <c r="I101" s="597">
        <f t="shared" si="5"/>
        <v>1</v>
      </c>
    </row>
    <row r="102" spans="1:9" ht="15.75">
      <c r="A102" s="126" t="s">
        <v>160</v>
      </c>
      <c r="B102" s="127">
        <v>4</v>
      </c>
      <c r="C102" s="127">
        <v>8</v>
      </c>
      <c r="D102" s="127">
        <v>8</v>
      </c>
      <c r="E102" s="127">
        <v>4</v>
      </c>
      <c r="F102" s="127">
        <v>4</v>
      </c>
      <c r="G102" s="598">
        <f t="shared" si="3"/>
        <v>2</v>
      </c>
      <c r="H102" s="611">
        <f t="shared" si="4"/>
        <v>1</v>
      </c>
      <c r="I102" s="612">
        <f t="shared" si="5"/>
        <v>1</v>
      </c>
    </row>
    <row r="103" spans="1:9" ht="15.75">
      <c r="A103" s="126" t="s">
        <v>159</v>
      </c>
      <c r="B103" s="127">
        <v>0</v>
      </c>
      <c r="C103" s="127">
        <v>0</v>
      </c>
      <c r="D103" s="127">
        <v>0</v>
      </c>
      <c r="E103" s="127">
        <v>0</v>
      </c>
      <c r="F103" s="127">
        <v>0</v>
      </c>
      <c r="G103" s="598" t="str">
        <f t="shared" si="3"/>
        <v>x</v>
      </c>
      <c r="H103" s="611" t="str">
        <f t="shared" si="4"/>
        <v>x</v>
      </c>
      <c r="I103" s="612" t="str">
        <f t="shared" si="5"/>
        <v>x</v>
      </c>
    </row>
    <row r="104" spans="1:9" ht="16.5" thickBot="1">
      <c r="A104" s="579" t="s">
        <v>161</v>
      </c>
      <c r="B104" s="190">
        <v>0</v>
      </c>
      <c r="C104" s="190">
        <v>0</v>
      </c>
      <c r="D104" s="190">
        <v>0</v>
      </c>
      <c r="E104" s="190">
        <v>0</v>
      </c>
      <c r="F104" s="190">
        <v>0</v>
      </c>
      <c r="G104" s="601" t="str">
        <f t="shared" si="3"/>
        <v>x</v>
      </c>
      <c r="H104" s="614" t="str">
        <f t="shared" si="4"/>
        <v>x</v>
      </c>
      <c r="I104" s="615" t="str">
        <f t="shared" si="5"/>
        <v>x</v>
      </c>
    </row>
    <row r="105" spans="1:9" ht="16.5" thickBot="1">
      <c r="A105" s="472" t="s">
        <v>17</v>
      </c>
      <c r="B105" s="607">
        <v>0</v>
      </c>
      <c r="C105" s="607">
        <v>0</v>
      </c>
      <c r="D105" s="607">
        <v>0</v>
      </c>
      <c r="E105" s="607">
        <v>0</v>
      </c>
      <c r="F105" s="607">
        <v>0</v>
      </c>
      <c r="G105" s="608" t="str">
        <f t="shared" si="3"/>
        <v>x</v>
      </c>
      <c r="H105" s="608" t="str">
        <f t="shared" si="4"/>
        <v>x</v>
      </c>
      <c r="I105" s="609" t="str">
        <f t="shared" si="5"/>
        <v>x</v>
      </c>
    </row>
    <row r="106" spans="1:9" ht="15.75">
      <c r="A106" s="577" t="s">
        <v>208</v>
      </c>
      <c r="B106" s="595">
        <f>SUBTOTAL(9,B107:B109)</f>
        <v>0</v>
      </c>
      <c r="C106" s="595">
        <f>SUBTOTAL(9,C107:C109)</f>
        <v>0</v>
      </c>
      <c r="D106" s="595">
        <f>SUBTOTAL(9,D107:D109)</f>
        <v>0</v>
      </c>
      <c r="E106" s="595">
        <f>SUBTOTAL(9,E107:E109)</f>
        <v>0</v>
      </c>
      <c r="F106" s="595">
        <f>SUBTOTAL(9,F107:F109)</f>
        <v>0</v>
      </c>
      <c r="G106" s="596" t="str">
        <f t="shared" si="3"/>
        <v>x</v>
      </c>
      <c r="H106" s="596" t="str">
        <f t="shared" si="4"/>
        <v>x</v>
      </c>
      <c r="I106" s="597" t="str">
        <f t="shared" si="5"/>
        <v>x</v>
      </c>
    </row>
    <row r="107" spans="1:9" ht="15.75">
      <c r="A107" s="126" t="s">
        <v>165</v>
      </c>
      <c r="B107" s="127">
        <v>0</v>
      </c>
      <c r="C107" s="127">
        <v>0</v>
      </c>
      <c r="D107" s="127">
        <v>0</v>
      </c>
      <c r="E107" s="127">
        <v>0</v>
      </c>
      <c r="F107" s="127">
        <v>0</v>
      </c>
      <c r="G107" s="598" t="str">
        <f t="shared" si="3"/>
        <v>x</v>
      </c>
      <c r="H107" s="611" t="str">
        <f t="shared" si="4"/>
        <v>x</v>
      </c>
      <c r="I107" s="612" t="str">
        <f t="shared" si="5"/>
        <v>x</v>
      </c>
    </row>
    <row r="108" spans="1:9" ht="15.75">
      <c r="A108" s="126" t="s">
        <v>163</v>
      </c>
      <c r="B108" s="127">
        <v>0</v>
      </c>
      <c r="C108" s="127">
        <v>0</v>
      </c>
      <c r="D108" s="127">
        <v>0</v>
      </c>
      <c r="E108" s="127">
        <v>0</v>
      </c>
      <c r="F108" s="127">
        <v>0</v>
      </c>
      <c r="G108" s="598" t="str">
        <f t="shared" si="3"/>
        <v>x</v>
      </c>
      <c r="H108" s="611" t="str">
        <f t="shared" si="4"/>
        <v>x</v>
      </c>
      <c r="I108" s="612" t="str">
        <f t="shared" si="5"/>
        <v>x</v>
      </c>
    </row>
    <row r="109" spans="1:9" ht="16.5" thickBot="1">
      <c r="A109" s="579" t="s">
        <v>164</v>
      </c>
      <c r="B109" s="190">
        <v>0</v>
      </c>
      <c r="C109" s="190">
        <v>0</v>
      </c>
      <c r="D109" s="190">
        <v>0</v>
      </c>
      <c r="E109" s="190">
        <v>0</v>
      </c>
      <c r="F109" s="190">
        <v>0</v>
      </c>
      <c r="G109" s="601" t="str">
        <f t="shared" si="3"/>
        <v>x</v>
      </c>
      <c r="H109" s="614" t="str">
        <f t="shared" si="4"/>
        <v>x</v>
      </c>
      <c r="I109" s="615" t="str">
        <f t="shared" si="5"/>
        <v>x</v>
      </c>
    </row>
    <row r="110" spans="1:9" ht="15.75">
      <c r="A110" s="577" t="s">
        <v>19</v>
      </c>
      <c r="B110" s="595">
        <f>SUBTOTAL(9,B111:B112)</f>
        <v>25</v>
      </c>
      <c r="C110" s="595">
        <f>SUBTOTAL(9,C111:C112)</f>
        <v>230</v>
      </c>
      <c r="D110" s="595">
        <f>SUBTOTAL(9,D111:D112)</f>
        <v>216</v>
      </c>
      <c r="E110" s="595">
        <f>SUBTOTAL(9,E111:E112)</f>
        <v>210</v>
      </c>
      <c r="F110" s="595">
        <f>SUBTOTAL(9,F111:F112)</f>
        <v>202</v>
      </c>
      <c r="G110" s="596">
        <f t="shared" si="3"/>
        <v>1.0285714285714285</v>
      </c>
      <c r="H110" s="596">
        <f t="shared" si="4"/>
        <v>8.08</v>
      </c>
      <c r="I110" s="597">
        <f t="shared" si="5"/>
        <v>0.9619047619047619</v>
      </c>
    </row>
    <row r="111" spans="1:9" ht="15.75">
      <c r="A111" s="126" t="s">
        <v>95</v>
      </c>
      <c r="B111" s="127">
        <v>0</v>
      </c>
      <c r="C111" s="127">
        <v>0</v>
      </c>
      <c r="D111" s="127">
        <v>0</v>
      </c>
      <c r="E111" s="127">
        <v>0</v>
      </c>
      <c r="F111" s="127">
        <v>0</v>
      </c>
      <c r="G111" s="598" t="str">
        <f t="shared" si="3"/>
        <v>x</v>
      </c>
      <c r="H111" s="611" t="str">
        <f t="shared" si="4"/>
        <v>x</v>
      </c>
      <c r="I111" s="612" t="str">
        <f t="shared" si="5"/>
        <v>x</v>
      </c>
    </row>
    <row r="112" spans="1:9" ht="16.5" thickBot="1">
      <c r="A112" s="579" t="s">
        <v>99</v>
      </c>
      <c r="B112" s="190">
        <v>25</v>
      </c>
      <c r="C112" s="190">
        <v>230</v>
      </c>
      <c r="D112" s="190">
        <v>216</v>
      </c>
      <c r="E112" s="190">
        <v>210</v>
      </c>
      <c r="F112" s="190">
        <v>202</v>
      </c>
      <c r="G112" s="601">
        <f t="shared" si="3"/>
        <v>1.0285714285714285</v>
      </c>
      <c r="H112" s="614">
        <f t="shared" si="4"/>
        <v>8.08</v>
      </c>
      <c r="I112" s="615">
        <f t="shared" si="5"/>
        <v>0.9619047619047619</v>
      </c>
    </row>
    <row r="113" spans="1:9" ht="16.5" thickBot="1">
      <c r="A113" s="472" t="s">
        <v>516</v>
      </c>
      <c r="B113" s="474">
        <f>SUBTOTAL(9,B3:B112)</f>
        <v>5395</v>
      </c>
      <c r="C113" s="474">
        <f>SUBTOTAL(9,C3:C112)</f>
        <v>20603</v>
      </c>
      <c r="D113" s="474">
        <f>SUBTOTAL(9,D3:D112)</f>
        <v>14647</v>
      </c>
      <c r="E113" s="474">
        <f>SUBTOTAL(9,E3:E112)</f>
        <v>9959</v>
      </c>
      <c r="F113" s="474">
        <f>SUBTOTAL(9,F3:F112)</f>
        <v>8057</v>
      </c>
      <c r="G113" s="619">
        <f t="shared" si="3"/>
        <v>1.470729992971182</v>
      </c>
      <c r="H113" s="619">
        <f t="shared" si="4"/>
        <v>1.4934198331788693</v>
      </c>
      <c r="I113" s="620">
        <f t="shared" si="5"/>
        <v>0.8090169695752586</v>
      </c>
    </row>
    <row r="115" spans="1:9" ht="15.75">
      <c r="A115" s="643" t="s">
        <v>517</v>
      </c>
      <c r="B115" s="643"/>
      <c r="C115" s="643"/>
      <c r="D115" s="643"/>
      <c r="E115" s="643"/>
      <c r="F115" s="643"/>
      <c r="G115" s="643"/>
      <c r="H115" s="643"/>
      <c r="I115" s="643"/>
    </row>
  </sheetData>
  <mergeCells count="2">
    <mergeCell ref="A1:I1"/>
    <mergeCell ref="A115:I115"/>
  </mergeCells>
  <printOptions/>
  <pageMargins left="0.75" right="0.75" top="1" bottom="1" header="0.4921259845" footer="0.4921259845"/>
  <pageSetup fitToHeight="8" horizontalDpi="600" verticalDpi="600" orientation="landscape" paperSize="9" scale="74" r:id="rId1"/>
  <headerFooter alignWithMargins="0">
    <oddFooter>&amp;C&amp;"Times New Roman,Tučné"&amp;12&amp;P</oddFooter>
  </headerFooter>
  <rowBreaks count="2" manualBreakCount="2">
    <brk id="60" max="255" man="1"/>
    <brk id="8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L28" sqref="L28"/>
    </sheetView>
  </sheetViews>
  <sheetFormatPr defaultColWidth="9.00390625" defaultRowHeight="12.75"/>
  <cols>
    <col min="1" max="1" width="51.125" style="557" bestFit="1" customWidth="1"/>
    <col min="2" max="7" width="14.75390625" style="557" customWidth="1"/>
    <col min="8" max="9" width="14.75390625" style="590" customWidth="1"/>
    <col min="10" max="16384" width="9.125" style="557" customWidth="1"/>
  </cols>
  <sheetData>
    <row r="1" spans="1:10" ht="45" customHeight="1" thickBot="1">
      <c r="A1" s="642" t="s">
        <v>520</v>
      </c>
      <c r="B1" s="642"/>
      <c r="C1" s="642"/>
      <c r="D1" s="642"/>
      <c r="E1" s="642"/>
      <c r="F1" s="642"/>
      <c r="G1" s="642"/>
      <c r="H1" s="642"/>
      <c r="I1" s="642"/>
      <c r="J1" s="556"/>
    </row>
    <row r="2" spans="1:10" s="564" customFormat="1" ht="96" customHeight="1" thickBot="1">
      <c r="A2" s="558" t="s">
        <v>503</v>
      </c>
      <c r="B2" s="559" t="s">
        <v>504</v>
      </c>
      <c r="C2" s="559" t="s">
        <v>505</v>
      </c>
      <c r="D2" s="559" t="s">
        <v>506</v>
      </c>
      <c r="E2" s="559" t="s">
        <v>507</v>
      </c>
      <c r="F2" s="559" t="s">
        <v>508</v>
      </c>
      <c r="G2" s="560" t="s">
        <v>509</v>
      </c>
      <c r="H2" s="561" t="s">
        <v>510</v>
      </c>
      <c r="I2" s="562" t="s">
        <v>511</v>
      </c>
      <c r="J2" s="563"/>
    </row>
    <row r="3" spans="1:10" ht="15.75">
      <c r="A3" s="577" t="s">
        <v>1</v>
      </c>
      <c r="B3" s="578">
        <f>SUM(B4:B16)</f>
        <v>6070</v>
      </c>
      <c r="C3" s="578">
        <f>SUM(C4:C16)</f>
        <v>14454</v>
      </c>
      <c r="D3" s="578">
        <f>SUM(D4:D16)</f>
        <v>11606</v>
      </c>
      <c r="E3" s="578">
        <f>SUM(E4:E16)</f>
        <v>6158</v>
      </c>
      <c r="F3" s="578">
        <f>SUM(F4:F16)</f>
        <v>3993</v>
      </c>
      <c r="G3" s="567">
        <f>IF(ISERROR(D3/E3),"x",D3/E3)</f>
        <v>1.884702825592725</v>
      </c>
      <c r="H3" s="567">
        <f>IF(ISERROR(F3/B3),"x",F3/B3)</f>
        <v>0.6578253706754531</v>
      </c>
      <c r="I3" s="568">
        <f>IF(ISERROR(F3/E3),"x",F3/E3)</f>
        <v>0.6484248132510555</v>
      </c>
      <c r="J3" s="556"/>
    </row>
    <row r="4" spans="1:10" ht="15.75">
      <c r="A4" s="126" t="s">
        <v>104</v>
      </c>
      <c r="B4" s="569">
        <v>150</v>
      </c>
      <c r="C4" s="569">
        <v>60</v>
      </c>
      <c r="D4" s="569">
        <v>58</v>
      </c>
      <c r="E4" s="569">
        <v>58</v>
      </c>
      <c r="F4" s="569">
        <v>58</v>
      </c>
      <c r="G4" s="570">
        <f aca="true" t="shared" si="0" ref="G4:G67">IF(ISERROR(D4/E4),"x",D4/E4)</f>
        <v>1</v>
      </c>
      <c r="H4" s="571">
        <f aca="true" t="shared" si="1" ref="H4:H67">IF(ISERROR(F4/B4),"x",F4/B4)</f>
        <v>0.38666666666666666</v>
      </c>
      <c r="I4" s="572">
        <f aca="true" t="shared" si="2" ref="I4:I67">IF(ISERROR(F4/E4),"x",F4/E4)</f>
        <v>1</v>
      </c>
      <c r="J4" s="556"/>
    </row>
    <row r="5" spans="1:10" ht="15.75">
      <c r="A5" s="126" t="s">
        <v>103</v>
      </c>
      <c r="B5" s="569">
        <v>45</v>
      </c>
      <c r="C5" s="569">
        <v>44</v>
      </c>
      <c r="D5" s="569">
        <v>34</v>
      </c>
      <c r="E5" s="569">
        <v>31</v>
      </c>
      <c r="F5" s="569">
        <v>26</v>
      </c>
      <c r="G5" s="570">
        <f t="shared" si="0"/>
        <v>1.096774193548387</v>
      </c>
      <c r="H5" s="571">
        <f t="shared" si="1"/>
        <v>0.5777777777777777</v>
      </c>
      <c r="I5" s="572">
        <f t="shared" si="2"/>
        <v>0.8387096774193549</v>
      </c>
      <c r="J5" s="556"/>
    </row>
    <row r="6" spans="1:10" ht="15.75">
      <c r="A6" s="126" t="s">
        <v>97</v>
      </c>
      <c r="B6" s="569">
        <v>715</v>
      </c>
      <c r="C6" s="569">
        <v>945</v>
      </c>
      <c r="D6" s="569">
        <v>746</v>
      </c>
      <c r="E6" s="569">
        <v>616</v>
      </c>
      <c r="F6" s="569">
        <v>358</v>
      </c>
      <c r="G6" s="570">
        <f>IF(ISERROR(D6/E6),"x",D6/E6)</f>
        <v>1.2110389610389611</v>
      </c>
      <c r="H6" s="571">
        <f>IF(ISERROR(F6/B6),"x",F6/B6)</f>
        <v>0.5006993006993007</v>
      </c>
      <c r="I6" s="572">
        <f t="shared" si="2"/>
        <v>0.5811688311688312</v>
      </c>
      <c r="J6" s="556"/>
    </row>
    <row r="7" spans="1:10" ht="15.75">
      <c r="A7" s="126" t="s">
        <v>96</v>
      </c>
      <c r="B7" s="569">
        <v>1640</v>
      </c>
      <c r="C7" s="569">
        <v>1953</v>
      </c>
      <c r="D7" s="569">
        <v>1544</v>
      </c>
      <c r="E7" s="569">
        <v>1282</v>
      </c>
      <c r="F7" s="569">
        <v>722</v>
      </c>
      <c r="G7" s="570">
        <f t="shared" si="0"/>
        <v>1.204368174726989</v>
      </c>
      <c r="H7" s="571">
        <f t="shared" si="1"/>
        <v>0.4402439024390244</v>
      </c>
      <c r="I7" s="572">
        <f t="shared" si="2"/>
        <v>0.5631825273010921</v>
      </c>
      <c r="J7" s="556"/>
    </row>
    <row r="8" spans="1:10" ht="15.75">
      <c r="A8" s="126" t="s">
        <v>101</v>
      </c>
      <c r="B8" s="569">
        <v>280</v>
      </c>
      <c r="C8" s="569">
        <v>921</v>
      </c>
      <c r="D8" s="569">
        <v>794</v>
      </c>
      <c r="E8" s="569">
        <v>450</v>
      </c>
      <c r="F8" s="569">
        <v>233</v>
      </c>
      <c r="G8" s="570">
        <f t="shared" si="0"/>
        <v>1.7644444444444445</v>
      </c>
      <c r="H8" s="571">
        <f t="shared" si="1"/>
        <v>0.8321428571428572</v>
      </c>
      <c r="I8" s="572">
        <f>IF(ISERROR(F8/E8),"x",F8/E8)</f>
        <v>0.5177777777777778</v>
      </c>
      <c r="J8" s="556"/>
    </row>
    <row r="9" spans="1:10" ht="15.75">
      <c r="A9" s="126" t="s">
        <v>91</v>
      </c>
      <c r="B9" s="569">
        <v>650</v>
      </c>
      <c r="C9" s="569">
        <v>1257</v>
      </c>
      <c r="D9" s="569">
        <v>940</v>
      </c>
      <c r="E9" s="569">
        <v>569</v>
      </c>
      <c r="F9" s="569">
        <v>437</v>
      </c>
      <c r="G9" s="570">
        <f t="shared" si="0"/>
        <v>1.6520210896309315</v>
      </c>
      <c r="H9" s="571">
        <f t="shared" si="1"/>
        <v>0.6723076923076923</v>
      </c>
      <c r="I9" s="572">
        <f t="shared" si="2"/>
        <v>0.7680140597539543</v>
      </c>
      <c r="J9" s="556"/>
    </row>
    <row r="10" spans="1:10" ht="15.75">
      <c r="A10" s="126" t="s">
        <v>92</v>
      </c>
      <c r="B10" s="569">
        <v>300</v>
      </c>
      <c r="C10" s="569">
        <v>662</v>
      </c>
      <c r="D10" s="569">
        <v>601</v>
      </c>
      <c r="E10" s="569">
        <v>339</v>
      </c>
      <c r="F10" s="569">
        <v>184</v>
      </c>
      <c r="G10" s="570">
        <f t="shared" si="0"/>
        <v>1.7728613569321534</v>
      </c>
      <c r="H10" s="571">
        <f t="shared" si="1"/>
        <v>0.6133333333333333</v>
      </c>
      <c r="I10" s="572">
        <f t="shared" si="2"/>
        <v>0.5427728613569321</v>
      </c>
      <c r="J10" s="556"/>
    </row>
    <row r="11" spans="1:10" ht="15.75">
      <c r="A11" s="126" t="s">
        <v>93</v>
      </c>
      <c r="B11" s="569">
        <v>245</v>
      </c>
      <c r="C11" s="569">
        <v>560</v>
      </c>
      <c r="D11" s="569">
        <v>468</v>
      </c>
      <c r="E11" s="569">
        <v>369</v>
      </c>
      <c r="F11" s="569">
        <v>213</v>
      </c>
      <c r="G11" s="570">
        <f t="shared" si="0"/>
        <v>1.2682926829268293</v>
      </c>
      <c r="H11" s="571">
        <f t="shared" si="1"/>
        <v>0.8693877551020408</v>
      </c>
      <c r="I11" s="572">
        <f t="shared" si="2"/>
        <v>0.5772357723577236</v>
      </c>
      <c r="J11" s="556"/>
    </row>
    <row r="12" spans="1:10" ht="15.75">
      <c r="A12" s="126" t="s">
        <v>94</v>
      </c>
      <c r="B12" s="569">
        <v>402</v>
      </c>
      <c r="C12" s="569">
        <v>1885</v>
      </c>
      <c r="D12" s="569">
        <v>1577</v>
      </c>
      <c r="E12" s="569">
        <v>389</v>
      </c>
      <c r="F12" s="569">
        <v>350</v>
      </c>
      <c r="G12" s="570">
        <f t="shared" si="0"/>
        <v>4.053984575835476</v>
      </c>
      <c r="H12" s="571">
        <f t="shared" si="1"/>
        <v>0.8706467661691543</v>
      </c>
      <c r="I12" s="572">
        <f t="shared" si="2"/>
        <v>0.8997429305912596</v>
      </c>
      <c r="J12" s="556"/>
    </row>
    <row r="13" spans="1:10" ht="15.75">
      <c r="A13" s="126" t="s">
        <v>95</v>
      </c>
      <c r="B13" s="569">
        <v>740</v>
      </c>
      <c r="C13" s="569">
        <v>3077</v>
      </c>
      <c r="D13" s="569">
        <v>2479</v>
      </c>
      <c r="E13" s="569">
        <v>771</v>
      </c>
      <c r="F13" s="569">
        <v>607</v>
      </c>
      <c r="G13" s="570">
        <f t="shared" si="0"/>
        <v>3.2153047989623866</v>
      </c>
      <c r="H13" s="571">
        <f t="shared" si="1"/>
        <v>0.8202702702702702</v>
      </c>
      <c r="I13" s="572">
        <f t="shared" si="2"/>
        <v>0.7872892347600519</v>
      </c>
      <c r="J13" s="556"/>
    </row>
    <row r="14" spans="1:10" ht="15.75">
      <c r="A14" s="126" t="s">
        <v>102</v>
      </c>
      <c r="B14" s="569">
        <v>80</v>
      </c>
      <c r="C14" s="569">
        <v>375</v>
      </c>
      <c r="D14" s="569">
        <v>337</v>
      </c>
      <c r="E14" s="569">
        <v>163</v>
      </c>
      <c r="F14" s="569">
        <v>80</v>
      </c>
      <c r="G14" s="570">
        <f t="shared" si="0"/>
        <v>2.067484662576687</v>
      </c>
      <c r="H14" s="571">
        <f t="shared" si="1"/>
        <v>1</v>
      </c>
      <c r="I14" s="572">
        <f t="shared" si="2"/>
        <v>0.49079754601226994</v>
      </c>
      <c r="J14" s="556"/>
    </row>
    <row r="15" spans="1:10" ht="15.75">
      <c r="A15" s="126" t="s">
        <v>99</v>
      </c>
      <c r="B15" s="569">
        <v>645</v>
      </c>
      <c r="C15" s="569">
        <v>2197</v>
      </c>
      <c r="D15" s="569">
        <v>1589</v>
      </c>
      <c r="E15" s="569">
        <v>909</v>
      </c>
      <c r="F15" s="569">
        <v>536</v>
      </c>
      <c r="G15" s="570">
        <f t="shared" si="0"/>
        <v>1.7480748074807482</v>
      </c>
      <c r="H15" s="571">
        <f t="shared" si="1"/>
        <v>0.8310077519379845</v>
      </c>
      <c r="I15" s="572">
        <f t="shared" si="2"/>
        <v>0.5896589658965896</v>
      </c>
      <c r="J15" s="556"/>
    </row>
    <row r="16" spans="1:10" ht="16.5" thickBot="1">
      <c r="A16" s="579" t="s">
        <v>98</v>
      </c>
      <c r="B16" s="580">
        <v>178</v>
      </c>
      <c r="C16" s="580">
        <v>518</v>
      </c>
      <c r="D16" s="580">
        <v>439</v>
      </c>
      <c r="E16" s="580">
        <v>212</v>
      </c>
      <c r="F16" s="580">
        <v>189</v>
      </c>
      <c r="G16" s="574">
        <f t="shared" si="0"/>
        <v>2.0707547169811322</v>
      </c>
      <c r="H16" s="575">
        <f t="shared" si="1"/>
        <v>1.0617977528089888</v>
      </c>
      <c r="I16" s="576">
        <f t="shared" si="2"/>
        <v>0.8915094339622641</v>
      </c>
      <c r="J16" s="556"/>
    </row>
    <row r="17" spans="1:10" ht="15.75">
      <c r="A17" s="577" t="s">
        <v>2</v>
      </c>
      <c r="B17" s="578">
        <f>SUM(B18:B21)</f>
        <v>1270</v>
      </c>
      <c r="C17" s="578">
        <f>SUM(C18:C21)</f>
        <v>3763</v>
      </c>
      <c r="D17" s="578">
        <f>SUM(D18:D21)</f>
        <v>3165</v>
      </c>
      <c r="E17" s="578">
        <f>SUM(E18:E21)</f>
        <v>2241</v>
      </c>
      <c r="F17" s="578">
        <f>SUM(F18:F21)</f>
        <v>1327</v>
      </c>
      <c r="G17" s="567">
        <f t="shared" si="0"/>
        <v>1.4123159303882196</v>
      </c>
      <c r="H17" s="567">
        <f t="shared" si="1"/>
        <v>1.0448818897637795</v>
      </c>
      <c r="I17" s="568">
        <f>IF(ISERROR(F17/E17),"x",F17/E17)</f>
        <v>0.5921463632307006</v>
      </c>
      <c r="J17" s="556"/>
    </row>
    <row r="18" spans="1:10" ht="15.75">
      <c r="A18" s="126" t="s">
        <v>96</v>
      </c>
      <c r="B18" s="569">
        <v>450</v>
      </c>
      <c r="C18" s="569">
        <v>1593</v>
      </c>
      <c r="D18" s="569">
        <v>1230</v>
      </c>
      <c r="E18" s="569">
        <v>1167</v>
      </c>
      <c r="F18" s="569">
        <v>557</v>
      </c>
      <c r="G18" s="570">
        <f t="shared" si="0"/>
        <v>1.0539845758354756</v>
      </c>
      <c r="H18" s="571">
        <f t="shared" si="1"/>
        <v>1.2377777777777779</v>
      </c>
      <c r="I18" s="572">
        <f>IF(ISERROR(F18/E18),"x",F18/E18)</f>
        <v>0.4772922022279349</v>
      </c>
      <c r="J18" s="556"/>
    </row>
    <row r="19" spans="1:10" ht="15.75">
      <c r="A19" s="126" t="s">
        <v>105</v>
      </c>
      <c r="B19" s="569">
        <v>180</v>
      </c>
      <c r="C19" s="569">
        <v>536</v>
      </c>
      <c r="D19" s="569">
        <v>490</v>
      </c>
      <c r="E19" s="569">
        <v>249</v>
      </c>
      <c r="F19" s="569">
        <v>180</v>
      </c>
      <c r="G19" s="570">
        <f t="shared" si="0"/>
        <v>1.9678714859437751</v>
      </c>
      <c r="H19" s="571">
        <f t="shared" si="1"/>
        <v>1</v>
      </c>
      <c r="I19" s="572">
        <f t="shared" si="2"/>
        <v>0.7228915662650602</v>
      </c>
      <c r="J19" s="556"/>
    </row>
    <row r="20" spans="1:10" ht="15.75">
      <c r="A20" s="126" t="s">
        <v>91</v>
      </c>
      <c r="B20" s="569">
        <v>410</v>
      </c>
      <c r="C20" s="569">
        <v>735</v>
      </c>
      <c r="D20" s="569">
        <v>629</v>
      </c>
      <c r="E20" s="569">
        <v>556</v>
      </c>
      <c r="F20" s="569">
        <v>389</v>
      </c>
      <c r="G20" s="570">
        <f t="shared" si="0"/>
        <v>1.131294964028777</v>
      </c>
      <c r="H20" s="571">
        <f t="shared" si="1"/>
        <v>0.948780487804878</v>
      </c>
      <c r="I20" s="572">
        <f t="shared" si="2"/>
        <v>0.6996402877697842</v>
      </c>
      <c r="J20" s="556"/>
    </row>
    <row r="21" spans="1:10" ht="16.5" thickBot="1">
      <c r="A21" s="579" t="s">
        <v>94</v>
      </c>
      <c r="B21" s="580">
        <v>230</v>
      </c>
      <c r="C21" s="580">
        <v>899</v>
      </c>
      <c r="D21" s="580">
        <v>816</v>
      </c>
      <c r="E21" s="580">
        <v>269</v>
      </c>
      <c r="F21" s="580">
        <v>201</v>
      </c>
      <c r="G21" s="574">
        <f t="shared" si="0"/>
        <v>3.033457249070632</v>
      </c>
      <c r="H21" s="575">
        <f t="shared" si="1"/>
        <v>0.8739130434782608</v>
      </c>
      <c r="I21" s="576">
        <f t="shared" si="2"/>
        <v>0.7472118959107806</v>
      </c>
      <c r="J21" s="556"/>
    </row>
    <row r="22" spans="1:10" ht="15.75">
      <c r="A22" s="577" t="s">
        <v>3</v>
      </c>
      <c r="B22" s="578">
        <f>SUM(B23:B28)</f>
        <v>1304</v>
      </c>
      <c r="C22" s="578">
        <f>SUM(C23:C28)</f>
        <v>4156</v>
      </c>
      <c r="D22" s="578">
        <f>SUM(D23:D28)</f>
        <v>3479</v>
      </c>
      <c r="E22" s="578">
        <f>SUM(E23:E28)</f>
        <v>2039</v>
      </c>
      <c r="F22" s="578">
        <f>SUM(F23:F28)</f>
        <v>1573</v>
      </c>
      <c r="G22" s="567">
        <f t="shared" si="0"/>
        <v>1.7062285434036293</v>
      </c>
      <c r="H22" s="567">
        <f t="shared" si="1"/>
        <v>1.2062883435582823</v>
      </c>
      <c r="I22" s="568">
        <f t="shared" si="2"/>
        <v>0.77145659637077</v>
      </c>
      <c r="J22" s="556"/>
    </row>
    <row r="23" spans="1:10" ht="15.75">
      <c r="A23" s="126" t="s">
        <v>109</v>
      </c>
      <c r="B23" s="569">
        <v>60</v>
      </c>
      <c r="C23" s="569">
        <v>95</v>
      </c>
      <c r="D23" s="569">
        <v>84</v>
      </c>
      <c r="E23" s="569">
        <v>64</v>
      </c>
      <c r="F23" s="569">
        <v>53</v>
      </c>
      <c r="G23" s="570">
        <f t="shared" si="0"/>
        <v>1.3125</v>
      </c>
      <c r="H23" s="571">
        <f t="shared" si="1"/>
        <v>0.8833333333333333</v>
      </c>
      <c r="I23" s="572">
        <f t="shared" si="2"/>
        <v>0.828125</v>
      </c>
      <c r="J23" s="556"/>
    </row>
    <row r="24" spans="1:10" ht="15.75">
      <c r="A24" s="126" t="s">
        <v>110</v>
      </c>
      <c r="B24" s="569">
        <v>40</v>
      </c>
      <c r="C24" s="569">
        <v>140</v>
      </c>
      <c r="D24" s="569">
        <v>98</v>
      </c>
      <c r="E24" s="569">
        <v>81</v>
      </c>
      <c r="F24" s="569">
        <v>73</v>
      </c>
      <c r="G24" s="570">
        <f t="shared" si="0"/>
        <v>1.2098765432098766</v>
      </c>
      <c r="H24" s="571">
        <f t="shared" si="1"/>
        <v>1.825</v>
      </c>
      <c r="I24" s="572">
        <f t="shared" si="2"/>
        <v>0.9012345679012346</v>
      </c>
      <c r="J24" s="556"/>
    </row>
    <row r="25" spans="1:10" ht="15.75">
      <c r="A25" s="126" t="s">
        <v>111</v>
      </c>
      <c r="B25" s="569">
        <v>120</v>
      </c>
      <c r="C25" s="569">
        <v>259</v>
      </c>
      <c r="D25" s="569">
        <v>229</v>
      </c>
      <c r="E25" s="569">
        <v>121</v>
      </c>
      <c r="F25" s="569">
        <v>87</v>
      </c>
      <c r="G25" s="570">
        <f t="shared" si="0"/>
        <v>1.8925619834710743</v>
      </c>
      <c r="H25" s="571">
        <f t="shared" si="1"/>
        <v>0.725</v>
      </c>
      <c r="I25" s="572">
        <f t="shared" si="2"/>
        <v>0.71900826446281</v>
      </c>
      <c r="J25" s="556"/>
    </row>
    <row r="26" spans="1:10" ht="15.75">
      <c r="A26" s="126" t="s">
        <v>107</v>
      </c>
      <c r="B26" s="569">
        <v>500</v>
      </c>
      <c r="C26" s="569">
        <v>1882</v>
      </c>
      <c r="D26" s="569">
        <v>1558</v>
      </c>
      <c r="E26" s="569">
        <v>724</v>
      </c>
      <c r="F26" s="569">
        <v>535</v>
      </c>
      <c r="G26" s="570">
        <f t="shared" si="0"/>
        <v>2.1519337016574585</v>
      </c>
      <c r="H26" s="571">
        <f t="shared" si="1"/>
        <v>1.07</v>
      </c>
      <c r="I26" s="572">
        <f t="shared" si="2"/>
        <v>0.738950276243094</v>
      </c>
      <c r="J26" s="556"/>
    </row>
    <row r="27" spans="1:10" ht="15.75">
      <c r="A27" s="126" t="s">
        <v>108</v>
      </c>
      <c r="B27" s="569">
        <v>400</v>
      </c>
      <c r="C27" s="569">
        <v>1552</v>
      </c>
      <c r="D27" s="569">
        <v>1282</v>
      </c>
      <c r="E27" s="569">
        <v>821</v>
      </c>
      <c r="F27" s="569">
        <v>656</v>
      </c>
      <c r="G27" s="570">
        <f t="shared" si="0"/>
        <v>1.561510353227771</v>
      </c>
      <c r="H27" s="571">
        <f t="shared" si="1"/>
        <v>1.64</v>
      </c>
      <c r="I27" s="572">
        <f t="shared" si="2"/>
        <v>0.7990255785627284</v>
      </c>
      <c r="J27" s="556"/>
    </row>
    <row r="28" spans="1:10" ht="16.5" thickBot="1">
      <c r="A28" s="579" t="s">
        <v>99</v>
      </c>
      <c r="B28" s="580">
        <v>184</v>
      </c>
      <c r="C28" s="580">
        <v>228</v>
      </c>
      <c r="D28" s="580">
        <v>228</v>
      </c>
      <c r="E28" s="580">
        <v>228</v>
      </c>
      <c r="F28" s="580">
        <v>169</v>
      </c>
      <c r="G28" s="574">
        <f t="shared" si="0"/>
        <v>1</v>
      </c>
      <c r="H28" s="575">
        <f t="shared" si="1"/>
        <v>0.9184782608695652</v>
      </c>
      <c r="I28" s="576">
        <f t="shared" si="2"/>
        <v>0.7412280701754386</v>
      </c>
      <c r="J28" s="556"/>
    </row>
    <row r="29" spans="1:10" ht="15.75">
      <c r="A29" s="577" t="s">
        <v>4</v>
      </c>
      <c r="B29" s="578">
        <f>SUM(B30:B32)</f>
        <v>710</v>
      </c>
      <c r="C29" s="578">
        <f>SUM(C30:C32)</f>
        <v>1743</v>
      </c>
      <c r="D29" s="578">
        <f>SUM(D30:D32)</f>
        <v>1508</v>
      </c>
      <c r="E29" s="578">
        <f>SUM(E30:E32)</f>
        <v>981</v>
      </c>
      <c r="F29" s="578">
        <f>SUM(F30:F32)</f>
        <v>555</v>
      </c>
      <c r="G29" s="567">
        <f t="shared" si="0"/>
        <v>1.5372069317023445</v>
      </c>
      <c r="H29" s="567">
        <f t="shared" si="1"/>
        <v>0.7816901408450704</v>
      </c>
      <c r="I29" s="568">
        <f t="shared" si="2"/>
        <v>0.5657492354740061</v>
      </c>
      <c r="J29" s="556"/>
    </row>
    <row r="30" spans="1:10" ht="15.75">
      <c r="A30" s="126" t="s">
        <v>112</v>
      </c>
      <c r="B30" s="569">
        <v>200</v>
      </c>
      <c r="C30" s="569">
        <v>334</v>
      </c>
      <c r="D30" s="569">
        <v>334</v>
      </c>
      <c r="E30" s="569">
        <v>289</v>
      </c>
      <c r="F30" s="569">
        <v>98</v>
      </c>
      <c r="G30" s="570">
        <f t="shared" si="0"/>
        <v>1.1557093425605536</v>
      </c>
      <c r="H30" s="571">
        <f t="shared" si="1"/>
        <v>0.49</v>
      </c>
      <c r="I30" s="572">
        <f t="shared" si="2"/>
        <v>0.3391003460207612</v>
      </c>
      <c r="J30" s="556"/>
    </row>
    <row r="31" spans="1:10" ht="15.75">
      <c r="A31" s="126" t="s">
        <v>95</v>
      </c>
      <c r="B31" s="569">
        <v>360</v>
      </c>
      <c r="C31" s="569">
        <v>812</v>
      </c>
      <c r="D31" s="569">
        <v>646</v>
      </c>
      <c r="E31" s="569">
        <v>488</v>
      </c>
      <c r="F31" s="569">
        <v>309</v>
      </c>
      <c r="G31" s="570">
        <f t="shared" si="0"/>
        <v>1.3237704918032787</v>
      </c>
      <c r="H31" s="571">
        <f t="shared" si="1"/>
        <v>0.8583333333333333</v>
      </c>
      <c r="I31" s="572">
        <f t="shared" si="2"/>
        <v>0.6331967213114754</v>
      </c>
      <c r="J31" s="556"/>
    </row>
    <row r="32" spans="1:10" ht="16.5" thickBot="1">
      <c r="A32" s="579" t="s">
        <v>512</v>
      </c>
      <c r="B32" s="580">
        <v>150</v>
      </c>
      <c r="C32" s="580">
        <v>597</v>
      </c>
      <c r="D32" s="580">
        <v>528</v>
      </c>
      <c r="E32" s="580">
        <v>204</v>
      </c>
      <c r="F32" s="580">
        <v>148</v>
      </c>
      <c r="G32" s="574">
        <f t="shared" si="0"/>
        <v>2.588235294117647</v>
      </c>
      <c r="H32" s="575">
        <f t="shared" si="1"/>
        <v>0.9866666666666667</v>
      </c>
      <c r="I32" s="576">
        <f t="shared" si="2"/>
        <v>0.7254901960784313</v>
      </c>
      <c r="J32" s="556"/>
    </row>
    <row r="33" spans="1:10" ht="16.5" thickBot="1">
      <c r="A33" s="472" t="s">
        <v>5</v>
      </c>
      <c r="B33" s="582">
        <v>170</v>
      </c>
      <c r="C33" s="582">
        <v>232</v>
      </c>
      <c r="D33" s="582">
        <v>198</v>
      </c>
      <c r="E33" s="582">
        <v>184</v>
      </c>
      <c r="F33" s="582">
        <v>127</v>
      </c>
      <c r="G33" s="583">
        <f t="shared" si="0"/>
        <v>1.076086956521739</v>
      </c>
      <c r="H33" s="583">
        <f t="shared" si="1"/>
        <v>0.7470588235294118</v>
      </c>
      <c r="I33" s="584">
        <f t="shared" si="2"/>
        <v>0.6902173913043478</v>
      </c>
      <c r="J33" s="556"/>
    </row>
    <row r="34" spans="1:10" ht="15.75">
      <c r="A34" s="577" t="s">
        <v>6</v>
      </c>
      <c r="B34" s="578">
        <f>SUM(B35:B39)</f>
        <v>1650</v>
      </c>
      <c r="C34" s="578">
        <f>SUM(C35:C39)</f>
        <v>5228</v>
      </c>
      <c r="D34" s="578">
        <f>SUM(D35:D39)</f>
        <v>4496</v>
      </c>
      <c r="E34" s="578">
        <f>SUM(E35:E39)</f>
        <v>1979</v>
      </c>
      <c r="F34" s="578">
        <f>SUM(F35:F39)</f>
        <v>1617</v>
      </c>
      <c r="G34" s="567">
        <f t="shared" si="0"/>
        <v>2.271854471955533</v>
      </c>
      <c r="H34" s="567">
        <f t="shared" si="1"/>
        <v>0.98</v>
      </c>
      <c r="I34" s="568">
        <f t="shared" si="2"/>
        <v>0.8170793329964628</v>
      </c>
      <c r="J34" s="556"/>
    </row>
    <row r="35" spans="1:10" ht="15.75">
      <c r="A35" s="126" t="s">
        <v>112</v>
      </c>
      <c r="B35" s="569">
        <v>400</v>
      </c>
      <c r="C35" s="569">
        <v>912</v>
      </c>
      <c r="D35" s="569">
        <v>668</v>
      </c>
      <c r="E35" s="569">
        <v>517</v>
      </c>
      <c r="F35" s="569">
        <v>368</v>
      </c>
      <c r="G35" s="570">
        <f t="shared" si="0"/>
        <v>1.2920696324951644</v>
      </c>
      <c r="H35" s="571">
        <f t="shared" si="1"/>
        <v>0.92</v>
      </c>
      <c r="I35" s="572">
        <f t="shared" si="2"/>
        <v>0.7117988394584139</v>
      </c>
      <c r="J35" s="556"/>
    </row>
    <row r="36" spans="1:10" ht="15.75">
      <c r="A36" s="126" t="s">
        <v>513</v>
      </c>
      <c r="B36" s="569">
        <v>0</v>
      </c>
      <c r="C36" s="569">
        <v>0</v>
      </c>
      <c r="D36" s="569">
        <v>0</v>
      </c>
      <c r="E36" s="569">
        <v>0</v>
      </c>
      <c r="F36" s="569">
        <v>0</v>
      </c>
      <c r="G36" s="570" t="str">
        <f t="shared" si="0"/>
        <v>x</v>
      </c>
      <c r="H36" s="571" t="str">
        <f t="shared" si="1"/>
        <v>x</v>
      </c>
      <c r="I36" s="572" t="str">
        <f t="shared" si="2"/>
        <v>x</v>
      </c>
      <c r="J36" s="556"/>
    </row>
    <row r="37" spans="1:10" ht="15.75">
      <c r="A37" s="126" t="s">
        <v>95</v>
      </c>
      <c r="B37" s="569">
        <v>650</v>
      </c>
      <c r="C37" s="569">
        <v>2537</v>
      </c>
      <c r="D37" s="569">
        <v>2508</v>
      </c>
      <c r="E37" s="569">
        <v>809</v>
      </c>
      <c r="F37" s="569">
        <v>655</v>
      </c>
      <c r="G37" s="570">
        <f t="shared" si="0"/>
        <v>3.100123609394314</v>
      </c>
      <c r="H37" s="571">
        <f t="shared" si="1"/>
        <v>1.0076923076923077</v>
      </c>
      <c r="I37" s="572">
        <f t="shared" si="2"/>
        <v>0.8096415327564895</v>
      </c>
      <c r="J37" s="556"/>
    </row>
    <row r="38" spans="1:10" ht="15.75">
      <c r="A38" s="126" t="s">
        <v>115</v>
      </c>
      <c r="B38" s="569">
        <v>200</v>
      </c>
      <c r="C38" s="569">
        <v>1158</v>
      </c>
      <c r="D38" s="569">
        <v>864</v>
      </c>
      <c r="E38" s="569">
        <v>226</v>
      </c>
      <c r="F38" s="569">
        <v>194</v>
      </c>
      <c r="G38" s="570">
        <f t="shared" si="0"/>
        <v>3.8230088495575223</v>
      </c>
      <c r="H38" s="571">
        <f t="shared" si="1"/>
        <v>0.97</v>
      </c>
      <c r="I38" s="572">
        <f t="shared" si="2"/>
        <v>0.8584070796460177</v>
      </c>
      <c r="J38" s="556"/>
    </row>
    <row r="39" spans="1:10" ht="16.5" thickBot="1">
      <c r="A39" s="579" t="s">
        <v>99</v>
      </c>
      <c r="B39" s="580">
        <v>400</v>
      </c>
      <c r="C39" s="580">
        <v>621</v>
      </c>
      <c r="D39" s="580">
        <v>456</v>
      </c>
      <c r="E39" s="580">
        <v>427</v>
      </c>
      <c r="F39" s="580">
        <v>400</v>
      </c>
      <c r="G39" s="574">
        <f t="shared" si="0"/>
        <v>1.0679156908665106</v>
      </c>
      <c r="H39" s="575">
        <f t="shared" si="1"/>
        <v>1</v>
      </c>
      <c r="I39" s="576">
        <f t="shared" si="2"/>
        <v>0.936768149882904</v>
      </c>
      <c r="J39" s="556"/>
    </row>
    <row r="40" spans="1:10" ht="15.75">
      <c r="A40" s="577" t="s">
        <v>22</v>
      </c>
      <c r="B40" s="578">
        <f>SUM(B41:B49)</f>
        <v>1731</v>
      </c>
      <c r="C40" s="578">
        <f>SUM(C41:C49)</f>
        <v>5234</v>
      </c>
      <c r="D40" s="578">
        <f>SUM(D41:D49)</f>
        <v>3810</v>
      </c>
      <c r="E40" s="578">
        <f>SUM(E41:E49)</f>
        <v>2212</v>
      </c>
      <c r="F40" s="578">
        <f>SUM(F41:F49)</f>
        <v>1460</v>
      </c>
      <c r="G40" s="567">
        <f t="shared" si="0"/>
        <v>1.7224231464737794</v>
      </c>
      <c r="H40" s="567">
        <f t="shared" si="1"/>
        <v>0.8434430964760254</v>
      </c>
      <c r="I40" s="568">
        <f t="shared" si="2"/>
        <v>0.6600361663652803</v>
      </c>
      <c r="J40" s="556"/>
    </row>
    <row r="41" spans="1:10" ht="15.75">
      <c r="A41" s="126" t="s">
        <v>112</v>
      </c>
      <c r="B41" s="569">
        <v>363</v>
      </c>
      <c r="C41" s="569">
        <v>697</v>
      </c>
      <c r="D41" s="569">
        <v>439</v>
      </c>
      <c r="E41" s="569">
        <v>293</v>
      </c>
      <c r="F41" s="569">
        <v>217</v>
      </c>
      <c r="G41" s="570">
        <f t="shared" si="0"/>
        <v>1.4982935153583619</v>
      </c>
      <c r="H41" s="571">
        <f t="shared" si="1"/>
        <v>0.5977961432506887</v>
      </c>
      <c r="I41" s="572">
        <f t="shared" si="2"/>
        <v>0.7406143344709898</v>
      </c>
      <c r="J41" s="556"/>
    </row>
    <row r="42" spans="1:10" ht="15.75">
      <c r="A42" s="126" t="s">
        <v>119</v>
      </c>
      <c r="B42" s="569">
        <v>150</v>
      </c>
      <c r="C42" s="569">
        <v>418</v>
      </c>
      <c r="D42" s="569">
        <v>357</v>
      </c>
      <c r="E42" s="569">
        <v>251</v>
      </c>
      <c r="F42" s="569">
        <v>127</v>
      </c>
      <c r="G42" s="570">
        <f t="shared" si="0"/>
        <v>1.4223107569721116</v>
      </c>
      <c r="H42" s="571">
        <f t="shared" si="1"/>
        <v>0.8466666666666667</v>
      </c>
      <c r="I42" s="572">
        <f t="shared" si="2"/>
        <v>0.5059760956175299</v>
      </c>
      <c r="J42" s="556"/>
    </row>
    <row r="43" spans="1:10" ht="15.75">
      <c r="A43" s="126" t="s">
        <v>117</v>
      </c>
      <c r="B43" s="569">
        <v>260</v>
      </c>
      <c r="C43" s="569">
        <v>755</v>
      </c>
      <c r="D43" s="569">
        <v>608</v>
      </c>
      <c r="E43" s="569">
        <v>449</v>
      </c>
      <c r="F43" s="569">
        <v>231</v>
      </c>
      <c r="G43" s="570">
        <f t="shared" si="0"/>
        <v>1.354120267260579</v>
      </c>
      <c r="H43" s="571">
        <f t="shared" si="1"/>
        <v>0.8884615384615384</v>
      </c>
      <c r="I43" s="572">
        <f t="shared" si="2"/>
        <v>0.5144766146993318</v>
      </c>
      <c r="J43" s="556"/>
    </row>
    <row r="44" spans="1:10" ht="15.75">
      <c r="A44" s="126" t="s">
        <v>514</v>
      </c>
      <c r="B44" s="569">
        <v>0</v>
      </c>
      <c r="C44" s="569">
        <v>0</v>
      </c>
      <c r="D44" s="569">
        <v>0</v>
      </c>
      <c r="E44" s="569">
        <v>0</v>
      </c>
      <c r="F44" s="569">
        <v>0</v>
      </c>
      <c r="G44" s="570" t="str">
        <f t="shared" si="0"/>
        <v>x</v>
      </c>
      <c r="H44" s="571" t="str">
        <f t="shared" si="1"/>
        <v>x</v>
      </c>
      <c r="I44" s="572" t="str">
        <f t="shared" si="2"/>
        <v>x</v>
      </c>
      <c r="J44" s="556"/>
    </row>
    <row r="45" spans="1:10" ht="15.75">
      <c r="A45" s="126" t="s">
        <v>94</v>
      </c>
      <c r="B45" s="569">
        <v>130</v>
      </c>
      <c r="C45" s="569">
        <v>780</v>
      </c>
      <c r="D45" s="569">
        <v>545</v>
      </c>
      <c r="E45" s="569">
        <v>178</v>
      </c>
      <c r="F45" s="569">
        <v>119</v>
      </c>
      <c r="G45" s="570">
        <f t="shared" si="0"/>
        <v>3.061797752808989</v>
      </c>
      <c r="H45" s="571">
        <f t="shared" si="1"/>
        <v>0.9153846153846154</v>
      </c>
      <c r="I45" s="572">
        <f t="shared" si="2"/>
        <v>0.6685393258426966</v>
      </c>
      <c r="J45" s="556"/>
    </row>
    <row r="46" spans="1:10" ht="15.75">
      <c r="A46" s="126" t="s">
        <v>118</v>
      </c>
      <c r="B46" s="569">
        <v>100</v>
      </c>
      <c r="C46" s="569">
        <v>382</v>
      </c>
      <c r="D46" s="569">
        <v>301</v>
      </c>
      <c r="E46" s="569">
        <v>123</v>
      </c>
      <c r="F46" s="569">
        <v>90</v>
      </c>
      <c r="G46" s="570">
        <f t="shared" si="0"/>
        <v>2.4471544715447155</v>
      </c>
      <c r="H46" s="571">
        <f t="shared" si="1"/>
        <v>0.9</v>
      </c>
      <c r="I46" s="572">
        <f t="shared" si="2"/>
        <v>0.7317073170731707</v>
      </c>
      <c r="J46" s="556"/>
    </row>
    <row r="47" spans="1:10" ht="15.75">
      <c r="A47" s="126" t="s">
        <v>120</v>
      </c>
      <c r="B47" s="569">
        <v>150</v>
      </c>
      <c r="C47" s="569">
        <v>611</v>
      </c>
      <c r="D47" s="569">
        <v>390</v>
      </c>
      <c r="E47" s="569">
        <v>203</v>
      </c>
      <c r="F47" s="569">
        <v>148</v>
      </c>
      <c r="G47" s="570">
        <f t="shared" si="0"/>
        <v>1.9211822660098523</v>
      </c>
      <c r="H47" s="571">
        <f t="shared" si="1"/>
        <v>0.9866666666666667</v>
      </c>
      <c r="I47" s="572">
        <f t="shared" si="2"/>
        <v>0.729064039408867</v>
      </c>
      <c r="J47" s="556"/>
    </row>
    <row r="48" spans="1:10" ht="15.75">
      <c r="A48" s="126" t="s">
        <v>116</v>
      </c>
      <c r="B48" s="569">
        <v>284</v>
      </c>
      <c r="C48" s="569">
        <v>906</v>
      </c>
      <c r="D48" s="569">
        <v>579</v>
      </c>
      <c r="E48" s="569">
        <v>359</v>
      </c>
      <c r="F48" s="569">
        <v>272</v>
      </c>
      <c r="G48" s="570">
        <f t="shared" si="0"/>
        <v>1.6128133704735377</v>
      </c>
      <c r="H48" s="571">
        <f t="shared" si="1"/>
        <v>0.9577464788732394</v>
      </c>
      <c r="I48" s="572">
        <f t="shared" si="2"/>
        <v>0.7576601671309192</v>
      </c>
      <c r="J48" s="556"/>
    </row>
    <row r="49" spans="1:10" ht="16.5" thickBot="1">
      <c r="A49" s="579" t="s">
        <v>99</v>
      </c>
      <c r="B49" s="580">
        <v>294</v>
      </c>
      <c r="C49" s="580">
        <v>685</v>
      </c>
      <c r="D49" s="580">
        <v>591</v>
      </c>
      <c r="E49" s="580">
        <v>356</v>
      </c>
      <c r="F49" s="580">
        <v>256</v>
      </c>
      <c r="G49" s="574">
        <f t="shared" si="0"/>
        <v>1.6601123595505618</v>
      </c>
      <c r="H49" s="575">
        <f t="shared" si="1"/>
        <v>0.8707482993197279</v>
      </c>
      <c r="I49" s="576">
        <f t="shared" si="2"/>
        <v>0.7191011235955056</v>
      </c>
      <c r="J49" s="556"/>
    </row>
    <row r="50" spans="1:10" ht="15.75">
      <c r="A50" s="577" t="s">
        <v>207</v>
      </c>
      <c r="B50" s="578">
        <f>SUM(B51:B55)</f>
        <v>771</v>
      </c>
      <c r="C50" s="578">
        <f>SUM(C51:C55)</f>
        <v>2628</v>
      </c>
      <c r="D50" s="578">
        <f>SUM(D51:D55)</f>
        <v>2304</v>
      </c>
      <c r="E50" s="578">
        <f>SUM(E51:E55)</f>
        <v>1102</v>
      </c>
      <c r="F50" s="578">
        <f>SUM(F51:F55)</f>
        <v>568</v>
      </c>
      <c r="G50" s="567">
        <f t="shared" si="0"/>
        <v>2.0907441016333936</v>
      </c>
      <c r="H50" s="567">
        <f t="shared" si="1"/>
        <v>0.7367055771725033</v>
      </c>
      <c r="I50" s="568">
        <f t="shared" si="2"/>
        <v>0.515426497277677</v>
      </c>
      <c r="J50" s="556"/>
    </row>
    <row r="51" spans="1:10" ht="15.75">
      <c r="A51" s="126" t="s">
        <v>123</v>
      </c>
      <c r="B51" s="569">
        <v>30</v>
      </c>
      <c r="C51" s="569">
        <v>23</v>
      </c>
      <c r="D51" s="569">
        <v>19</v>
      </c>
      <c r="E51" s="569">
        <v>19</v>
      </c>
      <c r="F51" s="569">
        <v>19</v>
      </c>
      <c r="G51" s="570">
        <f t="shared" si="0"/>
        <v>1</v>
      </c>
      <c r="H51" s="571">
        <f t="shared" si="1"/>
        <v>0.6333333333333333</v>
      </c>
      <c r="I51" s="572">
        <f t="shared" si="2"/>
        <v>1</v>
      </c>
      <c r="J51" s="556"/>
    </row>
    <row r="52" spans="1:10" ht="15.75">
      <c r="A52" s="126" t="s">
        <v>122</v>
      </c>
      <c r="B52" s="569">
        <v>75</v>
      </c>
      <c r="C52" s="569">
        <v>265</v>
      </c>
      <c r="D52" s="569">
        <v>211</v>
      </c>
      <c r="E52" s="569">
        <v>77</v>
      </c>
      <c r="F52" s="569">
        <v>55</v>
      </c>
      <c r="G52" s="570">
        <f t="shared" si="0"/>
        <v>2.74025974025974</v>
      </c>
      <c r="H52" s="571">
        <f t="shared" si="1"/>
        <v>0.7333333333333333</v>
      </c>
      <c r="I52" s="572">
        <f t="shared" si="2"/>
        <v>0.7142857142857143</v>
      </c>
      <c r="J52" s="556"/>
    </row>
    <row r="53" spans="1:10" ht="15.75">
      <c r="A53" s="126" t="s">
        <v>94</v>
      </c>
      <c r="B53" s="569">
        <v>150</v>
      </c>
      <c r="C53" s="569">
        <v>847</v>
      </c>
      <c r="D53" s="569">
        <v>765</v>
      </c>
      <c r="E53" s="569">
        <v>285</v>
      </c>
      <c r="F53" s="569">
        <v>102</v>
      </c>
      <c r="G53" s="570">
        <f t="shared" si="0"/>
        <v>2.6842105263157894</v>
      </c>
      <c r="H53" s="571">
        <f t="shared" si="1"/>
        <v>0.68</v>
      </c>
      <c r="I53" s="572">
        <f t="shared" si="2"/>
        <v>0.35789473684210527</v>
      </c>
      <c r="J53" s="556"/>
    </row>
    <row r="54" spans="1:10" ht="15.75">
      <c r="A54" s="126" t="s">
        <v>121</v>
      </c>
      <c r="B54" s="569">
        <v>220</v>
      </c>
      <c r="C54" s="569">
        <v>970</v>
      </c>
      <c r="D54" s="569">
        <v>875</v>
      </c>
      <c r="E54" s="569">
        <v>344</v>
      </c>
      <c r="F54" s="569">
        <v>211</v>
      </c>
      <c r="G54" s="570">
        <f t="shared" si="0"/>
        <v>2.5436046511627906</v>
      </c>
      <c r="H54" s="571">
        <f t="shared" si="1"/>
        <v>0.9590909090909091</v>
      </c>
      <c r="I54" s="572">
        <f t="shared" si="2"/>
        <v>0.6133720930232558</v>
      </c>
      <c r="J54" s="556"/>
    </row>
    <row r="55" spans="1:10" ht="16.5" thickBot="1">
      <c r="A55" s="579" t="s">
        <v>99</v>
      </c>
      <c r="B55" s="580">
        <v>296</v>
      </c>
      <c r="C55" s="580">
        <v>523</v>
      </c>
      <c r="D55" s="580">
        <v>434</v>
      </c>
      <c r="E55" s="580">
        <v>377</v>
      </c>
      <c r="F55" s="580">
        <v>181</v>
      </c>
      <c r="G55" s="574">
        <f t="shared" si="0"/>
        <v>1.1511936339522546</v>
      </c>
      <c r="H55" s="575">
        <f t="shared" si="1"/>
        <v>0.6114864864864865</v>
      </c>
      <c r="I55" s="576">
        <f t="shared" si="2"/>
        <v>0.48010610079575594</v>
      </c>
      <c r="J55" s="556"/>
    </row>
    <row r="56" spans="1:10" ht="15.75">
      <c r="A56" s="577" t="s">
        <v>9</v>
      </c>
      <c r="B56" s="578">
        <f>SUM(B57:B63)</f>
        <v>5055</v>
      </c>
      <c r="C56" s="578">
        <f>SUM(C57:C63)</f>
        <v>5824</v>
      </c>
      <c r="D56" s="578">
        <f>SUM(D57:D63)</f>
        <v>5379</v>
      </c>
      <c r="E56" s="578">
        <f>SUM(E57:E63)</f>
        <v>5068</v>
      </c>
      <c r="F56" s="578">
        <f>SUM(F57:F63)</f>
        <v>2969</v>
      </c>
      <c r="G56" s="567">
        <f t="shared" si="0"/>
        <v>1.0613654301499604</v>
      </c>
      <c r="H56" s="567">
        <f t="shared" si="1"/>
        <v>0.5873392680514342</v>
      </c>
      <c r="I56" s="568">
        <f t="shared" si="2"/>
        <v>0.5858326756116812</v>
      </c>
      <c r="J56" s="556"/>
    </row>
    <row r="57" spans="1:10" ht="15.75">
      <c r="A57" s="585" t="s">
        <v>130</v>
      </c>
      <c r="B57" s="569">
        <v>0</v>
      </c>
      <c r="C57" s="569">
        <v>0</v>
      </c>
      <c r="D57" s="569">
        <v>0</v>
      </c>
      <c r="E57" s="569">
        <v>0</v>
      </c>
      <c r="F57" s="569">
        <v>0</v>
      </c>
      <c r="G57" s="570" t="str">
        <f t="shared" si="0"/>
        <v>x</v>
      </c>
      <c r="H57" s="571" t="str">
        <f t="shared" si="1"/>
        <v>x</v>
      </c>
      <c r="I57" s="572" t="str">
        <f t="shared" si="2"/>
        <v>x</v>
      </c>
      <c r="J57" s="556"/>
    </row>
    <row r="58" spans="1:10" ht="15.75">
      <c r="A58" s="126" t="s">
        <v>125</v>
      </c>
      <c r="B58" s="569">
        <v>900</v>
      </c>
      <c r="C58" s="569">
        <v>890</v>
      </c>
      <c r="D58" s="569">
        <v>831</v>
      </c>
      <c r="E58" s="569">
        <v>780</v>
      </c>
      <c r="F58" s="569">
        <v>450</v>
      </c>
      <c r="G58" s="570">
        <f t="shared" si="0"/>
        <v>1.0653846153846154</v>
      </c>
      <c r="H58" s="571">
        <f t="shared" si="1"/>
        <v>0.5</v>
      </c>
      <c r="I58" s="572">
        <f t="shared" si="2"/>
        <v>0.5769230769230769</v>
      </c>
      <c r="J58" s="556"/>
    </row>
    <row r="59" spans="1:10" ht="15.75">
      <c r="A59" s="585" t="s">
        <v>129</v>
      </c>
      <c r="B59" s="569">
        <v>800</v>
      </c>
      <c r="C59" s="569">
        <v>1561</v>
      </c>
      <c r="D59" s="569">
        <v>1555</v>
      </c>
      <c r="E59" s="569">
        <v>1448</v>
      </c>
      <c r="F59" s="569">
        <v>688</v>
      </c>
      <c r="G59" s="570">
        <f t="shared" si="0"/>
        <v>1.0738950276243093</v>
      </c>
      <c r="H59" s="571">
        <f t="shared" si="1"/>
        <v>0.86</v>
      </c>
      <c r="I59" s="572">
        <f t="shared" si="2"/>
        <v>0.47513812154696133</v>
      </c>
      <c r="J59" s="556"/>
    </row>
    <row r="60" spans="1:10" ht="15.75">
      <c r="A60" s="126" t="s">
        <v>124</v>
      </c>
      <c r="B60" s="569">
        <v>1100</v>
      </c>
      <c r="C60" s="569">
        <v>1215</v>
      </c>
      <c r="D60" s="569">
        <v>1022</v>
      </c>
      <c r="E60" s="569">
        <v>1022</v>
      </c>
      <c r="F60" s="569">
        <v>626</v>
      </c>
      <c r="G60" s="570">
        <f t="shared" si="0"/>
        <v>1</v>
      </c>
      <c r="H60" s="571">
        <f t="shared" si="1"/>
        <v>0.5690909090909091</v>
      </c>
      <c r="I60" s="572">
        <f t="shared" si="2"/>
        <v>0.6125244618395304</v>
      </c>
      <c r="J60" s="556"/>
    </row>
    <row r="61" spans="1:10" ht="15.75">
      <c r="A61" s="126" t="s">
        <v>126</v>
      </c>
      <c r="B61" s="569">
        <v>1200</v>
      </c>
      <c r="C61" s="569">
        <v>1173</v>
      </c>
      <c r="D61" s="569">
        <v>1004</v>
      </c>
      <c r="E61" s="569">
        <v>972</v>
      </c>
      <c r="F61" s="569">
        <v>740</v>
      </c>
      <c r="G61" s="570">
        <f t="shared" si="0"/>
        <v>1.0329218106995885</v>
      </c>
      <c r="H61" s="571">
        <f t="shared" si="1"/>
        <v>0.6166666666666667</v>
      </c>
      <c r="I61" s="572">
        <f t="shared" si="2"/>
        <v>0.7613168724279835</v>
      </c>
      <c r="J61" s="556"/>
    </row>
    <row r="62" spans="1:10" ht="15.75">
      <c r="A62" s="126" t="s">
        <v>127</v>
      </c>
      <c r="B62" s="569">
        <v>850</v>
      </c>
      <c r="C62" s="569">
        <v>648</v>
      </c>
      <c r="D62" s="569">
        <v>648</v>
      </c>
      <c r="E62" s="569">
        <v>646</v>
      </c>
      <c r="F62" s="569">
        <v>303</v>
      </c>
      <c r="G62" s="570">
        <f t="shared" si="0"/>
        <v>1.0030959752321982</v>
      </c>
      <c r="H62" s="571">
        <f t="shared" si="1"/>
        <v>0.3564705882352941</v>
      </c>
      <c r="I62" s="572">
        <f t="shared" si="2"/>
        <v>0.46904024767801855</v>
      </c>
      <c r="J62" s="556"/>
    </row>
    <row r="63" spans="1:10" ht="16.5" thickBot="1">
      <c r="A63" s="579" t="s">
        <v>128</v>
      </c>
      <c r="B63" s="580">
        <v>205</v>
      </c>
      <c r="C63" s="580">
        <v>337</v>
      </c>
      <c r="D63" s="580">
        <v>319</v>
      </c>
      <c r="E63" s="580">
        <v>200</v>
      </c>
      <c r="F63" s="580">
        <v>162</v>
      </c>
      <c r="G63" s="574">
        <f t="shared" si="0"/>
        <v>1.595</v>
      </c>
      <c r="H63" s="575">
        <f t="shared" si="1"/>
        <v>0.7902439024390244</v>
      </c>
      <c r="I63" s="576">
        <f t="shared" si="2"/>
        <v>0.81</v>
      </c>
      <c r="J63" s="556"/>
    </row>
    <row r="64" spans="1:10" ht="15.75">
      <c r="A64" s="577" t="s">
        <v>10</v>
      </c>
      <c r="B64" s="578">
        <f>SUM(B65:B72)</f>
        <v>4125</v>
      </c>
      <c r="C64" s="578">
        <f>SUM(C65:C72)</f>
        <v>5963</v>
      </c>
      <c r="D64" s="578">
        <f>SUM(D65:D72)</f>
        <v>5738</v>
      </c>
      <c r="E64" s="578">
        <f>SUM(E65:E72)</f>
        <v>4506</v>
      </c>
      <c r="F64" s="578">
        <f>SUM(F65:F72)</f>
        <v>2814</v>
      </c>
      <c r="G64" s="567">
        <f t="shared" si="0"/>
        <v>1.2734132268086995</v>
      </c>
      <c r="H64" s="567">
        <f t="shared" si="1"/>
        <v>0.6821818181818182</v>
      </c>
      <c r="I64" s="568">
        <f t="shared" si="2"/>
        <v>0.6245006657789614</v>
      </c>
      <c r="J64" s="556"/>
    </row>
    <row r="65" spans="1:10" ht="15.75">
      <c r="A65" s="126" t="s">
        <v>134</v>
      </c>
      <c r="B65" s="569">
        <v>230</v>
      </c>
      <c r="C65" s="569">
        <v>283</v>
      </c>
      <c r="D65" s="569">
        <v>283</v>
      </c>
      <c r="E65" s="569">
        <v>283</v>
      </c>
      <c r="F65" s="569">
        <v>176</v>
      </c>
      <c r="G65" s="570">
        <f t="shared" si="0"/>
        <v>1</v>
      </c>
      <c r="H65" s="571">
        <f t="shared" si="1"/>
        <v>0.7652173913043478</v>
      </c>
      <c r="I65" s="572">
        <f t="shared" si="2"/>
        <v>0.6219081272084805</v>
      </c>
      <c r="J65" s="556"/>
    </row>
    <row r="66" spans="1:10" ht="15.75">
      <c r="A66" s="126" t="s">
        <v>132</v>
      </c>
      <c r="B66" s="569">
        <v>500</v>
      </c>
      <c r="C66" s="569">
        <v>1569</v>
      </c>
      <c r="D66" s="569">
        <v>1510</v>
      </c>
      <c r="E66" s="569">
        <v>744</v>
      </c>
      <c r="F66" s="569">
        <v>502</v>
      </c>
      <c r="G66" s="570">
        <f t="shared" si="0"/>
        <v>2.0295698924731185</v>
      </c>
      <c r="H66" s="571">
        <f t="shared" si="1"/>
        <v>1.004</v>
      </c>
      <c r="I66" s="572">
        <f t="shared" si="2"/>
        <v>0.6747311827956989</v>
      </c>
      <c r="J66" s="556"/>
    </row>
    <row r="67" spans="1:10" ht="15.75">
      <c r="A67" s="126" t="s">
        <v>133</v>
      </c>
      <c r="B67" s="569">
        <v>300</v>
      </c>
      <c r="C67" s="569">
        <v>578</v>
      </c>
      <c r="D67" s="569">
        <v>576</v>
      </c>
      <c r="E67" s="569">
        <v>558</v>
      </c>
      <c r="F67" s="569">
        <v>306</v>
      </c>
      <c r="G67" s="570">
        <f t="shared" si="0"/>
        <v>1.032258064516129</v>
      </c>
      <c r="H67" s="571">
        <f t="shared" si="1"/>
        <v>1.02</v>
      </c>
      <c r="I67" s="572">
        <f t="shared" si="2"/>
        <v>0.5483870967741935</v>
      </c>
      <c r="J67" s="556"/>
    </row>
    <row r="68" spans="1:10" ht="15.75">
      <c r="A68" s="126" t="s">
        <v>125</v>
      </c>
      <c r="B68" s="569">
        <v>1300</v>
      </c>
      <c r="C68" s="569">
        <v>1189</v>
      </c>
      <c r="D68" s="569">
        <v>1131</v>
      </c>
      <c r="E68" s="569">
        <v>1131</v>
      </c>
      <c r="F68" s="569">
        <v>755</v>
      </c>
      <c r="G68" s="570">
        <f aca="true" t="shared" si="3" ref="G68:G118">IF(ISERROR(D68/E68),"x",D68/E68)</f>
        <v>1</v>
      </c>
      <c r="H68" s="571">
        <f aca="true" t="shared" si="4" ref="H68:H118">IF(ISERROR(F68/B68),"x",F68/B68)</f>
        <v>0.5807692307692308</v>
      </c>
      <c r="I68" s="572">
        <f aca="true" t="shared" si="5" ref="I68:I118">IF(ISERROR(F68/E68),"x",F68/E68)</f>
        <v>0.667550839964633</v>
      </c>
      <c r="J68" s="556"/>
    </row>
    <row r="69" spans="1:10" ht="15.75">
      <c r="A69" s="126" t="s">
        <v>124</v>
      </c>
      <c r="B69" s="569">
        <v>800</v>
      </c>
      <c r="C69" s="569">
        <v>538</v>
      </c>
      <c r="D69" s="569">
        <v>538</v>
      </c>
      <c r="E69" s="569">
        <v>531</v>
      </c>
      <c r="F69" s="569">
        <v>326</v>
      </c>
      <c r="G69" s="570">
        <f t="shared" si="3"/>
        <v>1.0131826741996233</v>
      </c>
      <c r="H69" s="571">
        <f t="shared" si="4"/>
        <v>0.4075</v>
      </c>
      <c r="I69" s="572">
        <f t="shared" si="5"/>
        <v>0.6139359698681732</v>
      </c>
      <c r="J69" s="556"/>
    </row>
    <row r="70" spans="1:10" ht="15.75">
      <c r="A70" s="126" t="s">
        <v>126</v>
      </c>
      <c r="B70" s="569">
        <v>800</v>
      </c>
      <c r="C70" s="569">
        <v>1012</v>
      </c>
      <c r="D70" s="569">
        <v>1012</v>
      </c>
      <c r="E70" s="569">
        <v>945</v>
      </c>
      <c r="F70" s="569">
        <v>552</v>
      </c>
      <c r="G70" s="570">
        <f t="shared" si="3"/>
        <v>1.0708994708994708</v>
      </c>
      <c r="H70" s="571">
        <f t="shared" si="4"/>
        <v>0.69</v>
      </c>
      <c r="I70" s="572">
        <f t="shared" si="5"/>
        <v>0.5841269841269842</v>
      </c>
      <c r="J70" s="556"/>
    </row>
    <row r="71" spans="1:10" ht="15.75">
      <c r="A71" s="126" t="s">
        <v>117</v>
      </c>
      <c r="B71" s="569">
        <v>150</v>
      </c>
      <c r="C71" s="569">
        <v>605</v>
      </c>
      <c r="D71" s="569">
        <v>518</v>
      </c>
      <c r="E71" s="569">
        <v>260</v>
      </c>
      <c r="F71" s="569">
        <v>155</v>
      </c>
      <c r="G71" s="570">
        <f t="shared" si="3"/>
        <v>1.9923076923076923</v>
      </c>
      <c r="H71" s="571">
        <f t="shared" si="4"/>
        <v>1.0333333333333334</v>
      </c>
      <c r="I71" s="572">
        <f t="shared" si="5"/>
        <v>0.5961538461538461</v>
      </c>
      <c r="J71" s="556"/>
    </row>
    <row r="72" spans="1:10" ht="16.5" thickBot="1">
      <c r="A72" s="579" t="s">
        <v>135</v>
      </c>
      <c r="B72" s="580">
        <v>45</v>
      </c>
      <c r="C72" s="580">
        <v>189</v>
      </c>
      <c r="D72" s="580">
        <v>170</v>
      </c>
      <c r="E72" s="580">
        <v>54</v>
      </c>
      <c r="F72" s="580">
        <v>42</v>
      </c>
      <c r="G72" s="574">
        <f t="shared" si="3"/>
        <v>3.1481481481481484</v>
      </c>
      <c r="H72" s="575">
        <f t="shared" si="4"/>
        <v>0.9333333333333333</v>
      </c>
      <c r="I72" s="576">
        <f t="shared" si="5"/>
        <v>0.7777777777777778</v>
      </c>
      <c r="J72" s="556"/>
    </row>
    <row r="73" spans="1:10" ht="15.75">
      <c r="A73" s="577" t="s">
        <v>11</v>
      </c>
      <c r="B73" s="578">
        <f>SUM(B74:B80)</f>
        <v>2645</v>
      </c>
      <c r="C73" s="578">
        <f>SUM(C74:C80)</f>
        <v>4416</v>
      </c>
      <c r="D73" s="578">
        <f>SUM(D74:D80)</f>
        <v>3580</v>
      </c>
      <c r="E73" s="578">
        <f>SUM(E74:E80)</f>
        <v>2914</v>
      </c>
      <c r="F73" s="578">
        <f>SUM(F74:F80)</f>
        <v>1823</v>
      </c>
      <c r="G73" s="567">
        <f t="shared" si="3"/>
        <v>1.2285518188057654</v>
      </c>
      <c r="H73" s="567">
        <f t="shared" si="4"/>
        <v>0.6892249527410208</v>
      </c>
      <c r="I73" s="568">
        <f t="shared" si="5"/>
        <v>0.6256005490734385</v>
      </c>
      <c r="J73" s="556"/>
    </row>
    <row r="74" spans="1:10" ht="15.75">
      <c r="A74" s="126" t="s">
        <v>112</v>
      </c>
      <c r="B74" s="569">
        <v>275</v>
      </c>
      <c r="C74" s="569">
        <v>300</v>
      </c>
      <c r="D74" s="569">
        <v>186</v>
      </c>
      <c r="E74" s="569">
        <v>177</v>
      </c>
      <c r="F74" s="569">
        <v>170</v>
      </c>
      <c r="G74" s="570">
        <f t="shared" si="3"/>
        <v>1.0508474576271187</v>
      </c>
      <c r="H74" s="571">
        <f t="shared" si="4"/>
        <v>0.6181818181818182</v>
      </c>
      <c r="I74" s="572">
        <f t="shared" si="5"/>
        <v>0.96045197740113</v>
      </c>
      <c r="J74" s="556"/>
    </row>
    <row r="75" spans="1:10" ht="15.75">
      <c r="A75" s="126" t="s">
        <v>125</v>
      </c>
      <c r="B75" s="569">
        <v>500</v>
      </c>
      <c r="C75" s="569">
        <v>589</v>
      </c>
      <c r="D75" s="569">
        <v>511</v>
      </c>
      <c r="E75" s="569">
        <v>498</v>
      </c>
      <c r="F75" s="569">
        <v>270</v>
      </c>
      <c r="G75" s="570">
        <f t="shared" si="3"/>
        <v>1.0261044176706828</v>
      </c>
      <c r="H75" s="571">
        <f t="shared" si="4"/>
        <v>0.54</v>
      </c>
      <c r="I75" s="572">
        <f t="shared" si="5"/>
        <v>0.5421686746987951</v>
      </c>
      <c r="J75" s="556"/>
    </row>
    <row r="76" spans="1:10" ht="15.75">
      <c r="A76" s="126" t="s">
        <v>124</v>
      </c>
      <c r="B76" s="569">
        <v>330</v>
      </c>
      <c r="C76" s="569">
        <v>431</v>
      </c>
      <c r="D76" s="569">
        <v>349</v>
      </c>
      <c r="E76" s="569">
        <v>349</v>
      </c>
      <c r="F76" s="569">
        <v>197</v>
      </c>
      <c r="G76" s="570">
        <f t="shared" si="3"/>
        <v>1</v>
      </c>
      <c r="H76" s="571">
        <f t="shared" si="4"/>
        <v>0.5969696969696969</v>
      </c>
      <c r="I76" s="572">
        <f t="shared" si="5"/>
        <v>0.5644699140401146</v>
      </c>
      <c r="J76" s="556"/>
    </row>
    <row r="77" spans="1:10" ht="15.75">
      <c r="A77" s="126" t="s">
        <v>137</v>
      </c>
      <c r="B77" s="569">
        <v>510</v>
      </c>
      <c r="C77" s="569">
        <v>655</v>
      </c>
      <c r="D77" s="569">
        <v>529</v>
      </c>
      <c r="E77" s="569">
        <v>500</v>
      </c>
      <c r="F77" s="569">
        <v>329</v>
      </c>
      <c r="G77" s="570">
        <f t="shared" si="3"/>
        <v>1.058</v>
      </c>
      <c r="H77" s="571">
        <f t="shared" si="4"/>
        <v>0.6450980392156863</v>
      </c>
      <c r="I77" s="572">
        <f t="shared" si="5"/>
        <v>0.658</v>
      </c>
      <c r="J77" s="556"/>
    </row>
    <row r="78" spans="1:10" ht="15.75">
      <c r="A78" s="126" t="s">
        <v>136</v>
      </c>
      <c r="B78" s="569">
        <v>490</v>
      </c>
      <c r="C78" s="569">
        <v>1382</v>
      </c>
      <c r="D78" s="569">
        <v>1116</v>
      </c>
      <c r="E78" s="569">
        <v>713</v>
      </c>
      <c r="F78" s="569">
        <v>459</v>
      </c>
      <c r="G78" s="570">
        <f t="shared" si="3"/>
        <v>1.565217391304348</v>
      </c>
      <c r="H78" s="571">
        <f t="shared" si="4"/>
        <v>0.936734693877551</v>
      </c>
      <c r="I78" s="572">
        <f t="shared" si="5"/>
        <v>0.6437587657784011</v>
      </c>
      <c r="J78" s="556"/>
    </row>
    <row r="79" spans="1:10" ht="15.75">
      <c r="A79" s="126" t="s">
        <v>138</v>
      </c>
      <c r="B79" s="569">
        <v>360</v>
      </c>
      <c r="C79" s="569">
        <v>706</v>
      </c>
      <c r="D79" s="569">
        <v>605</v>
      </c>
      <c r="E79" s="569">
        <v>446</v>
      </c>
      <c r="F79" s="569">
        <v>220</v>
      </c>
      <c r="G79" s="570">
        <f t="shared" si="3"/>
        <v>1.3565022421524664</v>
      </c>
      <c r="H79" s="571">
        <f t="shared" si="4"/>
        <v>0.6111111111111112</v>
      </c>
      <c r="I79" s="572">
        <f t="shared" si="5"/>
        <v>0.49327354260089684</v>
      </c>
      <c r="J79" s="556"/>
    </row>
    <row r="80" spans="1:10" ht="16.5" thickBot="1">
      <c r="A80" s="579" t="s">
        <v>139</v>
      </c>
      <c r="B80" s="580">
        <v>180</v>
      </c>
      <c r="C80" s="580">
        <v>353</v>
      </c>
      <c r="D80" s="580">
        <v>284</v>
      </c>
      <c r="E80" s="580">
        <v>231</v>
      </c>
      <c r="F80" s="580">
        <v>178</v>
      </c>
      <c r="G80" s="574">
        <f t="shared" si="3"/>
        <v>1.2294372294372293</v>
      </c>
      <c r="H80" s="575">
        <f t="shared" si="4"/>
        <v>0.9888888888888889</v>
      </c>
      <c r="I80" s="576">
        <f t="shared" si="5"/>
        <v>0.7705627705627706</v>
      </c>
      <c r="J80" s="556"/>
    </row>
    <row r="81" spans="1:10" ht="15.75">
      <c r="A81" s="577" t="s">
        <v>12</v>
      </c>
      <c r="B81" s="578">
        <f>SUM(B82:B85)</f>
        <v>775</v>
      </c>
      <c r="C81" s="578">
        <f>SUM(C82:C85)</f>
        <v>1542</v>
      </c>
      <c r="D81" s="578">
        <f>SUM(D82:D85)</f>
        <v>1246</v>
      </c>
      <c r="E81" s="578">
        <f>SUM(E82:E85)</f>
        <v>940</v>
      </c>
      <c r="F81" s="578">
        <f>SUM(F82:F85)</f>
        <v>586</v>
      </c>
      <c r="G81" s="567">
        <f t="shared" si="3"/>
        <v>1.325531914893617</v>
      </c>
      <c r="H81" s="567">
        <f t="shared" si="4"/>
        <v>0.7561290322580645</v>
      </c>
      <c r="I81" s="568">
        <f t="shared" si="5"/>
        <v>0.6234042553191489</v>
      </c>
      <c r="J81" s="556"/>
    </row>
    <row r="82" spans="1:10" ht="15.75">
      <c r="A82" s="126" t="s">
        <v>140</v>
      </c>
      <c r="B82" s="569">
        <v>180</v>
      </c>
      <c r="C82" s="569">
        <v>246</v>
      </c>
      <c r="D82" s="569">
        <v>240</v>
      </c>
      <c r="E82" s="569">
        <v>240</v>
      </c>
      <c r="F82" s="569">
        <v>126</v>
      </c>
      <c r="G82" s="570">
        <f t="shared" si="3"/>
        <v>1</v>
      </c>
      <c r="H82" s="571">
        <f t="shared" si="4"/>
        <v>0.7</v>
      </c>
      <c r="I82" s="572">
        <f t="shared" si="5"/>
        <v>0.525</v>
      </c>
      <c r="J82" s="556"/>
    </row>
    <row r="83" spans="1:10" ht="15.75">
      <c r="A83" s="126" t="s">
        <v>141</v>
      </c>
      <c r="B83" s="569">
        <v>245</v>
      </c>
      <c r="C83" s="569">
        <v>274</v>
      </c>
      <c r="D83" s="569">
        <v>140</v>
      </c>
      <c r="E83" s="569">
        <v>139</v>
      </c>
      <c r="F83" s="569">
        <v>139</v>
      </c>
      <c r="G83" s="570">
        <f t="shared" si="3"/>
        <v>1.0071942446043165</v>
      </c>
      <c r="H83" s="571">
        <f t="shared" si="4"/>
        <v>0.5673469387755102</v>
      </c>
      <c r="I83" s="572">
        <f t="shared" si="5"/>
        <v>1</v>
      </c>
      <c r="J83" s="556"/>
    </row>
    <row r="84" spans="1:10" ht="15.75">
      <c r="A84" s="126" t="s">
        <v>142</v>
      </c>
      <c r="B84" s="569">
        <v>150</v>
      </c>
      <c r="C84" s="569">
        <v>176</v>
      </c>
      <c r="D84" s="569">
        <v>138</v>
      </c>
      <c r="E84" s="569">
        <v>138</v>
      </c>
      <c r="F84" s="569">
        <v>83</v>
      </c>
      <c r="G84" s="570">
        <f t="shared" si="3"/>
        <v>1</v>
      </c>
      <c r="H84" s="571">
        <f t="shared" si="4"/>
        <v>0.5533333333333333</v>
      </c>
      <c r="I84" s="572">
        <f t="shared" si="5"/>
        <v>0.6014492753623188</v>
      </c>
      <c r="J84" s="556"/>
    </row>
    <row r="85" spans="1:10" ht="16.5" thickBot="1">
      <c r="A85" s="579" t="s">
        <v>143</v>
      </c>
      <c r="B85" s="580">
        <v>200</v>
      </c>
      <c r="C85" s="580">
        <v>846</v>
      </c>
      <c r="D85" s="580">
        <v>728</v>
      </c>
      <c r="E85" s="580">
        <v>423</v>
      </c>
      <c r="F85" s="580">
        <v>238</v>
      </c>
      <c r="G85" s="574">
        <f t="shared" si="3"/>
        <v>1.7210401891252955</v>
      </c>
      <c r="H85" s="575">
        <f t="shared" si="4"/>
        <v>1.19</v>
      </c>
      <c r="I85" s="576">
        <f t="shared" si="5"/>
        <v>0.5626477541371159</v>
      </c>
      <c r="J85" s="556"/>
    </row>
    <row r="86" spans="1:10" ht="15.75">
      <c r="A86" s="577" t="s">
        <v>13</v>
      </c>
      <c r="B86" s="578">
        <f>SUM(B87:B92)</f>
        <v>1920</v>
      </c>
      <c r="C86" s="578">
        <f>SUM(C87:C92)</f>
        <v>4009</v>
      </c>
      <c r="D86" s="578">
        <f>SUM(D87:D92)</f>
        <v>3313</v>
      </c>
      <c r="E86" s="578">
        <f>SUM(E87:E92)</f>
        <v>2205</v>
      </c>
      <c r="F86" s="578">
        <f>SUM(F87:F92)</f>
        <v>1784</v>
      </c>
      <c r="G86" s="567">
        <f t="shared" si="3"/>
        <v>1.5024943310657597</v>
      </c>
      <c r="H86" s="567">
        <f t="shared" si="4"/>
        <v>0.9291666666666667</v>
      </c>
      <c r="I86" s="568">
        <f t="shared" si="5"/>
        <v>0.8090702947845805</v>
      </c>
      <c r="J86" s="556"/>
    </row>
    <row r="87" spans="1:10" ht="15.75">
      <c r="A87" s="126" t="s">
        <v>147</v>
      </c>
      <c r="B87" s="569">
        <v>400</v>
      </c>
      <c r="C87" s="569">
        <v>842</v>
      </c>
      <c r="D87" s="569">
        <v>687</v>
      </c>
      <c r="E87" s="569">
        <v>435</v>
      </c>
      <c r="F87" s="569">
        <v>385</v>
      </c>
      <c r="G87" s="570">
        <f t="shared" si="3"/>
        <v>1.5793103448275863</v>
      </c>
      <c r="H87" s="571">
        <f t="shared" si="4"/>
        <v>0.9625</v>
      </c>
      <c r="I87" s="572">
        <f t="shared" si="5"/>
        <v>0.8850574712643678</v>
      </c>
      <c r="J87" s="556"/>
    </row>
    <row r="88" spans="1:10" ht="15.75">
      <c r="A88" s="126" t="s">
        <v>145</v>
      </c>
      <c r="B88" s="569">
        <v>440</v>
      </c>
      <c r="C88" s="569">
        <v>1034</v>
      </c>
      <c r="D88" s="569">
        <v>881</v>
      </c>
      <c r="E88" s="569">
        <v>512</v>
      </c>
      <c r="F88" s="569">
        <v>409</v>
      </c>
      <c r="G88" s="570">
        <f t="shared" si="3"/>
        <v>1.720703125</v>
      </c>
      <c r="H88" s="571">
        <f t="shared" si="4"/>
        <v>0.9295454545454546</v>
      </c>
      <c r="I88" s="572">
        <f t="shared" si="5"/>
        <v>0.798828125</v>
      </c>
      <c r="J88" s="556"/>
    </row>
    <row r="89" spans="1:10" ht="15.75">
      <c r="A89" s="126" t="s">
        <v>146</v>
      </c>
      <c r="B89" s="569">
        <v>400</v>
      </c>
      <c r="C89" s="569">
        <v>609</v>
      </c>
      <c r="D89" s="569">
        <v>492</v>
      </c>
      <c r="E89" s="569">
        <v>389</v>
      </c>
      <c r="F89" s="569">
        <v>323</v>
      </c>
      <c r="G89" s="570">
        <f t="shared" si="3"/>
        <v>1.2647814910025708</v>
      </c>
      <c r="H89" s="571">
        <f t="shared" si="4"/>
        <v>0.8075</v>
      </c>
      <c r="I89" s="572">
        <f t="shared" si="5"/>
        <v>0.8303341902313625</v>
      </c>
      <c r="J89" s="556"/>
    </row>
    <row r="90" spans="1:10" ht="15.75">
      <c r="A90" s="126" t="s">
        <v>149</v>
      </c>
      <c r="B90" s="569">
        <v>180</v>
      </c>
      <c r="C90" s="569">
        <v>429</v>
      </c>
      <c r="D90" s="569">
        <v>360</v>
      </c>
      <c r="E90" s="569">
        <v>264</v>
      </c>
      <c r="F90" s="569">
        <v>172</v>
      </c>
      <c r="G90" s="570">
        <f t="shared" si="3"/>
        <v>1.3636363636363635</v>
      </c>
      <c r="H90" s="571">
        <f t="shared" si="4"/>
        <v>0.9555555555555556</v>
      </c>
      <c r="I90" s="572">
        <f t="shared" si="5"/>
        <v>0.6515151515151515</v>
      </c>
      <c r="J90" s="556"/>
    </row>
    <row r="91" spans="1:10" ht="15.75">
      <c r="A91" s="126" t="s">
        <v>144</v>
      </c>
      <c r="B91" s="569">
        <v>400</v>
      </c>
      <c r="C91" s="569">
        <v>767</v>
      </c>
      <c r="D91" s="569">
        <v>628</v>
      </c>
      <c r="E91" s="569">
        <v>447</v>
      </c>
      <c r="F91" s="569">
        <v>374</v>
      </c>
      <c r="G91" s="570">
        <f t="shared" si="3"/>
        <v>1.4049217002237135</v>
      </c>
      <c r="H91" s="571">
        <f t="shared" si="4"/>
        <v>0.935</v>
      </c>
      <c r="I91" s="572">
        <f t="shared" si="5"/>
        <v>0.8366890380313199</v>
      </c>
      <c r="J91" s="556"/>
    </row>
    <row r="92" spans="1:10" ht="16.5" thickBot="1">
      <c r="A92" s="579" t="s">
        <v>148</v>
      </c>
      <c r="B92" s="580">
        <v>100</v>
      </c>
      <c r="C92" s="580">
        <v>328</v>
      </c>
      <c r="D92" s="580">
        <v>265</v>
      </c>
      <c r="E92" s="580">
        <v>158</v>
      </c>
      <c r="F92" s="580">
        <v>121</v>
      </c>
      <c r="G92" s="574">
        <f t="shared" si="3"/>
        <v>1.6772151898734178</v>
      </c>
      <c r="H92" s="575">
        <f t="shared" si="4"/>
        <v>1.21</v>
      </c>
      <c r="I92" s="576">
        <f t="shared" si="5"/>
        <v>0.7658227848101266</v>
      </c>
      <c r="J92" s="556"/>
    </row>
    <row r="93" spans="1:10" ht="15.75">
      <c r="A93" s="577" t="s">
        <v>14</v>
      </c>
      <c r="B93" s="578">
        <f>SUM(B94:B99)</f>
        <v>1450</v>
      </c>
      <c r="C93" s="578">
        <f>SUM(C94:C99)</f>
        <v>3201</v>
      </c>
      <c r="D93" s="578">
        <f>SUM(D94:D99)</f>
        <v>2486</v>
      </c>
      <c r="E93" s="578">
        <f>SUM(E94:E99)</f>
        <v>1734</v>
      </c>
      <c r="F93" s="578">
        <f>SUM(F94:F99)</f>
        <v>1248</v>
      </c>
      <c r="G93" s="567">
        <f t="shared" si="3"/>
        <v>1.433679354094579</v>
      </c>
      <c r="H93" s="567">
        <f t="shared" si="4"/>
        <v>0.8606896551724138</v>
      </c>
      <c r="I93" s="568">
        <f t="shared" si="5"/>
        <v>0.7197231833910035</v>
      </c>
      <c r="J93" s="556"/>
    </row>
    <row r="94" spans="1:10" ht="15.75">
      <c r="A94" s="126" t="s">
        <v>154</v>
      </c>
      <c r="B94" s="569">
        <v>160</v>
      </c>
      <c r="C94" s="569">
        <v>303</v>
      </c>
      <c r="D94" s="569">
        <v>249</v>
      </c>
      <c r="E94" s="569">
        <v>247</v>
      </c>
      <c r="F94" s="569">
        <v>172</v>
      </c>
      <c r="G94" s="570">
        <f t="shared" si="3"/>
        <v>1.008097165991903</v>
      </c>
      <c r="H94" s="571">
        <f t="shared" si="4"/>
        <v>1.075</v>
      </c>
      <c r="I94" s="572">
        <f t="shared" si="5"/>
        <v>0.6963562753036437</v>
      </c>
      <c r="J94" s="556"/>
    </row>
    <row r="95" spans="1:10" ht="15.75">
      <c r="A95" s="126" t="s">
        <v>151</v>
      </c>
      <c r="B95" s="569">
        <v>380</v>
      </c>
      <c r="C95" s="569">
        <v>1422</v>
      </c>
      <c r="D95" s="569">
        <v>971</v>
      </c>
      <c r="E95" s="569">
        <v>382</v>
      </c>
      <c r="F95" s="569">
        <v>285</v>
      </c>
      <c r="G95" s="570">
        <f t="shared" si="3"/>
        <v>2.5418848167539267</v>
      </c>
      <c r="H95" s="571">
        <f t="shared" si="4"/>
        <v>0.75</v>
      </c>
      <c r="I95" s="572">
        <f t="shared" si="5"/>
        <v>0.7460732984293194</v>
      </c>
      <c r="J95" s="556"/>
    </row>
    <row r="96" spans="1:10" ht="15.75">
      <c r="A96" s="126" t="s">
        <v>150</v>
      </c>
      <c r="B96" s="569">
        <v>480</v>
      </c>
      <c r="C96" s="569">
        <v>650</v>
      </c>
      <c r="D96" s="569">
        <v>563</v>
      </c>
      <c r="E96" s="569">
        <v>563</v>
      </c>
      <c r="F96" s="569">
        <v>380</v>
      </c>
      <c r="G96" s="570">
        <f t="shared" si="3"/>
        <v>1</v>
      </c>
      <c r="H96" s="571">
        <f t="shared" si="4"/>
        <v>0.7916666666666666</v>
      </c>
      <c r="I96" s="572">
        <f t="shared" si="5"/>
        <v>0.6749555950266429</v>
      </c>
      <c r="J96" s="556"/>
    </row>
    <row r="97" spans="1:10" ht="15.75">
      <c r="A97" s="126" t="s">
        <v>152</v>
      </c>
      <c r="B97" s="569">
        <v>250</v>
      </c>
      <c r="C97" s="569">
        <v>330</v>
      </c>
      <c r="D97" s="569">
        <v>290</v>
      </c>
      <c r="E97" s="569">
        <v>286</v>
      </c>
      <c r="F97" s="569">
        <v>203</v>
      </c>
      <c r="G97" s="570">
        <f t="shared" si="3"/>
        <v>1.013986013986014</v>
      </c>
      <c r="H97" s="571">
        <f t="shared" si="4"/>
        <v>0.812</v>
      </c>
      <c r="I97" s="572">
        <f t="shared" si="5"/>
        <v>0.7097902097902098</v>
      </c>
      <c r="J97" s="556"/>
    </row>
    <row r="98" spans="1:10" ht="15.75">
      <c r="A98" s="126" t="s">
        <v>153</v>
      </c>
      <c r="B98" s="569">
        <v>180</v>
      </c>
      <c r="C98" s="569">
        <v>496</v>
      </c>
      <c r="D98" s="569">
        <v>413</v>
      </c>
      <c r="E98" s="569">
        <v>256</v>
      </c>
      <c r="F98" s="569">
        <v>208</v>
      </c>
      <c r="G98" s="570">
        <f t="shared" si="3"/>
        <v>1.61328125</v>
      </c>
      <c r="H98" s="571">
        <f t="shared" si="4"/>
        <v>1.1555555555555554</v>
      </c>
      <c r="I98" s="572">
        <f t="shared" si="5"/>
        <v>0.8125</v>
      </c>
      <c r="J98" s="556"/>
    </row>
    <row r="99" spans="1:10" ht="16.5" thickBot="1">
      <c r="A99" s="579" t="s">
        <v>515</v>
      </c>
      <c r="B99" s="580">
        <v>0</v>
      </c>
      <c r="C99" s="580">
        <v>0</v>
      </c>
      <c r="D99" s="580">
        <v>0</v>
      </c>
      <c r="E99" s="580">
        <v>0</v>
      </c>
      <c r="F99" s="580">
        <v>0</v>
      </c>
      <c r="G99" s="574" t="str">
        <f t="shared" si="3"/>
        <v>x</v>
      </c>
      <c r="H99" s="575" t="str">
        <f t="shared" si="4"/>
        <v>x</v>
      </c>
      <c r="I99" s="576" t="str">
        <f t="shared" si="5"/>
        <v>x</v>
      </c>
      <c r="J99" s="556"/>
    </row>
    <row r="100" spans="1:10" ht="15.75">
      <c r="A100" s="577" t="s">
        <v>15</v>
      </c>
      <c r="B100" s="578">
        <f>SUM(B101:B104)</f>
        <v>835</v>
      </c>
      <c r="C100" s="578">
        <f>SUM(C101:C104)</f>
        <v>1548</v>
      </c>
      <c r="D100" s="578">
        <f>SUM(D101:D104)</f>
        <v>1226</v>
      </c>
      <c r="E100" s="578">
        <f>SUM(E101:E104)</f>
        <v>945</v>
      </c>
      <c r="F100" s="578">
        <f>SUM(F101:F104)</f>
        <v>647</v>
      </c>
      <c r="G100" s="567">
        <f t="shared" si="3"/>
        <v>1.2973544973544973</v>
      </c>
      <c r="H100" s="567">
        <f t="shared" si="4"/>
        <v>0.7748502994011977</v>
      </c>
      <c r="I100" s="568">
        <f t="shared" si="5"/>
        <v>0.6846560846560846</v>
      </c>
      <c r="J100" s="556"/>
    </row>
    <row r="101" spans="1:10" ht="15.75">
      <c r="A101" s="126" t="s">
        <v>157</v>
      </c>
      <c r="B101" s="569">
        <v>145</v>
      </c>
      <c r="C101" s="569">
        <v>243</v>
      </c>
      <c r="D101" s="569">
        <v>206</v>
      </c>
      <c r="E101" s="569">
        <v>206</v>
      </c>
      <c r="F101" s="569">
        <v>144</v>
      </c>
      <c r="G101" s="570">
        <f t="shared" si="3"/>
        <v>1</v>
      </c>
      <c r="H101" s="571">
        <f t="shared" si="4"/>
        <v>0.993103448275862</v>
      </c>
      <c r="I101" s="572">
        <f t="shared" si="5"/>
        <v>0.6990291262135923</v>
      </c>
      <c r="J101" s="556"/>
    </row>
    <row r="102" spans="1:10" ht="15.75">
      <c r="A102" s="126" t="s">
        <v>155</v>
      </c>
      <c r="B102" s="569">
        <v>190</v>
      </c>
      <c r="C102" s="569">
        <v>279</v>
      </c>
      <c r="D102" s="569">
        <v>215</v>
      </c>
      <c r="E102" s="569">
        <v>196</v>
      </c>
      <c r="F102" s="569">
        <v>135</v>
      </c>
      <c r="G102" s="570">
        <f t="shared" si="3"/>
        <v>1.096938775510204</v>
      </c>
      <c r="H102" s="571">
        <f t="shared" si="4"/>
        <v>0.7105263157894737</v>
      </c>
      <c r="I102" s="572">
        <f t="shared" si="5"/>
        <v>0.6887755102040817</v>
      </c>
      <c r="J102" s="556"/>
    </row>
    <row r="103" spans="1:10" ht="15.75">
      <c r="A103" s="126" t="s">
        <v>156</v>
      </c>
      <c r="B103" s="569">
        <v>350</v>
      </c>
      <c r="C103" s="569">
        <v>715</v>
      </c>
      <c r="D103" s="569">
        <v>593</v>
      </c>
      <c r="E103" s="569">
        <v>355</v>
      </c>
      <c r="F103" s="569">
        <v>249</v>
      </c>
      <c r="G103" s="570">
        <f t="shared" si="3"/>
        <v>1.6704225352112676</v>
      </c>
      <c r="H103" s="571">
        <f t="shared" si="4"/>
        <v>0.7114285714285714</v>
      </c>
      <c r="I103" s="572">
        <f t="shared" si="5"/>
        <v>0.7014084507042253</v>
      </c>
      <c r="J103" s="556"/>
    </row>
    <row r="104" spans="1:10" ht="16.5" thickBot="1">
      <c r="A104" s="579" t="s">
        <v>158</v>
      </c>
      <c r="B104" s="580">
        <v>150</v>
      </c>
      <c r="C104" s="580">
        <v>311</v>
      </c>
      <c r="D104" s="580">
        <v>212</v>
      </c>
      <c r="E104" s="580">
        <v>188</v>
      </c>
      <c r="F104" s="580">
        <v>119</v>
      </c>
      <c r="G104" s="574">
        <f t="shared" si="3"/>
        <v>1.127659574468085</v>
      </c>
      <c r="H104" s="575">
        <f t="shared" si="4"/>
        <v>0.7933333333333333</v>
      </c>
      <c r="I104" s="576">
        <f t="shared" si="5"/>
        <v>0.6329787234042553</v>
      </c>
      <c r="J104" s="556"/>
    </row>
    <row r="105" spans="1:10" ht="15.75">
      <c r="A105" s="577" t="s">
        <v>16</v>
      </c>
      <c r="B105" s="578">
        <f>SUM(B106:B108)</f>
        <v>197</v>
      </c>
      <c r="C105" s="578">
        <f>SUM(C106:C108)</f>
        <v>717</v>
      </c>
      <c r="D105" s="578">
        <f>SUM(D106:D108)</f>
        <v>575</v>
      </c>
      <c r="E105" s="578">
        <f>SUM(E106:E108)</f>
        <v>195</v>
      </c>
      <c r="F105" s="578">
        <f>SUM(F106:F108)</f>
        <v>161</v>
      </c>
      <c r="G105" s="567">
        <f t="shared" si="3"/>
        <v>2.948717948717949</v>
      </c>
      <c r="H105" s="567">
        <f t="shared" si="4"/>
        <v>0.817258883248731</v>
      </c>
      <c r="I105" s="568">
        <f t="shared" si="5"/>
        <v>0.8256410256410256</v>
      </c>
      <c r="J105" s="556"/>
    </row>
    <row r="106" spans="1:10" ht="15.75">
      <c r="A106" s="126" t="s">
        <v>160</v>
      </c>
      <c r="B106" s="569">
        <v>44</v>
      </c>
      <c r="C106" s="569">
        <v>132</v>
      </c>
      <c r="D106" s="569">
        <v>105</v>
      </c>
      <c r="E106" s="569">
        <v>42</v>
      </c>
      <c r="F106" s="569">
        <v>41</v>
      </c>
      <c r="G106" s="570">
        <f t="shared" si="3"/>
        <v>2.5</v>
      </c>
      <c r="H106" s="571">
        <f t="shared" si="4"/>
        <v>0.9318181818181818</v>
      </c>
      <c r="I106" s="572">
        <f t="shared" si="5"/>
        <v>0.9761904761904762</v>
      </c>
      <c r="J106" s="556"/>
    </row>
    <row r="107" spans="1:10" ht="15.75">
      <c r="A107" s="126" t="s">
        <v>159</v>
      </c>
      <c r="B107" s="569">
        <v>65</v>
      </c>
      <c r="C107" s="569">
        <v>362</v>
      </c>
      <c r="D107" s="569">
        <v>306</v>
      </c>
      <c r="E107" s="569">
        <v>65</v>
      </c>
      <c r="F107" s="569">
        <v>58</v>
      </c>
      <c r="G107" s="570">
        <f t="shared" si="3"/>
        <v>4.707692307692308</v>
      </c>
      <c r="H107" s="571">
        <f t="shared" si="4"/>
        <v>0.8923076923076924</v>
      </c>
      <c r="I107" s="572">
        <f t="shared" si="5"/>
        <v>0.8923076923076924</v>
      </c>
      <c r="J107" s="556"/>
    </row>
    <row r="108" spans="1:10" ht="16.5" thickBot="1">
      <c r="A108" s="579" t="s">
        <v>161</v>
      </c>
      <c r="B108" s="580">
        <v>88</v>
      </c>
      <c r="C108" s="580">
        <v>223</v>
      </c>
      <c r="D108" s="580">
        <v>164</v>
      </c>
      <c r="E108" s="580">
        <v>88</v>
      </c>
      <c r="F108" s="580">
        <v>62</v>
      </c>
      <c r="G108" s="574">
        <f t="shared" si="3"/>
        <v>1.8636363636363635</v>
      </c>
      <c r="H108" s="575">
        <f t="shared" si="4"/>
        <v>0.7045454545454546</v>
      </c>
      <c r="I108" s="576">
        <f t="shared" si="5"/>
        <v>0.7045454545454546</v>
      </c>
      <c r="J108" s="556"/>
    </row>
    <row r="109" spans="1:10" ht="16.5" thickBot="1">
      <c r="A109" s="472" t="s">
        <v>17</v>
      </c>
      <c r="B109" s="582">
        <v>89</v>
      </c>
      <c r="C109" s="582">
        <v>499</v>
      </c>
      <c r="D109" s="582">
        <v>372</v>
      </c>
      <c r="E109" s="582">
        <v>104</v>
      </c>
      <c r="F109" s="582">
        <v>87</v>
      </c>
      <c r="G109" s="583">
        <f t="shared" si="3"/>
        <v>3.576923076923077</v>
      </c>
      <c r="H109" s="583">
        <f t="shared" si="4"/>
        <v>0.9775280898876404</v>
      </c>
      <c r="I109" s="584">
        <f t="shared" si="5"/>
        <v>0.8365384615384616</v>
      </c>
      <c r="J109" s="556"/>
    </row>
    <row r="110" spans="1:10" ht="15.75">
      <c r="A110" s="577" t="s">
        <v>208</v>
      </c>
      <c r="B110" s="578">
        <f>SUM(B111:B113)</f>
        <v>63</v>
      </c>
      <c r="C110" s="578">
        <f>SUM(C111:C113)</f>
        <v>512</v>
      </c>
      <c r="D110" s="578">
        <f>SUM(D111:D113)</f>
        <v>331</v>
      </c>
      <c r="E110" s="578">
        <f>SUM(E111:E113)</f>
        <v>109</v>
      </c>
      <c r="F110" s="578">
        <f>SUM(F111:F113)</f>
        <v>85</v>
      </c>
      <c r="G110" s="567">
        <f t="shared" si="3"/>
        <v>3.036697247706422</v>
      </c>
      <c r="H110" s="567">
        <f t="shared" si="4"/>
        <v>1.3492063492063493</v>
      </c>
      <c r="I110" s="568">
        <f t="shared" si="5"/>
        <v>0.7798165137614679</v>
      </c>
      <c r="J110" s="556"/>
    </row>
    <row r="111" spans="1:10" ht="15.75">
      <c r="A111" s="126" t="s">
        <v>165</v>
      </c>
      <c r="B111" s="569" t="s">
        <v>100</v>
      </c>
      <c r="C111" s="569">
        <v>227</v>
      </c>
      <c r="D111" s="569">
        <v>147</v>
      </c>
      <c r="E111" s="569">
        <v>38</v>
      </c>
      <c r="F111" s="569">
        <v>31</v>
      </c>
      <c r="G111" s="570">
        <f t="shared" si="3"/>
        <v>3.8684210526315788</v>
      </c>
      <c r="H111" s="571" t="str">
        <f t="shared" si="4"/>
        <v>x</v>
      </c>
      <c r="I111" s="572">
        <f t="shared" si="5"/>
        <v>0.8157894736842105</v>
      </c>
      <c r="J111" s="556"/>
    </row>
    <row r="112" spans="1:10" ht="15.75">
      <c r="A112" s="126" t="s">
        <v>163</v>
      </c>
      <c r="B112" s="569">
        <v>33</v>
      </c>
      <c r="C112" s="569">
        <v>67</v>
      </c>
      <c r="D112" s="569">
        <v>51</v>
      </c>
      <c r="E112" s="569">
        <v>39</v>
      </c>
      <c r="F112" s="569">
        <v>30</v>
      </c>
      <c r="G112" s="570">
        <f t="shared" si="3"/>
        <v>1.3076923076923077</v>
      </c>
      <c r="H112" s="571">
        <f t="shared" si="4"/>
        <v>0.9090909090909091</v>
      </c>
      <c r="I112" s="572">
        <f t="shared" si="5"/>
        <v>0.7692307692307693</v>
      </c>
      <c r="J112" s="556"/>
    </row>
    <row r="113" spans="1:10" ht="16.5" thickBot="1">
      <c r="A113" s="579" t="s">
        <v>164</v>
      </c>
      <c r="B113" s="580">
        <v>30</v>
      </c>
      <c r="C113" s="580">
        <v>218</v>
      </c>
      <c r="D113" s="580">
        <v>133</v>
      </c>
      <c r="E113" s="580">
        <v>32</v>
      </c>
      <c r="F113" s="580">
        <v>24</v>
      </c>
      <c r="G113" s="574">
        <f t="shared" si="3"/>
        <v>4.15625</v>
      </c>
      <c r="H113" s="575">
        <f t="shared" si="4"/>
        <v>0.8</v>
      </c>
      <c r="I113" s="576">
        <f t="shared" si="5"/>
        <v>0.75</v>
      </c>
      <c r="J113" s="556"/>
    </row>
    <row r="114" spans="1:10" ht="15.75">
      <c r="A114" s="577" t="s">
        <v>19</v>
      </c>
      <c r="B114" s="578">
        <f>SUM(B115:B117)</f>
        <v>936</v>
      </c>
      <c r="C114" s="578">
        <f>SUM(C115:C117)</f>
        <v>1609</v>
      </c>
      <c r="D114" s="578">
        <f>SUM(D115:D117)</f>
        <v>1409</v>
      </c>
      <c r="E114" s="578">
        <f>SUM(E115:E117)</f>
        <v>1235</v>
      </c>
      <c r="F114" s="578">
        <f>SUM(F115:F117)</f>
        <v>726</v>
      </c>
      <c r="G114" s="567">
        <f t="shared" si="3"/>
        <v>1.1408906882591092</v>
      </c>
      <c r="H114" s="567">
        <f t="shared" si="4"/>
        <v>0.7756410256410257</v>
      </c>
      <c r="I114" s="568">
        <f t="shared" si="5"/>
        <v>0.5878542510121457</v>
      </c>
      <c r="J114" s="556"/>
    </row>
    <row r="115" spans="1:10" ht="15.75">
      <c r="A115" s="126" t="s">
        <v>123</v>
      </c>
      <c r="B115" s="569" t="s">
        <v>100</v>
      </c>
      <c r="C115" s="569">
        <v>65</v>
      </c>
      <c r="D115" s="569">
        <v>61</v>
      </c>
      <c r="E115" s="569">
        <v>55</v>
      </c>
      <c r="F115" s="569">
        <v>48</v>
      </c>
      <c r="G115" s="570">
        <f t="shared" si="3"/>
        <v>1.1090909090909091</v>
      </c>
      <c r="H115" s="571" t="str">
        <f t="shared" si="4"/>
        <v>x</v>
      </c>
      <c r="I115" s="572">
        <f t="shared" si="5"/>
        <v>0.8727272727272727</v>
      </c>
      <c r="J115" s="556"/>
    </row>
    <row r="116" spans="1:10" ht="15.75">
      <c r="A116" s="126" t="s">
        <v>95</v>
      </c>
      <c r="B116" s="569">
        <v>645</v>
      </c>
      <c r="C116" s="569">
        <v>906</v>
      </c>
      <c r="D116" s="569">
        <v>809</v>
      </c>
      <c r="E116" s="569">
        <v>652</v>
      </c>
      <c r="F116" s="569">
        <v>324</v>
      </c>
      <c r="G116" s="570">
        <f t="shared" si="3"/>
        <v>1.24079754601227</v>
      </c>
      <c r="H116" s="571">
        <f t="shared" si="4"/>
        <v>0.5023255813953489</v>
      </c>
      <c r="I116" s="572">
        <f t="shared" si="5"/>
        <v>0.49693251533742333</v>
      </c>
      <c r="J116" s="556"/>
    </row>
    <row r="117" spans="1:10" ht="16.5" thickBot="1">
      <c r="A117" s="579" t="s">
        <v>99</v>
      </c>
      <c r="B117" s="580">
        <v>291</v>
      </c>
      <c r="C117" s="580">
        <v>638</v>
      </c>
      <c r="D117" s="580">
        <v>539</v>
      </c>
      <c r="E117" s="580">
        <v>528</v>
      </c>
      <c r="F117" s="580">
        <v>354</v>
      </c>
      <c r="G117" s="574">
        <f t="shared" si="3"/>
        <v>1.0208333333333333</v>
      </c>
      <c r="H117" s="575">
        <f t="shared" si="4"/>
        <v>1.2164948453608246</v>
      </c>
      <c r="I117" s="576">
        <f t="shared" si="5"/>
        <v>0.6704545454545454</v>
      </c>
      <c r="J117" s="556"/>
    </row>
    <row r="118" spans="1:10" ht="16.5" thickBot="1">
      <c r="A118" s="472" t="s">
        <v>516</v>
      </c>
      <c r="B118" s="478">
        <f>+B3+B17+B22+B29+B33+B34+B40+B50+B56+B64+B73+B81+B86+B93+B100+B105+B109+B110+B114</f>
        <v>31766</v>
      </c>
      <c r="C118" s="478">
        <f>+C3+C17+C22+C29+C33+C34+C40+C50+C56+C64+C73+C81+C86+C93+C100+C105+C109+C110+C114</f>
        <v>67278</v>
      </c>
      <c r="D118" s="478">
        <f>+D3+D17+D22+D29+D33+D34+D40+D50+D56+D64+D73+D81+D86+D93+D100+D105+D109+D110+D114</f>
        <v>56221</v>
      </c>
      <c r="E118" s="478">
        <f>+E3+E17+E22+E29+E33+E34+E40+E50+E56+E64+E73+E81+E86+E93+E100+E105+E109+E110+E114</f>
        <v>36851</v>
      </c>
      <c r="F118" s="478">
        <f>+F3+F17+F22+F29+F33+F34+F40+F50+F56+F64+F73+F81+F86+F93+F100+F105+F109+F110+F114</f>
        <v>24150</v>
      </c>
      <c r="G118" s="586">
        <f t="shared" si="3"/>
        <v>1.5256302406990312</v>
      </c>
      <c r="H118" s="586">
        <f t="shared" si="4"/>
        <v>0.7602468047598061</v>
      </c>
      <c r="I118" s="587">
        <f t="shared" si="5"/>
        <v>0.6553417817698298</v>
      </c>
      <c r="J118" s="556"/>
    </row>
    <row r="119" spans="1:10" ht="11.25">
      <c r="A119" s="588"/>
      <c r="B119" s="588"/>
      <c r="C119" s="588"/>
      <c r="D119" s="588"/>
      <c r="E119" s="588"/>
      <c r="F119" s="588"/>
      <c r="G119" s="588"/>
      <c r="H119" s="589"/>
      <c r="I119" s="589"/>
      <c r="J119" s="556"/>
    </row>
    <row r="120" spans="1:10" ht="12.75" customHeight="1">
      <c r="A120" s="643" t="s">
        <v>517</v>
      </c>
      <c r="B120" s="643"/>
      <c r="C120" s="643"/>
      <c r="D120" s="643"/>
      <c r="E120" s="643"/>
      <c r="F120" s="643"/>
      <c r="G120" s="643"/>
      <c r="H120" s="643"/>
      <c r="I120" s="643"/>
      <c r="J120" s="556"/>
    </row>
    <row r="121" spans="1:10" ht="11.25">
      <c r="A121" s="588"/>
      <c r="B121" s="588"/>
      <c r="C121" s="588"/>
      <c r="D121" s="588"/>
      <c r="E121" s="588"/>
      <c r="F121" s="588"/>
      <c r="G121" s="588"/>
      <c r="H121" s="589"/>
      <c r="I121" s="589"/>
      <c r="J121" s="556"/>
    </row>
    <row r="122" spans="1:10" ht="11.25">
      <c r="A122" s="588"/>
      <c r="B122" s="588"/>
      <c r="C122" s="588"/>
      <c r="D122" s="588"/>
      <c r="E122" s="588"/>
      <c r="F122" s="588"/>
      <c r="G122" s="588"/>
      <c r="H122" s="589"/>
      <c r="I122" s="589"/>
      <c r="J122" s="556"/>
    </row>
    <row r="123" spans="1:10" ht="11.25">
      <c r="A123" s="588"/>
      <c r="B123" s="588"/>
      <c r="C123" s="588"/>
      <c r="D123" s="588"/>
      <c r="E123" s="588"/>
      <c r="F123" s="588"/>
      <c r="G123" s="588"/>
      <c r="H123" s="589"/>
      <c r="I123" s="589"/>
      <c r="J123" s="556"/>
    </row>
  </sheetData>
  <mergeCells count="2">
    <mergeCell ref="A1:I1"/>
    <mergeCell ref="A120:I120"/>
  </mergeCells>
  <printOptions/>
  <pageMargins left="0.75" right="0.75" top="1" bottom="1" header="0.4921259845" footer="0.4921259845"/>
  <pageSetup fitToHeight="10" horizontalDpi="600" verticalDpi="600" orientation="landscape" paperSize="9" scale="78" r:id="rId1"/>
  <headerFooter alignWithMargins="0">
    <oddFooter>&amp;C&amp;"Times New Roman,Tučné"&amp;12&amp;P</oddFooter>
  </headerFooter>
  <rowBreaks count="3" manualBreakCount="3">
    <brk id="28" max="8" man="1"/>
    <brk id="55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Tabuľková časť</dc:title>
  <dc:subject>Správa o stave vysokého školstva</dc:subject>
  <dc:creator>Ministerstvo školstva</dc:creator>
  <cp:keywords/>
  <dc:description/>
  <cp:lastModifiedBy>Jozef Jurkovič</cp:lastModifiedBy>
  <cp:lastPrinted>2005-01-09T09:50:21Z</cp:lastPrinted>
  <dcterms:created xsi:type="dcterms:W3CDTF">1997-01-24T11:07:25Z</dcterms:created>
  <dcterms:modified xsi:type="dcterms:W3CDTF">2005-01-10T16:17:57Z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-945766882</vt:i4>
  </property>
  <property fmtid="{D5CDD505-2E9C-101B-9397-08002B2CF9AE}" pid="3" name="_EmailSubject">
    <vt:lpwstr/>
  </property>
  <property fmtid="{D5CDD505-2E9C-101B-9397-08002B2CF9AE}" pid="4" name="_AuthorEmail">
    <vt:lpwstr>jurkovic@education.gov.sk</vt:lpwstr>
  </property>
  <property fmtid="{D5CDD505-2E9C-101B-9397-08002B2CF9AE}" pid="5" name="_AuthorEmailDisplayName">
    <vt:lpwstr>Jozef Jurkovič</vt:lpwstr>
  </property>
  <property fmtid="{D5CDD505-2E9C-101B-9397-08002B2CF9AE}" pid="6" name="_PreviousAdHocReviewCycleID">
    <vt:i4>-1199860247</vt:i4>
  </property>
  <property fmtid="{D5CDD505-2E9C-101B-9397-08002B2CF9AE}" pid="7" name="_ReviewingToolsShownOnce">
    <vt:lpwstr/>
  </property>
</Properties>
</file>