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6765" activeTab="0"/>
  </bookViews>
  <sheets>
    <sheet name="Priloha 8" sheetId="1" r:id="rId1"/>
  </sheets>
  <externalReferences>
    <externalReference r:id="rId4"/>
    <externalReference r:id="rId5"/>
  </externalReferences>
  <definedNames>
    <definedName name="chránenépoložky">'[1]OD1C'!$E$6:$V$6,'[1]OD1C'!$E$11:$V$11,'[1]OD1C'!$E$16:$V$16,'[1]OD1C'!$E$21:$V$21,'[1]OD1C'!$E$26:$V$26,'[1]OD1C'!$E$31:$V$31,'[1]OD1C'!$E$45:$V$45,'[1]OD1C'!$E$59:$V$60,'[1]OD1C'!$E$76:$V$77,'[1]OD1C'!$E$93:$V$94,'[1]OD1C'!$E$112:$V$112,'[1]OD1C'!$F$6:$F$125,'[1]OD1C'!$I$6:$I$125,'[1]OD1C'!$L$6:$L$125</definedName>
    <definedName name="_xlnm.Print_Titles" localSheetId="0">'Priloha 8'!$2:$8</definedName>
    <definedName name="_xlnm.Print_Area" localSheetId="0">'Priloha 8'!$A$2:$J$81</definedName>
    <definedName name="typovanépoložky">'[1]OD1C'!$E$7:$E$10,'[1]OD1C'!$G$7:$G$10,'[1]OD1C'!$H$7:$H$10,'[1]OD1C'!$J$7:$K$10,'[1]OD1C'!$M$7:$N$10,'[1]OD1C'!$E$12:$E$15,'[1]OD1C'!$G$12:$H$15,'[1]OD1C'!$J$12:$K$15,'[1]OD1C'!$M$12:$N$15,'[1]OD1C'!$E$17:$E$20,'[1]OD1C'!$G$17:$H$20,'[1]OD1C'!$J$17:$K$20,'[1]OD1C'!$M$17:$N$20,'[1]OD1C'!$E$22:$E$25</definedName>
    <definedName name="wrn.FP1._.KUM." hidden="1">{"FP1 kumulat?vne",#N/A,FALSE,"FP1PP"}</definedName>
  </definedNames>
  <calcPr fullCalcOnLoad="1"/>
</workbook>
</file>

<file path=xl/comments1.xml><?xml version="1.0" encoding="utf-8"?>
<comments xmlns="http://schemas.openxmlformats.org/spreadsheetml/2006/main">
  <authors>
    <author>selecka</author>
  </authors>
  <commentList>
    <comment ref="R35" authorId="0">
      <text>
        <r>
          <rPr>
            <b/>
            <sz val="8"/>
            <rFont val="Tahoma"/>
            <family val="0"/>
          </rPr>
          <t>selecka:</t>
        </r>
        <r>
          <rPr>
            <sz val="8"/>
            <rFont val="Tahoma"/>
            <family val="0"/>
          </rPr>
          <t xml:space="preserve">
Natypuj závodové fázové ceny dreva podľa lokalít v Sk </t>
        </r>
      </text>
    </comment>
    <comment ref="B49" authorId="0">
      <text>
        <r>
          <rPr>
            <b/>
            <sz val="8"/>
            <rFont val="Tahoma"/>
            <family val="0"/>
          </rPr>
          <t>selecka:</t>
        </r>
        <r>
          <rPr>
            <sz val="8"/>
            <rFont val="Tahoma"/>
            <family val="0"/>
          </rPr>
          <t xml:space="preserve">
Plán: FP1 r.č. 59
Skut.:r.č.8 Výsledovky</t>
        </r>
      </text>
    </comment>
    <comment ref="E50" authorId="0">
      <text>
        <r>
          <rPr>
            <b/>
            <sz val="8"/>
            <rFont val="Tahoma"/>
            <family val="0"/>
          </rPr>
          <t>selecka:</t>
        </r>
        <r>
          <rPr>
            <sz val="8"/>
            <rFont val="Tahoma"/>
            <family val="0"/>
          </rPr>
          <t xml:space="preserve">
Kontrola súčtu zásoby+IM+pohľadávky</t>
        </r>
      </text>
    </comment>
    <comment ref="D50" authorId="0">
      <text>
        <r>
          <rPr>
            <b/>
            <sz val="8"/>
            <rFont val="Tahoma"/>
            <family val="0"/>
          </rPr>
          <t>selecka:</t>
        </r>
        <r>
          <rPr>
            <sz val="8"/>
            <rFont val="Tahoma"/>
            <family val="0"/>
          </rPr>
          <t xml:space="preserve">
Kontrola súčtu zásoby+IM+pohľadávky</t>
        </r>
      </text>
    </comment>
    <comment ref="B42" authorId="0">
      <text>
        <r>
          <rPr>
            <b/>
            <sz val="8"/>
            <rFont val="Tahoma"/>
            <family val="0"/>
          </rPr>
          <t>selecka:</t>
        </r>
        <r>
          <rPr>
            <sz val="8"/>
            <rFont val="Tahoma"/>
            <family val="0"/>
          </rPr>
          <t xml:space="preserve">
Plán: z FP1 riadok 6+riadky24 až 29
Skut:riadok č.25 z výsledovky</t>
        </r>
      </text>
    </comment>
    <comment ref="B43" authorId="0">
      <text>
        <r>
          <rPr>
            <b/>
            <sz val="8"/>
            <rFont val="Tahoma"/>
            <family val="0"/>
          </rPr>
          <t>selecka:</t>
        </r>
        <r>
          <rPr>
            <sz val="8"/>
            <rFont val="Tahoma"/>
            <family val="0"/>
          </rPr>
          <t xml:space="preserve">
Plán: z FP1riadky24 až 29
Skut:
účet 648101 z výk.059,169,079,089
        648100 z výk.049
        648103 z výk.209,223
        648102 z výk.143
        648104 z výk.423
        648105 z výk.414 resp.415
        648008 z výk.135,512,419
</t>
        </r>
      </text>
    </comment>
    <comment ref="B13" authorId="0">
      <text>
        <r>
          <rPr>
            <b/>
            <sz val="8"/>
            <rFont val="Tahoma"/>
            <family val="0"/>
          </rPr>
          <t>selecka:</t>
        </r>
        <r>
          <rPr>
            <sz val="8"/>
            <rFont val="Tahoma"/>
            <family val="0"/>
          </rPr>
          <t xml:space="preserve">
Plán: z TOPu
Skut: z TOPu</t>
        </r>
      </text>
    </comment>
    <comment ref="B40" authorId="0">
      <text>
        <r>
          <rPr>
            <b/>
            <sz val="8"/>
            <rFont val="Tahoma"/>
            <family val="0"/>
          </rPr>
          <t>selecka:</t>
        </r>
        <r>
          <rPr>
            <sz val="8"/>
            <rFont val="Tahoma"/>
            <family val="0"/>
          </rPr>
          <t xml:space="preserve">
Plán: FP1 riadok č.2
Skut: TOP alebo Výsl. r.č.5</t>
        </r>
      </text>
    </comment>
    <comment ref="B41" authorId="0">
      <text>
        <r>
          <rPr>
            <b/>
            <sz val="8"/>
            <rFont val="Tahoma"/>
            <family val="0"/>
          </rPr>
          <t>selecka:</t>
        </r>
        <r>
          <rPr>
            <sz val="8"/>
            <rFont val="Tahoma"/>
            <family val="0"/>
          </rPr>
          <t xml:space="preserve">
Plán: FP1 riadok č.37
Skut.: TOP bez VZV alebo Výsl. účty tr.6 bez VZV</t>
        </r>
      </text>
    </comment>
    <comment ref="B44" authorId="0">
      <text>
        <r>
          <rPr>
            <b/>
            <sz val="8"/>
            <rFont val="Tahoma"/>
            <family val="0"/>
          </rPr>
          <t>selecka:</t>
        </r>
        <r>
          <rPr>
            <sz val="8"/>
            <rFont val="Tahoma"/>
            <family val="0"/>
          </rPr>
          <t xml:space="preserve">
Plán: OD2 r.03
Skut: účet 601007</t>
        </r>
      </text>
    </comment>
    <comment ref="B45" authorId="0">
      <text>
        <r>
          <rPr>
            <b/>
            <sz val="8"/>
            <rFont val="Tahoma"/>
            <family val="0"/>
          </rPr>
          <t>selecka:</t>
        </r>
        <r>
          <rPr>
            <sz val="8"/>
            <rFont val="Tahoma"/>
            <family val="0"/>
          </rPr>
          <t xml:space="preserve">
Plán:FP1 r.16
Skut: účty sk.61</t>
        </r>
      </text>
    </comment>
    <comment ref="B46" authorId="0">
      <text>
        <r>
          <rPr>
            <b/>
            <sz val="8"/>
            <rFont val="Tahoma"/>
            <family val="0"/>
          </rPr>
          <t>selecka:</t>
        </r>
        <r>
          <rPr>
            <sz val="8"/>
            <rFont val="Tahoma"/>
            <family val="0"/>
          </rPr>
          <t xml:space="preserve">
Plán:TOP, priame náklady sumár 007
Skut.:priame nákl., súčet výkonov 7 a 8 </t>
        </r>
      </text>
    </comment>
    <comment ref="B48" authorId="0">
      <text>
        <r>
          <rPr>
            <b/>
            <sz val="8"/>
            <rFont val="Tahoma"/>
            <family val="0"/>
          </rPr>
          <t>selecka:</t>
        </r>
        <r>
          <rPr>
            <sz val="8"/>
            <rFont val="Tahoma"/>
            <family val="0"/>
          </rPr>
          <t xml:space="preserve">
Plán:TOP Priame náklady závodu bez VZN
Skut.:TOP Priame náklady závodu bez VZN alebo účty tr.5 bez VZN
</t>
        </r>
      </text>
    </comment>
    <comment ref="B38" authorId="0">
      <text>
        <r>
          <rPr>
            <b/>
            <sz val="8"/>
            <rFont val="Tahoma"/>
            <family val="0"/>
          </rPr>
          <t xml:space="preserve">selecka:
</t>
        </r>
        <r>
          <rPr>
            <sz val="8"/>
            <rFont val="Tahoma"/>
            <family val="2"/>
          </rPr>
          <t>Plán: natypuj fázové ceny  vpravo</t>
        </r>
        <r>
          <rPr>
            <sz val="8"/>
            <rFont val="Tahoma"/>
            <family val="0"/>
          </rPr>
          <t xml:space="preserve">
Skut.:súčet účtov 123001,123002,123003</t>
        </r>
      </text>
    </comment>
    <comment ref="B71" authorId="0">
      <text>
        <r>
          <rPr>
            <b/>
            <sz val="8"/>
            <rFont val="Tahoma"/>
            <family val="0"/>
          </rPr>
          <t>selecka:</t>
        </r>
        <r>
          <rPr>
            <sz val="8"/>
            <rFont val="Tahoma"/>
            <family val="0"/>
          </rPr>
          <t xml:space="preserve">
Skut.zostatok tr.1 v hlavnej knihe</t>
        </r>
      </text>
    </comment>
    <comment ref="B72" authorId="0">
      <text>
        <r>
          <rPr>
            <b/>
            <sz val="8"/>
            <rFont val="Tahoma"/>
            <family val="0"/>
          </rPr>
          <t>selecka:</t>
        </r>
        <r>
          <rPr>
            <sz val="8"/>
            <rFont val="Tahoma"/>
            <family val="0"/>
          </rPr>
          <t xml:space="preserve">
Závody nevypĺňajú
</t>
        </r>
      </text>
    </comment>
    <comment ref="B73" authorId="0">
      <text>
        <r>
          <rPr>
            <b/>
            <sz val="8"/>
            <rFont val="Tahoma"/>
            <family val="0"/>
          </rPr>
          <t>selecka:</t>
        </r>
        <r>
          <rPr>
            <sz val="8"/>
            <rFont val="Tahoma"/>
            <family val="0"/>
          </rPr>
          <t xml:space="preserve">
Závody nevypĺňajú</t>
        </r>
      </text>
    </comment>
    <comment ref="B54" authorId="0">
      <text>
        <r>
          <rPr>
            <b/>
            <sz val="8"/>
            <rFont val="Tahoma"/>
            <family val="0"/>
          </rPr>
          <t>selecka:</t>
        </r>
        <r>
          <rPr>
            <sz val="8"/>
            <rFont val="Tahoma"/>
            <family val="0"/>
          </rPr>
          <t xml:space="preserve">
Skut.odpis pohľadávok v danom roku</t>
        </r>
      </text>
    </comment>
    <comment ref="B50" authorId="0">
      <text>
        <r>
          <rPr>
            <b/>
            <sz val="8"/>
            <rFont val="Tahoma"/>
            <family val="0"/>
          </rPr>
          <t xml:space="preserve">selecka:
</t>
        </r>
        <r>
          <rPr>
            <sz val="8"/>
            <rFont val="Tahoma"/>
            <family val="2"/>
          </rPr>
          <t>Skut.:výška opravných položiek v danom roku</t>
        </r>
        <r>
          <rPr>
            <sz val="8"/>
            <rFont val="Tahoma"/>
            <family val="0"/>
          </rPr>
          <t xml:space="preserve">
</t>
        </r>
      </text>
    </comment>
    <comment ref="B55" authorId="0">
      <text>
        <r>
          <rPr>
            <b/>
            <sz val="8"/>
            <rFont val="Tahoma"/>
            <family val="0"/>
          </rPr>
          <t>selecka:</t>
        </r>
        <r>
          <rPr>
            <sz val="8"/>
            <rFont val="Tahoma"/>
            <family val="0"/>
          </rPr>
          <t xml:space="preserve">
Skut.:z TOPu
 alebo r.12 Výsledovky</t>
        </r>
      </text>
    </comment>
    <comment ref="B56" authorId="0">
      <text>
        <r>
          <rPr>
            <b/>
            <sz val="8"/>
            <rFont val="Tahoma"/>
            <family val="0"/>
          </rPr>
          <t>selecka:</t>
        </r>
        <r>
          <rPr>
            <sz val="8"/>
            <rFont val="Tahoma"/>
            <family val="0"/>
          </rPr>
          <t xml:space="preserve">
Skut.: z TOPu
alebo r.13 Výsledovky</t>
        </r>
      </text>
    </comment>
    <comment ref="B74" authorId="0">
      <text>
        <r>
          <rPr>
            <b/>
            <sz val="8"/>
            <rFont val="Tahoma"/>
            <family val="0"/>
          </rPr>
          <t>selecka:</t>
        </r>
        <r>
          <rPr>
            <sz val="8"/>
            <rFont val="Tahoma"/>
            <family val="0"/>
          </rPr>
          <t xml:space="preserve">
Závody nevypĺňajú</t>
        </r>
      </text>
    </comment>
    <comment ref="B75" authorId="0">
      <text>
        <r>
          <rPr>
            <b/>
            <sz val="8"/>
            <rFont val="Tahoma"/>
            <family val="0"/>
          </rPr>
          <t>selecka:</t>
        </r>
        <r>
          <rPr>
            <sz val="8"/>
            <rFont val="Tahoma"/>
            <family val="0"/>
          </rPr>
          <t xml:space="preserve">
Skut.min.roka - len v štvrťrokoch
</t>
        </r>
      </text>
    </comment>
    <comment ref="B76" authorId="0">
      <text>
        <r>
          <rPr>
            <b/>
            <sz val="8"/>
            <rFont val="Tahoma"/>
            <family val="0"/>
          </rPr>
          <t>selecka:</t>
        </r>
        <r>
          <rPr>
            <sz val="8"/>
            <rFont val="Tahoma"/>
            <family val="0"/>
          </rPr>
          <t xml:space="preserve">
Skut.min.roka - len v štvrťrokoch</t>
        </r>
      </text>
    </comment>
    <comment ref="B78" authorId="0">
      <text>
        <r>
          <rPr>
            <b/>
            <sz val="8"/>
            <rFont val="Tahoma"/>
            <family val="0"/>
          </rPr>
          <t>selecka:</t>
        </r>
        <r>
          <rPr>
            <sz val="8"/>
            <rFont val="Tahoma"/>
            <family val="0"/>
          </rPr>
          <t xml:space="preserve">
Skut.min.roka - len v štvrťrokoch</t>
        </r>
      </text>
    </comment>
    <comment ref="B79" authorId="0">
      <text>
        <r>
          <rPr>
            <b/>
            <sz val="8"/>
            <rFont val="Tahoma"/>
            <family val="0"/>
          </rPr>
          <t>selecka:</t>
        </r>
        <r>
          <rPr>
            <sz val="8"/>
            <rFont val="Tahoma"/>
            <family val="0"/>
          </rPr>
          <t xml:space="preserve">
Skut.min.roka - len v štvrťrokoch</t>
        </r>
      </text>
    </comment>
  </commentList>
</comments>
</file>

<file path=xl/sharedStrings.xml><?xml version="1.0" encoding="utf-8"?>
<sst xmlns="http://schemas.openxmlformats.org/spreadsheetml/2006/main" count="303" uniqueCount="179">
  <si>
    <t>PJ</t>
  </si>
  <si>
    <t>tis.Sk</t>
  </si>
  <si>
    <t>X</t>
  </si>
  <si>
    <t>1-6</t>
  </si>
  <si>
    <t>7-12</t>
  </si>
  <si>
    <t>Por. číslo</t>
  </si>
  <si>
    <t>Ukazovateľ</t>
  </si>
  <si>
    <t>Ročný
plán</t>
  </si>
  <si>
    <t>Časový
plán</t>
  </si>
  <si>
    <t>Skutočnosť</t>
  </si>
  <si>
    <t>% plnenia
z ročného
plánu</t>
  </si>
  <si>
    <t>Plán 1.polroka
2001</t>
  </si>
  <si>
    <t>Predpoklad plnenia k 30.6.2001</t>
  </si>
  <si>
    <t>a</t>
  </si>
  <si>
    <t>b</t>
  </si>
  <si>
    <t>c</t>
  </si>
  <si>
    <t>1.</t>
  </si>
  <si>
    <t>Obnova lesa</t>
  </si>
  <si>
    <t>ha</t>
  </si>
  <si>
    <t>2.</t>
  </si>
  <si>
    <t>Prerezávky</t>
  </si>
  <si>
    <t>3.</t>
  </si>
  <si>
    <t>Priame náklady pestovnej činnosti</t>
  </si>
  <si>
    <t>tis. Sk</t>
  </si>
  <si>
    <t>4.</t>
  </si>
  <si>
    <t>Prebierky do 50 rokov</t>
  </si>
  <si>
    <t>5.</t>
  </si>
  <si>
    <t>6.</t>
  </si>
  <si>
    <t>z toho ihličnaté</t>
  </si>
  <si>
    <t>7.</t>
  </si>
  <si>
    <t>8.</t>
  </si>
  <si>
    <t>Spracované drevo z kalamity</t>
  </si>
  <si>
    <t>9.</t>
  </si>
  <si>
    <t>Približovanie dreva</t>
  </si>
  <si>
    <t>10.</t>
  </si>
  <si>
    <t>Odvoz dreva</t>
  </si>
  <si>
    <t>11.</t>
  </si>
  <si>
    <t>Dodávky dreva celkom</t>
  </si>
  <si>
    <t>12.</t>
  </si>
  <si>
    <t>13.</t>
  </si>
  <si>
    <t>14.</t>
  </si>
  <si>
    <t>Dodávky dreva na vývoz celkom</t>
  </si>
  <si>
    <t>15.</t>
  </si>
  <si>
    <t>16.</t>
  </si>
  <si>
    <t>17.</t>
  </si>
  <si>
    <t>Podiel sortim. I.-III.ak.tr. - ihličnaté</t>
  </si>
  <si>
    <t>%</t>
  </si>
  <si>
    <t>18.</t>
  </si>
  <si>
    <t>Podiel sortim. I.-III.ak.tr. - listnaté</t>
  </si>
  <si>
    <t>19.</t>
  </si>
  <si>
    <t xml:space="preserve">Tržby za drevo celkom </t>
  </si>
  <si>
    <t>20.</t>
  </si>
  <si>
    <t>Priemerné speňaženie dreva ihl.+list.</t>
  </si>
  <si>
    <t>21.</t>
  </si>
  <si>
    <t>Priemerné speňaženie sortim. - ihličnaté</t>
  </si>
  <si>
    <t>22.</t>
  </si>
  <si>
    <t>Priemerné speňaženie sortim. - listnaté</t>
  </si>
  <si>
    <t>23.</t>
  </si>
  <si>
    <t>24.</t>
  </si>
  <si>
    <t>z toho na lok. P</t>
  </si>
  <si>
    <t>25.</t>
  </si>
  <si>
    <t xml:space="preserve">                     OM</t>
  </si>
  <si>
    <t>26.</t>
  </si>
  <si>
    <t xml:space="preserve">                     ES</t>
  </si>
  <si>
    <t>27.</t>
  </si>
  <si>
    <t>28.</t>
  </si>
  <si>
    <t>Produktivita práce z tržieb</t>
  </si>
  <si>
    <t>Sk</t>
  </si>
  <si>
    <t>29.</t>
  </si>
  <si>
    <t>30.</t>
  </si>
  <si>
    <t>osoby</t>
  </si>
  <si>
    <t>31.</t>
  </si>
  <si>
    <t>z toho v kategórii R</t>
  </si>
  <si>
    <t>32.</t>
  </si>
  <si>
    <t xml:space="preserve">          v kategórii THZ</t>
  </si>
  <si>
    <t>33.</t>
  </si>
  <si>
    <t>Priemerný mesačný zárobok</t>
  </si>
  <si>
    <t>34.</t>
  </si>
  <si>
    <t>35.</t>
  </si>
  <si>
    <t>36.</t>
  </si>
  <si>
    <t>Pohľadávky celkom</t>
  </si>
  <si>
    <t>37.</t>
  </si>
  <si>
    <t>z toho po lehote splatnosti</t>
  </si>
  <si>
    <t>38.</t>
  </si>
  <si>
    <t>Záväzky celkom</t>
  </si>
  <si>
    <t>39.</t>
  </si>
  <si>
    <r>
      <t xml:space="preserve">Merná
</t>
    </r>
    <r>
      <rPr>
        <sz val="8"/>
        <rFont val="Arial CE"/>
        <family val="2"/>
      </rPr>
      <t>jednotka</t>
    </r>
  </si>
  <si>
    <r>
      <t>Rozdiel</t>
    </r>
    <r>
      <rPr>
        <b/>
        <sz val="8"/>
        <rFont val="Arial CE"/>
        <family val="2"/>
      </rPr>
      <t xml:space="preserve">
</t>
    </r>
    <r>
      <rPr>
        <b/>
        <sz val="10"/>
        <rFont val="Arial CE"/>
        <family val="2"/>
      </rPr>
      <t>+ -</t>
    </r>
    <r>
      <rPr>
        <b/>
        <sz val="8"/>
        <rFont val="Arial CE"/>
        <family val="2"/>
      </rPr>
      <t xml:space="preserve">
k čas.plánu
(3 - 2)</t>
    </r>
  </si>
  <si>
    <r>
      <t>m</t>
    </r>
    <r>
      <rPr>
        <vertAlign val="superscript"/>
        <sz val="10"/>
        <rFont val="Arial CE"/>
        <family val="2"/>
      </rPr>
      <t>3</t>
    </r>
  </si>
  <si>
    <r>
      <t>Sk.m</t>
    </r>
    <r>
      <rPr>
        <vertAlign val="superscript"/>
        <sz val="10"/>
        <rFont val="Arial CE"/>
        <family val="2"/>
      </rPr>
      <t>-3</t>
    </r>
  </si>
  <si>
    <t>ZADAJ  MESIAC:</t>
  </si>
  <si>
    <t>Ťažba dreva bez samovýr.celkom</t>
  </si>
  <si>
    <t>Produktivita práce z prid.hodnoty</t>
  </si>
  <si>
    <t>Priemer.evid. stav zamestnancov</t>
  </si>
  <si>
    <t>z toho ihličnaté (bez VS)</t>
  </si>
  <si>
    <t xml:space="preserve">           listnaté (bez VS)</t>
  </si>
  <si>
    <t>3a</t>
  </si>
  <si>
    <t xml:space="preserve">Skutočnosť
min.roka </t>
  </si>
  <si>
    <t>Úver strednodobý</t>
  </si>
  <si>
    <t>40.</t>
  </si>
  <si>
    <t>41.</t>
  </si>
  <si>
    <t>Čerpanie KTK úveru</t>
  </si>
  <si>
    <t>Priame náklady ťažbovej činnosti</t>
  </si>
  <si>
    <r>
      <t xml:space="preserve">                 PN PČ/m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2"/>
      </rPr>
      <t xml:space="preserve"> ťažby dreva</t>
    </r>
  </si>
  <si>
    <r>
      <t xml:space="preserve">                 PN ŤČ/m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2"/>
      </rPr>
      <t xml:space="preserve"> ťažby dreva</t>
    </r>
  </si>
  <si>
    <t>Hospod. výsledok (zisk+; strata-)</t>
  </si>
  <si>
    <t>Zásoby celkom</t>
  </si>
  <si>
    <t>Zásoby dreva spolu v tis.Sk</t>
  </si>
  <si>
    <t>Náklady celkom bez VZN</t>
  </si>
  <si>
    <t>Tržby za predaj vl.výrob.a služieb</t>
  </si>
  <si>
    <t>Depozit</t>
  </si>
  <si>
    <t>Réžia celkom</t>
  </si>
  <si>
    <t xml:space="preserve">                  podiel réžie na 1 THZ</t>
  </si>
  <si>
    <t xml:space="preserve">           z toho mzdy</t>
  </si>
  <si>
    <t>Zmena stavu zásob celkom</t>
  </si>
  <si>
    <t xml:space="preserve">           osobné náklady spolu</t>
  </si>
  <si>
    <t xml:space="preserve">           opravné položky spolu</t>
  </si>
  <si>
    <t xml:space="preserve">            z toho zásoby</t>
  </si>
  <si>
    <t xml:space="preserve">                      IM</t>
  </si>
  <si>
    <t xml:space="preserve">           listnaté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</si>
  <si>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</si>
  <si>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</si>
  <si>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</si>
  <si>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</si>
  <si>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</si>
  <si>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</si>
  <si>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</si>
  <si>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</si>
  <si>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</si>
  <si>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</si>
  <si>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</si>
  <si>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</si>
  <si>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</si>
  <si>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</si>
  <si>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</si>
  <si>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</si>
  <si>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</si>
  <si>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</si>
  <si>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</si>
  <si>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</si>
  <si>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</si>
  <si>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 xml:space="preserve">           odpis pohľadávok</t>
  </si>
  <si>
    <t>z toho výrobná spotreba</t>
  </si>
  <si>
    <t>Tržby a výnosy celkom bez VZV</t>
  </si>
  <si>
    <t>dot.PCV</t>
  </si>
  <si>
    <t>Dot PČ</t>
  </si>
  <si>
    <t>Dot.zachov.gen.</t>
  </si>
  <si>
    <t>Ost.prev.výn.</t>
  </si>
  <si>
    <t>Dot.ozdr.opatr.</t>
  </si>
  <si>
    <t>Dot.chov.koní</t>
  </si>
  <si>
    <t>Ostat.dot.</t>
  </si>
  <si>
    <t>Sum prev.výn.bez inv.</t>
  </si>
  <si>
    <t>Sum. dotácií</t>
  </si>
  <si>
    <t>63.</t>
  </si>
  <si>
    <t xml:space="preserve">z toho dotácie </t>
  </si>
  <si>
    <r>
      <t>Zásoby dreva spolu v m</t>
    </r>
    <r>
      <rPr>
        <b/>
        <vertAlign val="superscript"/>
        <sz val="10"/>
        <rFont val="Arial CE"/>
        <family val="0"/>
      </rPr>
      <t>3</t>
    </r>
  </si>
  <si>
    <r>
      <t>m</t>
    </r>
    <r>
      <rPr>
        <b/>
        <vertAlign val="superscript"/>
        <sz val="10"/>
        <rFont val="Arial CE"/>
        <family val="0"/>
      </rPr>
      <t>3</t>
    </r>
  </si>
  <si>
    <r>
      <t>Sk.m</t>
    </r>
    <r>
      <rPr>
        <b/>
        <vertAlign val="superscript"/>
        <sz val="10"/>
        <rFont val="Arial CE"/>
        <family val="0"/>
      </rPr>
      <t>-3</t>
    </r>
  </si>
  <si>
    <t xml:space="preserve">                      pohľadávky</t>
  </si>
  <si>
    <t>% plnenia
z časového
plánu</t>
  </si>
  <si>
    <t>64.</t>
  </si>
  <si>
    <t>65.</t>
  </si>
  <si>
    <t>66.</t>
  </si>
  <si>
    <t>67.</t>
  </si>
  <si>
    <t>Objem výkonov Pestovnej činnosti</t>
  </si>
  <si>
    <t>z toho cudzími</t>
  </si>
  <si>
    <t>Objem výkonov Ťažbovej činnosti</t>
  </si>
  <si>
    <t>Ostat. prevádzkové výnosy</t>
  </si>
  <si>
    <t>63A</t>
  </si>
  <si>
    <t>Finačný majetok</t>
  </si>
  <si>
    <t>z toho cudzími v %</t>
  </si>
  <si>
    <t>58A</t>
  </si>
  <si>
    <t>z toho opravná položka k pohľadáv.</t>
  </si>
  <si>
    <t>48a</t>
  </si>
  <si>
    <t>Náklady na transformáciu</t>
  </si>
  <si>
    <t>k 30.9.2003</t>
  </si>
  <si>
    <t xml:space="preserve">   nad</t>
  </si>
  <si>
    <t>Plnenie vybraných ukazovateľov hospodárskej činnosti</t>
  </si>
  <si>
    <t>k 30. 09. 2004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</si>
</sst>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_)"/>
    <numFmt numFmtId="165" formatCode="dd/mm/yy"/>
    <numFmt numFmtId="166" formatCode="0.00_)"/>
    <numFmt numFmtId="167" formatCode="0.0"/>
    <numFmt numFmtId="168" formatCode=";;;"/>
    <numFmt numFmtId="169" formatCode="#,##0.0"/>
    <numFmt numFmtId="170" formatCode="\+#,##0;[Red]\-#,##0"/>
    <numFmt numFmtId="171" formatCode="#,##0_ ;[Red]\-#,##0\ "/>
    <numFmt numFmtId="172" formatCode="#,##0_ ;\-#,##0\ "/>
  </numFmts>
  <fonts count="24">
    <font>
      <sz val="10"/>
      <name val="Arial CE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u val="single"/>
      <sz val="10"/>
      <color indexed="36"/>
      <name val="Courier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0"/>
      <color indexed="52"/>
      <name val="Courier"/>
      <family val="1"/>
    </font>
    <font>
      <sz val="11"/>
      <name val="Arial CE"/>
      <family val="2"/>
    </font>
    <font>
      <vertAlign val="superscript"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Courier"/>
      <family val="1"/>
    </font>
    <font>
      <b/>
      <sz val="9"/>
      <name val="Arial CE"/>
      <family val="0"/>
    </font>
    <font>
      <b/>
      <vertAlign val="superscript"/>
      <sz val="10"/>
      <name val="Arial CE"/>
      <family val="0"/>
    </font>
    <font>
      <sz val="10"/>
      <color indexed="51"/>
      <name val="Arial CE"/>
      <family val="0"/>
    </font>
    <font>
      <sz val="10"/>
      <color indexed="52"/>
      <name val="Arial CE"/>
      <family val="0"/>
    </font>
    <font>
      <b/>
      <sz val="10"/>
      <color indexed="51"/>
      <name val="Arial CE"/>
      <family val="0"/>
    </font>
    <font>
      <b/>
      <sz val="14"/>
      <name val="Arial CE"/>
      <family val="0"/>
    </font>
    <font>
      <sz val="14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49" fontId="2" fillId="0" borderId="0" xfId="20" applyNumberFormat="1" applyFont="1">
      <alignment/>
      <protection/>
    </xf>
    <xf numFmtId="168" fontId="9" fillId="2" borderId="0" xfId="20" applyNumberFormat="1" applyFont="1" applyFill="1" applyAlignment="1" applyProtection="1">
      <alignment horizontal="left"/>
      <protection/>
    </xf>
    <xf numFmtId="168" fontId="9" fillId="3" borderId="0" xfId="20" applyNumberFormat="1" applyFont="1" applyFill="1" applyAlignment="1" applyProtection="1">
      <alignment horizontal="left"/>
      <protection/>
    </xf>
    <xf numFmtId="0" fontId="0" fillId="4" borderId="1" xfId="0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center" wrapText="1"/>
    </xf>
    <xf numFmtId="1" fontId="5" fillId="6" borderId="3" xfId="0" applyNumberFormat="1" applyFont="1" applyFill="1" applyBorder="1" applyAlignment="1" applyProtection="1">
      <alignment/>
      <protection/>
    </xf>
    <xf numFmtId="0" fontId="0" fillId="5" borderId="4" xfId="0" applyFill="1" applyBorder="1" applyAlignment="1" applyProtection="1">
      <alignment/>
      <protection locked="0"/>
    </xf>
    <xf numFmtId="3" fontId="5" fillId="6" borderId="3" xfId="0" applyNumberFormat="1" applyFont="1" applyFill="1" applyBorder="1" applyAlignment="1" applyProtection="1">
      <alignment/>
      <protection/>
    </xf>
    <xf numFmtId="3" fontId="0" fillId="5" borderId="4" xfId="0" applyNumberFormat="1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5" fillId="7" borderId="5" xfId="0" applyFont="1" applyFill="1" applyBorder="1" applyAlignment="1" applyProtection="1">
      <alignment/>
      <protection/>
    </xf>
    <xf numFmtId="0" fontId="5" fillId="7" borderId="6" xfId="0" applyFont="1" applyFill="1" applyBorder="1" applyAlignment="1" applyProtection="1">
      <alignment/>
      <protection/>
    </xf>
    <xf numFmtId="0" fontId="5" fillId="4" borderId="5" xfId="0" applyFont="1" applyFill="1" applyBorder="1" applyAlignment="1" applyProtection="1">
      <alignment horizontal="center"/>
      <protection/>
    </xf>
    <xf numFmtId="0" fontId="0" fillId="5" borderId="6" xfId="0" applyFill="1" applyBorder="1" applyAlignment="1" applyProtection="1">
      <alignment/>
      <protection locked="0"/>
    </xf>
    <xf numFmtId="0" fontId="5" fillId="6" borderId="3" xfId="0" applyFont="1" applyFill="1" applyBorder="1" applyAlignment="1" applyProtection="1">
      <alignment/>
      <protection/>
    </xf>
    <xf numFmtId="2" fontId="5" fillId="6" borderId="3" xfId="0" applyNumberFormat="1" applyFont="1" applyFill="1" applyBorder="1" applyAlignment="1" applyProtection="1">
      <alignment/>
      <protection/>
    </xf>
    <xf numFmtId="2" fontId="0" fillId="5" borderId="4" xfId="0" applyNumberFormat="1" applyFill="1" applyBorder="1" applyAlignment="1" applyProtection="1">
      <alignment/>
      <protection locked="0"/>
    </xf>
    <xf numFmtId="0" fontId="5" fillId="5" borderId="6" xfId="0" applyFont="1" applyFill="1" applyBorder="1" applyAlignment="1" applyProtection="1">
      <alignment horizontal="center"/>
      <protection/>
    </xf>
    <xf numFmtId="0" fontId="5" fillId="4" borderId="7" xfId="0" applyFont="1" applyFill="1" applyBorder="1" applyAlignment="1" applyProtection="1">
      <alignment horizontal="center"/>
      <protection/>
    </xf>
    <xf numFmtId="0" fontId="5" fillId="5" borderId="8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3" fontId="5" fillId="0" borderId="9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 locked="0"/>
    </xf>
    <xf numFmtId="0" fontId="4" fillId="0" borderId="11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/>
      <protection/>
    </xf>
    <xf numFmtId="0" fontId="5" fillId="5" borderId="0" xfId="0" applyFont="1" applyFill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Fill="1" applyBorder="1" applyAlignment="1">
      <alignment horizontal="center"/>
    </xf>
    <xf numFmtId="3" fontId="5" fillId="0" borderId="14" xfId="0" applyNumberFormat="1" applyFont="1" applyFill="1" applyBorder="1" applyAlignment="1" applyProtection="1">
      <alignment horizontal="center"/>
      <protection/>
    </xf>
    <xf numFmtId="168" fontId="16" fillId="2" borderId="0" xfId="20" applyNumberFormat="1" applyFont="1" applyFill="1" applyAlignment="1" applyProtection="1">
      <alignment horizontal="left"/>
      <protection/>
    </xf>
    <xf numFmtId="1" fontId="0" fillId="0" borderId="9" xfId="0" applyNumberFormat="1" applyBorder="1" applyAlignment="1" applyProtection="1">
      <alignment/>
      <protection locked="0"/>
    </xf>
    <xf numFmtId="168" fontId="9" fillId="8" borderId="0" xfId="20" applyNumberFormat="1" applyFont="1" applyFill="1" applyAlignment="1" applyProtection="1">
      <alignment horizontal="left"/>
      <protection/>
    </xf>
    <xf numFmtId="168" fontId="9" fillId="9" borderId="0" xfId="20" applyNumberFormat="1" applyFont="1" applyFill="1" applyAlignment="1" applyProtection="1">
      <alignment horizontal="left"/>
      <protection/>
    </xf>
    <xf numFmtId="1" fontId="9" fillId="2" borderId="0" xfId="20" applyNumberFormat="1" applyFont="1" applyFill="1" applyAlignment="1" applyProtection="1">
      <alignment horizontal="center"/>
      <protection/>
    </xf>
    <xf numFmtId="0" fontId="20" fillId="0" borderId="0" xfId="0" applyFont="1" applyAlignment="1">
      <alignment/>
    </xf>
    <xf numFmtId="0" fontId="21" fillId="8" borderId="0" xfId="0" applyFont="1" applyFill="1" applyAlignment="1">
      <alignment/>
    </xf>
    <xf numFmtId="0" fontId="19" fillId="8" borderId="0" xfId="0" applyFont="1" applyFill="1" applyAlignment="1">
      <alignment/>
    </xf>
    <xf numFmtId="3" fontId="5" fillId="0" borderId="10" xfId="0" applyNumberFormat="1" applyFont="1" applyFill="1" applyBorder="1" applyAlignment="1" applyProtection="1">
      <alignment horizontal="center" vertical="distributed"/>
      <protection/>
    </xf>
    <xf numFmtId="3" fontId="5" fillId="0" borderId="15" xfId="0" applyNumberFormat="1" applyFont="1" applyFill="1" applyBorder="1" applyAlignment="1" applyProtection="1">
      <alignment horizontal="center"/>
      <protection/>
    </xf>
    <xf numFmtId="3" fontId="5" fillId="0" borderId="16" xfId="0" applyNumberFormat="1" applyFont="1" applyFill="1" applyBorder="1" applyAlignment="1" applyProtection="1">
      <alignment horizontal="center"/>
      <protection/>
    </xf>
    <xf numFmtId="169" fontId="5" fillId="0" borderId="17" xfId="0" applyNumberFormat="1" applyFont="1" applyFill="1" applyBorder="1" applyAlignment="1" applyProtection="1">
      <alignment horizontal="center"/>
      <protection/>
    </xf>
    <xf numFmtId="169" fontId="5" fillId="0" borderId="4" xfId="0" applyNumberFormat="1" applyFont="1" applyFill="1" applyBorder="1" applyAlignment="1" applyProtection="1">
      <alignment horizontal="center"/>
      <protection/>
    </xf>
    <xf numFmtId="3" fontId="5" fillId="0" borderId="16" xfId="0" applyNumberFormat="1" applyFont="1" applyFill="1" applyBorder="1" applyAlignment="1" applyProtection="1">
      <alignment horizontal="center"/>
      <protection/>
    </xf>
    <xf numFmtId="169" fontId="5" fillId="0" borderId="17" xfId="0" applyNumberFormat="1" applyFont="1" applyFill="1" applyBorder="1" applyAlignment="1" applyProtection="1">
      <alignment horizontal="center"/>
      <protection/>
    </xf>
    <xf numFmtId="169" fontId="5" fillId="0" borderId="4" xfId="0" applyNumberFormat="1" applyFont="1" applyFill="1" applyBorder="1" applyAlignment="1" applyProtection="1">
      <alignment horizontal="center"/>
      <protection/>
    </xf>
    <xf numFmtId="171" fontId="5" fillId="0" borderId="15" xfId="0" applyNumberFormat="1" applyFont="1" applyFill="1" applyBorder="1" applyAlignment="1" applyProtection="1">
      <alignment horizontal="center"/>
      <protection/>
    </xf>
    <xf numFmtId="171" fontId="5" fillId="0" borderId="18" xfId="0" applyNumberFormat="1" applyFont="1" applyFill="1" applyBorder="1" applyAlignment="1" applyProtection="1">
      <alignment horizontal="center"/>
      <protection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29" xfId="0" applyFont="1" applyFill="1" applyBorder="1" applyAlignment="1">
      <alignment horizontal="center"/>
    </xf>
    <xf numFmtId="3" fontId="5" fillId="0" borderId="30" xfId="0" applyNumberFormat="1" applyFont="1" applyFill="1" applyBorder="1" applyAlignment="1" applyProtection="1">
      <alignment/>
      <protection/>
    </xf>
    <xf numFmtId="3" fontId="5" fillId="0" borderId="29" xfId="0" applyNumberFormat="1" applyFont="1" applyFill="1" applyBorder="1" applyAlignment="1" applyProtection="1">
      <alignment/>
      <protection/>
    </xf>
    <xf numFmtId="3" fontId="5" fillId="0" borderId="31" xfId="0" applyNumberFormat="1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/>
      <protection/>
    </xf>
    <xf numFmtId="169" fontId="5" fillId="0" borderId="32" xfId="0" applyNumberFormat="1" applyFont="1" applyFill="1" applyBorder="1" applyAlignment="1" applyProtection="1">
      <alignment/>
      <protection/>
    </xf>
    <xf numFmtId="169" fontId="5" fillId="0" borderId="4" xfId="0" applyNumberFormat="1" applyFont="1" applyFill="1" applyBorder="1" applyAlignment="1" applyProtection="1">
      <alignment/>
      <protection/>
    </xf>
    <xf numFmtId="0" fontId="5" fillId="0" borderId="33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3" fontId="5" fillId="0" borderId="15" xfId="0" applyNumberFormat="1" applyFont="1" applyFill="1" applyBorder="1" applyAlignment="1" applyProtection="1">
      <alignment/>
      <protection/>
    </xf>
    <xf numFmtId="3" fontId="5" fillId="0" borderId="9" xfId="0" applyNumberFormat="1" applyFont="1" applyFill="1" applyBorder="1" applyAlignment="1" applyProtection="1">
      <alignment/>
      <protection/>
    </xf>
    <xf numFmtId="3" fontId="5" fillId="0" borderId="34" xfId="0" applyNumberFormat="1" applyFont="1" applyFill="1" applyBorder="1" applyAlignment="1" applyProtection="1">
      <alignment/>
      <protection/>
    </xf>
    <xf numFmtId="169" fontId="5" fillId="0" borderId="17" xfId="0" applyNumberFormat="1" applyFont="1" applyFill="1" applyBorder="1" applyAlignment="1" applyProtection="1">
      <alignment/>
      <protection/>
    </xf>
    <xf numFmtId="3" fontId="5" fillId="0" borderId="18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0" fontId="0" fillId="0" borderId="33" xfId="0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4" fontId="5" fillId="0" borderId="15" xfId="0" applyNumberFormat="1" applyFont="1" applyFill="1" applyBorder="1" applyAlignment="1" applyProtection="1">
      <alignment/>
      <protection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34" xfId="0" applyNumberFormat="1" applyFont="1" applyFill="1" applyBorder="1" applyAlignment="1" applyProtection="1">
      <alignment/>
      <protection/>
    </xf>
    <xf numFmtId="4" fontId="5" fillId="0" borderId="34" xfId="0" applyNumberFormat="1" applyFont="1" applyFill="1" applyBorder="1" applyAlignment="1" applyProtection="1">
      <alignment/>
      <protection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34" xfId="0" applyNumberFormat="1" applyFont="1" applyFill="1" applyBorder="1" applyAlignment="1" applyProtection="1">
      <alignment/>
      <protection locked="0"/>
    </xf>
    <xf numFmtId="3" fontId="5" fillId="0" borderId="18" xfId="0" applyNumberFormat="1" applyFont="1" applyFill="1" applyBorder="1" applyAlignment="1" applyProtection="1">
      <alignment/>
      <protection/>
    </xf>
    <xf numFmtId="3" fontId="5" fillId="0" borderId="35" xfId="0" applyNumberFormat="1" applyFont="1" applyFill="1" applyBorder="1" applyAlignment="1" applyProtection="1">
      <alignment horizontal="center"/>
      <protection/>
    </xf>
    <xf numFmtId="3" fontId="5" fillId="0" borderId="34" xfId="0" applyNumberFormat="1" applyFont="1" applyFill="1" applyBorder="1" applyAlignment="1" applyProtection="1">
      <alignment horizontal="right"/>
      <protection/>
    </xf>
    <xf numFmtId="169" fontId="5" fillId="0" borderId="9" xfId="0" applyNumberFormat="1" applyFont="1" applyFill="1" applyBorder="1" applyAlignment="1" applyProtection="1">
      <alignment horizontal="center"/>
      <protection/>
    </xf>
    <xf numFmtId="169" fontId="5" fillId="0" borderId="6" xfId="0" applyNumberFormat="1" applyFont="1" applyFill="1" applyBorder="1" applyAlignment="1" applyProtection="1">
      <alignment horizontal="center"/>
      <protection/>
    </xf>
    <xf numFmtId="3" fontId="5" fillId="0" borderId="15" xfId="0" applyNumberFormat="1" applyFont="1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/>
      <protection/>
    </xf>
    <xf numFmtId="2" fontId="5" fillId="0" borderId="15" xfId="0" applyNumberFormat="1" applyFont="1" applyFill="1" applyBorder="1" applyAlignment="1" applyProtection="1">
      <alignment/>
      <protection/>
    </xf>
    <xf numFmtId="2" fontId="5" fillId="0" borderId="18" xfId="0" applyNumberFormat="1" applyFont="1" applyFill="1" applyBorder="1" applyAlignment="1" applyProtection="1">
      <alignment/>
      <protection/>
    </xf>
    <xf numFmtId="2" fontId="0" fillId="0" borderId="34" xfId="0" applyNumberFormat="1" applyFont="1" applyFill="1" applyBorder="1" applyAlignment="1" applyProtection="1">
      <alignment/>
      <protection locked="0"/>
    </xf>
    <xf numFmtId="2" fontId="5" fillId="0" borderId="34" xfId="0" applyNumberFormat="1" applyFont="1" applyFill="1" applyBorder="1" applyAlignment="1" applyProtection="1">
      <alignment/>
      <protection/>
    </xf>
    <xf numFmtId="2" fontId="5" fillId="0" borderId="16" xfId="0" applyNumberFormat="1" applyFont="1" applyFill="1" applyBorder="1" applyAlignment="1" applyProtection="1">
      <alignment/>
      <protection/>
    </xf>
    <xf numFmtId="0" fontId="17" fillId="0" borderId="18" xfId="0" applyFont="1" applyFill="1" applyBorder="1" applyAlignment="1">
      <alignment/>
    </xf>
    <xf numFmtId="4" fontId="5" fillId="0" borderId="18" xfId="0" applyNumberFormat="1" applyFont="1" applyFill="1" applyBorder="1" applyAlignment="1" applyProtection="1">
      <alignment/>
      <protection/>
    </xf>
    <xf numFmtId="4" fontId="5" fillId="0" borderId="16" xfId="0" applyNumberFormat="1" applyFont="1" applyFill="1" applyBorder="1" applyAlignment="1" applyProtection="1">
      <alignment/>
      <protection/>
    </xf>
    <xf numFmtId="0" fontId="8" fillId="0" borderId="18" xfId="0" applyFont="1" applyFill="1" applyBorder="1" applyAlignment="1">
      <alignment/>
    </xf>
    <xf numFmtId="4" fontId="5" fillId="0" borderId="34" xfId="0" applyNumberFormat="1" applyFont="1" applyFill="1" applyBorder="1" applyAlignment="1" applyProtection="1">
      <alignment/>
      <protection locked="0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170" fontId="4" fillId="0" borderId="38" xfId="0" applyNumberFormat="1" applyFont="1" applyFill="1" applyBorder="1" applyAlignment="1" applyProtection="1">
      <alignment vertical="center"/>
      <protection/>
    </xf>
    <xf numFmtId="170" fontId="4" fillId="0" borderId="37" xfId="0" applyNumberFormat="1" applyFont="1" applyFill="1" applyBorder="1" applyAlignment="1" applyProtection="1">
      <alignment vertical="center"/>
      <protection/>
    </xf>
    <xf numFmtId="170" fontId="4" fillId="0" borderId="39" xfId="0" applyNumberFormat="1" applyFont="1" applyFill="1" applyBorder="1" applyAlignment="1" applyProtection="1">
      <alignment vertical="center"/>
      <protection locked="0"/>
    </xf>
    <xf numFmtId="170" fontId="4" fillId="0" borderId="39" xfId="0" applyNumberFormat="1" applyFont="1" applyFill="1" applyBorder="1" applyAlignment="1" applyProtection="1">
      <alignment vertical="center"/>
      <protection/>
    </xf>
    <xf numFmtId="3" fontId="4" fillId="0" borderId="40" xfId="0" applyNumberFormat="1" applyFont="1" applyFill="1" applyBorder="1" applyAlignment="1" applyProtection="1">
      <alignment vertical="center"/>
      <protection/>
    </xf>
    <xf numFmtId="169" fontId="4" fillId="0" borderId="10" xfId="0" applyNumberFormat="1" applyFont="1" applyFill="1" applyBorder="1" applyAlignment="1" applyProtection="1">
      <alignment vertical="center"/>
      <protection/>
    </xf>
    <xf numFmtId="169" fontId="4" fillId="0" borderId="8" xfId="0" applyNumberFormat="1" applyFont="1" applyFill="1" applyBorder="1" applyAlignment="1" applyProtection="1">
      <alignment vertical="center"/>
      <protection/>
    </xf>
    <xf numFmtId="3" fontId="0" fillId="0" borderId="31" xfId="0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 horizontal="center"/>
    </xf>
    <xf numFmtId="3" fontId="5" fillId="0" borderId="16" xfId="0" applyNumberFormat="1" applyFont="1" applyFill="1" applyBorder="1" applyAlignment="1" applyProtection="1">
      <alignment/>
      <protection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71" fontId="5" fillId="0" borderId="15" xfId="0" applyNumberFormat="1" applyFont="1" applyFill="1" applyBorder="1" applyAlignment="1" applyProtection="1">
      <alignment/>
      <protection locked="0"/>
    </xf>
    <xf numFmtId="3" fontId="5" fillId="0" borderId="34" xfId="0" applyNumberFormat="1" applyFont="1" applyFill="1" applyBorder="1" applyAlignment="1" applyProtection="1">
      <alignment/>
      <protection/>
    </xf>
    <xf numFmtId="171" fontId="5" fillId="0" borderId="18" xfId="0" applyNumberFormat="1" applyFont="1" applyFill="1" applyBorder="1" applyAlignment="1" applyProtection="1">
      <alignment/>
      <protection locked="0"/>
    </xf>
    <xf numFmtId="171" fontId="0" fillId="0" borderId="34" xfId="0" applyNumberFormat="1" applyFont="1" applyFill="1" applyBorder="1" applyAlignment="1" applyProtection="1">
      <alignment/>
      <protection locked="0"/>
    </xf>
    <xf numFmtId="0" fontId="0" fillId="0" borderId="36" xfId="0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3" fontId="5" fillId="0" borderId="38" xfId="0" applyNumberFormat="1" applyFont="1" applyFill="1" applyBorder="1" applyAlignment="1" applyProtection="1">
      <alignment/>
      <protection/>
    </xf>
    <xf numFmtId="3" fontId="5" fillId="0" borderId="37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 locked="0"/>
    </xf>
    <xf numFmtId="3" fontId="5" fillId="0" borderId="39" xfId="0" applyNumberFormat="1" applyFont="1" applyFill="1" applyBorder="1" applyAlignment="1" applyProtection="1">
      <alignment horizontal="center"/>
      <protection/>
    </xf>
    <xf numFmtId="3" fontId="5" fillId="0" borderId="4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/>
      <protection/>
    </xf>
    <xf numFmtId="169" fontId="5" fillId="0" borderId="8" xfId="0" applyNumberFormat="1" applyFont="1" applyFill="1" applyBorder="1" applyAlignment="1" applyProtection="1">
      <alignment/>
      <protection/>
    </xf>
    <xf numFmtId="3" fontId="5" fillId="0" borderId="17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8" xfId="0" applyNumberFormat="1" applyFont="1" applyFill="1" applyBorder="1" applyAlignment="1" applyProtection="1">
      <alignment/>
      <protection locked="0"/>
    </xf>
    <xf numFmtId="3" fontId="5" fillId="0" borderId="34" xfId="0" applyNumberFormat="1" applyFont="1" applyFill="1" applyBorder="1" applyAlignment="1" applyProtection="1">
      <alignment/>
      <protection locked="0"/>
    </xf>
    <xf numFmtId="3" fontId="5" fillId="0" borderId="16" xfId="0" applyNumberFormat="1" applyFont="1" applyFill="1" applyBorder="1" applyAlignment="1" applyProtection="1">
      <alignment/>
      <protection/>
    </xf>
    <xf numFmtId="169" fontId="5" fillId="0" borderId="17" xfId="0" applyNumberFormat="1" applyFont="1" applyFill="1" applyBorder="1" applyAlignment="1" applyProtection="1">
      <alignment/>
      <protection/>
    </xf>
    <xf numFmtId="169" fontId="5" fillId="0" borderId="4" xfId="0" applyNumberFormat="1" applyFont="1" applyFill="1" applyBorder="1" applyAlignment="1" applyProtection="1">
      <alignment/>
      <protection/>
    </xf>
    <xf numFmtId="3" fontId="5" fillId="0" borderId="41" xfId="0" applyNumberFormat="1" applyFont="1" applyFill="1" applyBorder="1" applyAlignment="1" applyProtection="1">
      <alignment/>
      <protection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0" fontId="5" fillId="0" borderId="37" xfId="0" applyFont="1" applyFill="1" applyBorder="1" applyAlignment="1">
      <alignment horizontal="center"/>
    </xf>
    <xf numFmtId="3" fontId="5" fillId="0" borderId="39" xfId="0" applyNumberFormat="1" applyFont="1" applyFill="1" applyBorder="1" applyAlignment="1" applyProtection="1">
      <alignment/>
      <protection/>
    </xf>
    <xf numFmtId="3" fontId="5" fillId="0" borderId="7" xfId="0" applyNumberFormat="1" applyFont="1" applyFill="1" applyBorder="1" applyAlignment="1" applyProtection="1">
      <alignment/>
      <protection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/>
    </xf>
    <xf numFmtId="0" fontId="5" fillId="0" borderId="43" xfId="0" applyFont="1" applyFill="1" applyBorder="1" applyAlignment="1">
      <alignment horizontal="center"/>
    </xf>
    <xf numFmtId="3" fontId="5" fillId="0" borderId="44" xfId="0" applyNumberFormat="1" applyFont="1" applyFill="1" applyBorder="1" applyAlignment="1" applyProtection="1">
      <alignment/>
      <protection/>
    </xf>
    <xf numFmtId="3" fontId="0" fillId="0" borderId="45" xfId="0" applyNumberFormat="1" applyFont="1" applyFill="1" applyBorder="1" applyAlignment="1" applyProtection="1">
      <alignment/>
      <protection locked="0"/>
    </xf>
    <xf numFmtId="3" fontId="5" fillId="0" borderId="45" xfId="0" applyNumberFormat="1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/>
      <protection/>
    </xf>
    <xf numFmtId="169" fontId="5" fillId="0" borderId="47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>
      <alignment/>
    </xf>
    <xf numFmtId="3" fontId="0" fillId="0" borderId="34" xfId="0" applyNumberFormat="1" applyFont="1" applyFill="1" applyBorder="1" applyAlignment="1" applyProtection="1">
      <alignment/>
      <protection/>
    </xf>
    <xf numFmtId="0" fontId="5" fillId="0" borderId="48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3" fontId="0" fillId="0" borderId="50" xfId="0" applyNumberFormat="1" applyFont="1" applyFill="1" applyBorder="1" applyAlignment="1" applyProtection="1">
      <alignment/>
      <protection/>
    </xf>
    <xf numFmtId="3" fontId="0" fillId="0" borderId="51" xfId="0" applyNumberFormat="1" applyFont="1" applyFill="1" applyBorder="1" applyAlignment="1" applyProtection="1">
      <alignment/>
      <protection locked="0"/>
    </xf>
    <xf numFmtId="0" fontId="5" fillId="0" borderId="52" xfId="0" applyFont="1" applyFill="1" applyBorder="1" applyAlignment="1" applyProtection="1">
      <alignment horizontal="center"/>
      <protection/>
    </xf>
    <xf numFmtId="169" fontId="5" fillId="0" borderId="53" xfId="0" applyNumberFormat="1" applyFont="1" applyFill="1" applyBorder="1" applyAlignment="1" applyProtection="1">
      <alignment/>
      <protection/>
    </xf>
    <xf numFmtId="0" fontId="5" fillId="0" borderId="49" xfId="0" applyFont="1" applyFill="1" applyBorder="1" applyAlignment="1">
      <alignment horizontal="center"/>
    </xf>
    <xf numFmtId="171" fontId="5" fillId="0" borderId="15" xfId="0" applyNumberFormat="1" applyFont="1" applyFill="1" applyBorder="1" applyAlignment="1" applyProtection="1">
      <alignment horizontal="center"/>
      <protection locked="0"/>
    </xf>
    <xf numFmtId="171" fontId="5" fillId="0" borderId="38" xfId="0" applyNumberFormat="1" applyFont="1" applyFill="1" applyBorder="1" applyAlignment="1" applyProtection="1">
      <alignment horizontal="center"/>
      <protection locked="0"/>
    </xf>
    <xf numFmtId="3" fontId="5" fillId="0" borderId="51" xfId="0" applyNumberFormat="1" applyFont="1" applyFill="1" applyBorder="1" applyAlignment="1" applyProtection="1">
      <alignment/>
      <protection/>
    </xf>
    <xf numFmtId="0" fontId="5" fillId="0" borderId="40" xfId="0" applyFont="1" applyFill="1" applyBorder="1" applyAlignment="1" applyProtection="1">
      <alignment horizontal="center"/>
      <protection/>
    </xf>
    <xf numFmtId="169" fontId="5" fillId="0" borderId="54" xfId="0" applyNumberFormat="1" applyFont="1" applyFill="1" applyBorder="1" applyAlignment="1" applyProtection="1">
      <alignment horizontal="center"/>
      <protection/>
    </xf>
    <xf numFmtId="169" fontId="5" fillId="0" borderId="55" xfId="0" applyNumberFormat="1" applyFont="1" applyFill="1" applyBorder="1" applyAlignment="1" applyProtection="1">
      <alignment horizontal="center"/>
      <protection/>
    </xf>
    <xf numFmtId="0" fontId="17" fillId="0" borderId="36" xfId="0" applyFont="1" applyFill="1" applyBorder="1" applyAlignment="1">
      <alignment horizontal="center" vertical="distributed"/>
    </xf>
    <xf numFmtId="0" fontId="5" fillId="0" borderId="37" xfId="0" applyFont="1" applyFill="1" applyBorder="1" applyAlignment="1">
      <alignment wrapText="1"/>
    </xf>
    <xf numFmtId="3" fontId="5" fillId="0" borderId="38" xfId="0" applyNumberFormat="1" applyFont="1" applyFill="1" applyBorder="1" applyAlignment="1" applyProtection="1">
      <alignment horizontal="center" vertical="distributed"/>
      <protection/>
    </xf>
    <xf numFmtId="3" fontId="0" fillId="0" borderId="39" xfId="0" applyNumberFormat="1" applyFont="1" applyFill="1" applyBorder="1" applyAlignment="1" applyProtection="1">
      <alignment horizontal="right" wrapText="1"/>
      <protection/>
    </xf>
    <xf numFmtId="3" fontId="0" fillId="0" borderId="56" xfId="0" applyNumberFormat="1" applyFont="1" applyFill="1" applyBorder="1" applyAlignment="1" applyProtection="1">
      <alignment horizontal="right" wrapText="1"/>
      <protection locked="0"/>
    </xf>
    <xf numFmtId="169" fontId="5" fillId="0" borderId="10" xfId="0" applyNumberFormat="1" applyFont="1" applyFill="1" applyBorder="1" applyAlignment="1" applyProtection="1">
      <alignment horizontal="center"/>
      <protection/>
    </xf>
    <xf numFmtId="169" fontId="5" fillId="0" borderId="8" xfId="0" applyNumberFormat="1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>
      <alignment/>
    </xf>
    <xf numFmtId="3" fontId="5" fillId="0" borderId="44" xfId="0" applyNumberFormat="1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 applyProtection="1">
      <alignment horizontal="right"/>
      <protection/>
    </xf>
    <xf numFmtId="3" fontId="5" fillId="0" borderId="45" xfId="0" applyNumberFormat="1" applyFont="1" applyFill="1" applyBorder="1" applyAlignment="1" applyProtection="1">
      <alignment horizontal="right"/>
      <protection/>
    </xf>
    <xf numFmtId="3" fontId="5" fillId="0" borderId="45" xfId="0" applyNumberFormat="1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right"/>
      <protection/>
    </xf>
    <xf numFmtId="169" fontId="5" fillId="0" borderId="14" xfId="0" applyNumberFormat="1" applyFont="1" applyFill="1" applyBorder="1" applyAlignment="1" applyProtection="1">
      <alignment horizontal="right"/>
      <protection/>
    </xf>
    <xf numFmtId="169" fontId="5" fillId="0" borderId="47" xfId="0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>
      <alignment wrapText="1"/>
    </xf>
    <xf numFmtId="3" fontId="5" fillId="0" borderId="50" xfId="0" applyNumberFormat="1" applyFont="1" applyFill="1" applyBorder="1" applyAlignment="1" applyProtection="1">
      <alignment horizontal="right"/>
      <protection/>
    </xf>
    <xf numFmtId="3" fontId="5" fillId="0" borderId="12" xfId="0" applyNumberFormat="1" applyFont="1" applyFill="1" applyBorder="1" applyAlignment="1" applyProtection="1">
      <alignment horizontal="right"/>
      <protection/>
    </xf>
    <xf numFmtId="3" fontId="5" fillId="0" borderId="51" xfId="0" applyNumberFormat="1" applyFont="1" applyFill="1" applyBorder="1" applyAlignment="1" applyProtection="1">
      <alignment horizontal="right"/>
      <protection/>
    </xf>
    <xf numFmtId="3" fontId="5" fillId="0" borderId="51" xfId="0" applyNumberFormat="1" applyFont="1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right"/>
      <protection/>
    </xf>
    <xf numFmtId="169" fontId="5" fillId="0" borderId="12" xfId="0" applyNumberFormat="1" applyFont="1" applyFill="1" applyBorder="1" applyAlignment="1" applyProtection="1">
      <alignment horizontal="right"/>
      <protection/>
    </xf>
    <xf numFmtId="169" fontId="5" fillId="0" borderId="57" xfId="0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>
      <alignment wrapText="1"/>
    </xf>
    <xf numFmtId="4" fontId="5" fillId="0" borderId="38" xfId="0" applyNumberFormat="1" applyFont="1" applyFill="1" applyBorder="1" applyAlignment="1" applyProtection="1">
      <alignment horizontal="right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4" fontId="5" fillId="0" borderId="39" xfId="0" applyNumberFormat="1" applyFont="1" applyFill="1" applyBorder="1" applyAlignment="1" applyProtection="1">
      <alignment horizontal="right"/>
      <protection/>
    </xf>
    <xf numFmtId="4" fontId="5" fillId="0" borderId="39" xfId="0" applyNumberFormat="1" applyFont="1" applyFill="1" applyBorder="1" applyAlignment="1" applyProtection="1">
      <alignment/>
      <protection/>
    </xf>
    <xf numFmtId="1" fontId="5" fillId="0" borderId="40" xfId="0" applyNumberFormat="1" applyFont="1" applyFill="1" applyBorder="1" applyAlignment="1" applyProtection="1">
      <alignment horizontal="right"/>
      <protection/>
    </xf>
    <xf numFmtId="169" fontId="5" fillId="0" borderId="10" xfId="0" applyNumberFormat="1" applyFont="1" applyFill="1" applyBorder="1" applyAlignment="1" applyProtection="1">
      <alignment horizontal="distributed"/>
      <protection/>
    </xf>
    <xf numFmtId="169" fontId="5" fillId="0" borderId="8" xfId="0" applyNumberFormat="1" applyFont="1" applyFill="1" applyBorder="1" applyAlignment="1" applyProtection="1">
      <alignment horizontal="distributed"/>
      <protection/>
    </xf>
    <xf numFmtId="0" fontId="5" fillId="0" borderId="12" xfId="0" applyFont="1" applyFill="1" applyBorder="1" applyAlignment="1">
      <alignment/>
    </xf>
    <xf numFmtId="0" fontId="5" fillId="0" borderId="0" xfId="0" applyFont="1" applyAlignment="1">
      <alignment vertical="center" wrapText="1"/>
    </xf>
    <xf numFmtId="0" fontId="5" fillId="0" borderId="58" xfId="0" applyFont="1" applyFill="1" applyBorder="1" applyAlignment="1">
      <alignment horizontal="center" vertical="justify" wrapText="1"/>
    </xf>
    <xf numFmtId="0" fontId="5" fillId="0" borderId="53" xfId="0" applyFont="1" applyFill="1" applyBorder="1" applyAlignment="1">
      <alignment horizontal="center" vertical="justify"/>
    </xf>
    <xf numFmtId="0" fontId="5" fillId="0" borderId="4" xfId="0" applyFont="1" applyFill="1" applyBorder="1" applyAlignment="1">
      <alignment horizontal="center" vertical="justify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12" fillId="0" borderId="65" xfId="0" applyFont="1" applyBorder="1" applyAlignment="1">
      <alignment horizontal="right"/>
    </xf>
    <xf numFmtId="0" fontId="4" fillId="0" borderId="66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wrapText="1"/>
    </xf>
    <xf numFmtId="0" fontId="5" fillId="5" borderId="68" xfId="0" applyFont="1" applyFill="1" applyBorder="1" applyAlignment="1">
      <alignment horizontal="center" vertical="center" wrapText="1"/>
    </xf>
    <xf numFmtId="0" fontId="5" fillId="0" borderId="69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0" fillId="0" borderId="70" xfId="0" applyFill="1" applyBorder="1" applyAlignment="1">
      <alignment horizontal="center" vertical="justify" textRotation="90"/>
    </xf>
    <xf numFmtId="0" fontId="0" fillId="0" borderId="71" xfId="0" applyFill="1" applyBorder="1" applyAlignment="1">
      <alignment horizontal="center" vertical="justify" textRotation="90"/>
    </xf>
    <xf numFmtId="0" fontId="0" fillId="0" borderId="28" xfId="0" applyFill="1" applyBorder="1" applyAlignment="1">
      <alignment horizontal="center" vertical="justify" textRotation="90"/>
    </xf>
    <xf numFmtId="0" fontId="5" fillId="0" borderId="63" xfId="0" applyFont="1" applyFill="1" applyBorder="1" applyAlignment="1">
      <alignment horizontal="center" vertical="justify" wrapText="1"/>
    </xf>
    <xf numFmtId="0" fontId="5" fillId="0" borderId="64" xfId="0" applyFont="1" applyFill="1" applyBorder="1" applyAlignment="1">
      <alignment horizontal="center" vertical="justify"/>
    </xf>
    <xf numFmtId="0" fontId="5" fillId="0" borderId="17" xfId="0" applyFont="1" applyFill="1" applyBorder="1" applyAlignment="1">
      <alignment horizontal="center" vertical="justify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41" xfId="0" applyFont="1" applyFill="1" applyBorder="1" applyAlignment="1">
      <alignment horizontal="center" vertical="distributed"/>
    </xf>
    <xf numFmtId="0" fontId="5" fillId="0" borderId="72" xfId="0" applyFont="1" applyFill="1" applyBorder="1" applyAlignment="1">
      <alignment horizontal="center" vertical="distributed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V202 od Sámela" xfId="20"/>
    <cellStyle name="Percent" xfId="21"/>
    <cellStyle name="Followed Hyperlink" xfId="22"/>
  </cellStyles>
  <dxfs count="1">
    <dxf>
      <font>
        <b/>
        <i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I_POSTA\310\2004-Hosp.z&#225;mer%2017.VIII\VYKsu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I_POSTA\310\2004-Hosp.z&#225;mer%2017.VIII.opraven&#253;\VYKs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1"/>
      <sheetName val="V1S"/>
      <sheetName val="V1N"/>
      <sheetName val="V1P"/>
      <sheetName val="VT3"/>
      <sheetName val="OD1A"/>
      <sheetName val="OD1B"/>
      <sheetName val="OD1C"/>
      <sheetName val="OD2"/>
      <sheetName val="ZSZ"/>
      <sheetName val="ZSZ OV"/>
      <sheetName val="FP1"/>
    </sheetNames>
    <sheetDataSet>
      <sheetData sheetId="7">
        <row r="6">
          <cell r="E6">
            <v>229</v>
          </cell>
          <cell r="F6">
            <v>4165.938864628821</v>
          </cell>
          <cell r="G6">
            <v>954</v>
          </cell>
          <cell r="H6">
            <v>482</v>
          </cell>
          <cell r="I6">
            <v>3545.6431535269708</v>
          </cell>
          <cell r="J6">
            <v>1709</v>
          </cell>
          <cell r="K6">
            <v>221</v>
          </cell>
          <cell r="L6">
            <v>3529.4117647058824</v>
          </cell>
          <cell r="M6">
            <v>780</v>
          </cell>
          <cell r="N6">
            <v>55</v>
          </cell>
          <cell r="O6">
            <v>3527.2727272727275</v>
          </cell>
          <cell r="P6">
            <v>194</v>
          </cell>
          <cell r="Q6">
            <v>30</v>
          </cell>
          <cell r="R6">
            <v>3566.666666666667</v>
          </cell>
          <cell r="S6">
            <v>107</v>
          </cell>
          <cell r="T6">
            <v>176</v>
          </cell>
          <cell r="U6">
            <v>3568.1818181818185</v>
          </cell>
          <cell r="V6">
            <v>628</v>
          </cell>
        </row>
        <row r="7">
          <cell r="E7">
            <v>917</v>
          </cell>
          <cell r="F7">
            <v>4147.21919302072</v>
          </cell>
          <cell r="G7">
            <v>3803</v>
          </cell>
          <cell r="H7">
            <v>365</v>
          </cell>
          <cell r="I7">
            <v>4046.5753424657532</v>
          </cell>
          <cell r="J7">
            <v>1477</v>
          </cell>
          <cell r="K7">
            <v>350</v>
          </cell>
          <cell r="L7">
            <v>4000</v>
          </cell>
          <cell r="M7">
            <v>1400</v>
          </cell>
        </row>
        <row r="8">
          <cell r="E8">
            <v>141</v>
          </cell>
          <cell r="F8">
            <v>3737.5886524822695</v>
          </cell>
          <cell r="G8">
            <v>527</v>
          </cell>
          <cell r="H8">
            <v>452</v>
          </cell>
          <cell r="I8">
            <v>3519.9115044247787</v>
          </cell>
          <cell r="J8">
            <v>1591</v>
          </cell>
          <cell r="K8">
            <v>204</v>
          </cell>
          <cell r="L8">
            <v>3460.7843137254904</v>
          </cell>
          <cell r="M8">
            <v>706</v>
          </cell>
          <cell r="N8">
            <v>55</v>
          </cell>
        </row>
        <row r="9">
          <cell r="E9">
            <v>3</v>
          </cell>
          <cell r="F9">
            <v>4666.666666666667</v>
          </cell>
          <cell r="G9">
            <v>14</v>
          </cell>
          <cell r="H9">
            <v>12</v>
          </cell>
          <cell r="I9">
            <v>3416.6666666666665</v>
          </cell>
          <cell r="J9">
            <v>41</v>
          </cell>
          <cell r="L9">
            <v>0</v>
          </cell>
          <cell r="M9">
            <v>0</v>
          </cell>
        </row>
        <row r="10">
          <cell r="E10">
            <v>85</v>
          </cell>
          <cell r="F10">
            <v>4858.823529411764</v>
          </cell>
          <cell r="G10">
            <v>413</v>
          </cell>
          <cell r="H10">
            <v>18</v>
          </cell>
          <cell r="I10">
            <v>4277.777777777777</v>
          </cell>
          <cell r="J10">
            <v>77</v>
          </cell>
          <cell r="K10">
            <v>17</v>
          </cell>
          <cell r="L10">
            <v>4352.941176470588</v>
          </cell>
          <cell r="M10">
            <v>74</v>
          </cell>
        </row>
        <row r="11">
          <cell r="E11">
            <v>8190</v>
          </cell>
          <cell r="F11">
            <v>3151.159951159951</v>
          </cell>
          <cell r="G11">
            <v>25808</v>
          </cell>
          <cell r="H11">
            <v>11073</v>
          </cell>
          <cell r="I11">
            <v>2998.8259730876907</v>
          </cell>
          <cell r="J11">
            <v>33206</v>
          </cell>
          <cell r="K11">
            <v>3290</v>
          </cell>
          <cell r="L11">
            <v>3089.969604863222</v>
          </cell>
          <cell r="M11">
            <v>10166</v>
          </cell>
          <cell r="N11">
            <v>2476</v>
          </cell>
          <cell r="O11">
            <v>3122.778675282714</v>
          </cell>
          <cell r="P11">
            <v>7732</v>
          </cell>
          <cell r="Q11">
            <v>1593</v>
          </cell>
          <cell r="R11">
            <v>3035.7815442561205</v>
          </cell>
          <cell r="S11">
            <v>4836</v>
          </cell>
          <cell r="T11">
            <v>3714</v>
          </cell>
          <cell r="U11">
            <v>2819.601507808293</v>
          </cell>
          <cell r="V11">
            <v>10472</v>
          </cell>
        </row>
        <row r="12">
          <cell r="E12">
            <v>256</v>
          </cell>
          <cell r="F12">
            <v>3800.78125</v>
          </cell>
          <cell r="G12">
            <v>973</v>
          </cell>
          <cell r="H12">
            <v>191</v>
          </cell>
          <cell r="I12">
            <v>3314.1361256544506</v>
          </cell>
          <cell r="J12">
            <v>633</v>
          </cell>
          <cell r="K12">
            <v>30</v>
          </cell>
          <cell r="L12">
            <v>2400</v>
          </cell>
          <cell r="M12">
            <v>72</v>
          </cell>
          <cell r="N12">
            <v>128</v>
          </cell>
        </row>
        <row r="13">
          <cell r="E13">
            <v>7876</v>
          </cell>
          <cell r="F13">
            <v>3139.410868461148</v>
          </cell>
          <cell r="G13">
            <v>24726</v>
          </cell>
          <cell r="H13">
            <v>10006</v>
          </cell>
          <cell r="I13">
            <v>2998.0011992804316</v>
          </cell>
          <cell r="J13">
            <v>29998</v>
          </cell>
          <cell r="K13">
            <v>2892</v>
          </cell>
          <cell r="L13">
            <v>3096.473029045643</v>
          </cell>
          <cell r="M13">
            <v>8955</v>
          </cell>
          <cell r="N13">
            <v>2290</v>
          </cell>
        </row>
        <row r="14">
          <cell r="E14">
            <v>117</v>
          </cell>
          <cell r="F14">
            <v>2820.512820512821</v>
          </cell>
          <cell r="G14">
            <v>330</v>
          </cell>
          <cell r="H14">
            <v>695</v>
          </cell>
          <cell r="I14">
            <v>2805.755395683453</v>
          </cell>
          <cell r="J14">
            <v>1950</v>
          </cell>
          <cell r="K14">
            <v>270</v>
          </cell>
          <cell r="L14">
            <v>2825.925925925926</v>
          </cell>
          <cell r="M14">
            <v>763</v>
          </cell>
          <cell r="N14">
            <v>77</v>
          </cell>
        </row>
        <row r="15">
          <cell r="E15">
            <v>197</v>
          </cell>
          <cell r="F15">
            <v>3817.258883248731</v>
          </cell>
          <cell r="G15">
            <v>752</v>
          </cell>
          <cell r="H15">
            <v>372</v>
          </cell>
          <cell r="I15">
            <v>3381.720430107527</v>
          </cell>
          <cell r="J15">
            <v>1258</v>
          </cell>
          <cell r="K15">
            <v>128</v>
          </cell>
          <cell r="L15">
            <v>3500</v>
          </cell>
          <cell r="M15">
            <v>448</v>
          </cell>
          <cell r="N15">
            <v>109</v>
          </cell>
        </row>
        <row r="16">
          <cell r="E16">
            <v>322091</v>
          </cell>
          <cell r="F16">
            <v>2315.3332443315708</v>
          </cell>
          <cell r="G16">
            <v>745748</v>
          </cell>
          <cell r="H16">
            <v>329768</v>
          </cell>
          <cell r="I16">
            <v>2251.955920525945</v>
          </cell>
          <cell r="J16">
            <v>742623</v>
          </cell>
          <cell r="K16">
            <v>87090</v>
          </cell>
          <cell r="L16">
            <v>2286.324491904926</v>
          </cell>
          <cell r="M16">
            <v>199116</v>
          </cell>
          <cell r="N16">
            <v>77270</v>
          </cell>
          <cell r="O16">
            <v>2275.152064190501</v>
          </cell>
          <cell r="P16">
            <v>175801</v>
          </cell>
          <cell r="Q16">
            <v>85905</v>
          </cell>
          <cell r="R16">
            <v>2225.07420988301</v>
          </cell>
          <cell r="S16">
            <v>191145</v>
          </cell>
          <cell r="T16">
            <v>79503</v>
          </cell>
          <cell r="U16">
            <v>2220.809277637322</v>
          </cell>
          <cell r="V16">
            <v>176561</v>
          </cell>
        </row>
        <row r="17">
          <cell r="E17">
            <v>7177</v>
          </cell>
          <cell r="F17">
            <v>2611.1188518879753</v>
          </cell>
          <cell r="G17">
            <v>18740</v>
          </cell>
          <cell r="H17">
            <v>18836</v>
          </cell>
          <cell r="I17">
            <v>2504.3533658950946</v>
          </cell>
          <cell r="J17">
            <v>47172</v>
          </cell>
          <cell r="K17">
            <v>4200</v>
          </cell>
          <cell r="L17">
            <v>2549.285714285714</v>
          </cell>
          <cell r="M17">
            <v>10707</v>
          </cell>
          <cell r="N17">
            <v>3300</v>
          </cell>
        </row>
        <row r="18">
          <cell r="E18">
            <v>313277</v>
          </cell>
          <cell r="F18">
            <v>2322.452653721786</v>
          </cell>
          <cell r="G18">
            <v>727571</v>
          </cell>
          <cell r="H18">
            <v>312471</v>
          </cell>
          <cell r="I18">
            <v>2265.4806366030766</v>
          </cell>
          <cell r="J18">
            <v>707897</v>
          </cell>
          <cell r="K18">
            <v>82290</v>
          </cell>
          <cell r="L18">
            <v>2304.3018592781627</v>
          </cell>
          <cell r="M18">
            <v>189621</v>
          </cell>
          <cell r="N18">
            <v>72665</v>
          </cell>
        </row>
        <row r="19">
          <cell r="E19">
            <v>6229</v>
          </cell>
          <cell r="F19">
            <v>1954.406806871087</v>
          </cell>
          <cell r="G19">
            <v>12174</v>
          </cell>
          <cell r="H19">
            <v>13822</v>
          </cell>
          <cell r="I19">
            <v>1927.5792215308927</v>
          </cell>
          <cell r="J19">
            <v>26643</v>
          </cell>
          <cell r="K19">
            <v>4105</v>
          </cell>
          <cell r="L19">
            <v>1913.2764920828258</v>
          </cell>
          <cell r="M19">
            <v>7854</v>
          </cell>
          <cell r="N19">
            <v>3580</v>
          </cell>
        </row>
        <row r="20">
          <cell r="E20">
            <v>2585</v>
          </cell>
          <cell r="F20">
            <v>2322.2437137330758</v>
          </cell>
          <cell r="G20">
            <v>6003</v>
          </cell>
          <cell r="H20">
            <v>3475</v>
          </cell>
          <cell r="I20">
            <v>2326.043165467626</v>
          </cell>
          <cell r="J20">
            <v>8083</v>
          </cell>
          <cell r="K20">
            <v>695</v>
          </cell>
          <cell r="L20">
            <v>2361.1510791366904</v>
          </cell>
          <cell r="M20">
            <v>1641</v>
          </cell>
          <cell r="N20">
            <v>1025</v>
          </cell>
        </row>
        <row r="21">
          <cell r="E21">
            <v>484682</v>
          </cell>
          <cell r="F21">
            <v>1629.0227406835822</v>
          </cell>
          <cell r="G21">
            <v>789558</v>
          </cell>
          <cell r="H21">
            <v>460324</v>
          </cell>
          <cell r="I21">
            <v>1603.1469139128092</v>
          </cell>
          <cell r="J21">
            <v>737967</v>
          </cell>
          <cell r="K21">
            <v>94327</v>
          </cell>
          <cell r="L21">
            <v>1670.2746827525523</v>
          </cell>
          <cell r="M21">
            <v>157552</v>
          </cell>
          <cell r="N21">
            <v>106245</v>
          </cell>
          <cell r="O21">
            <v>1675.5517906725022</v>
          </cell>
          <cell r="P21">
            <v>178019</v>
          </cell>
          <cell r="Q21">
            <v>136257</v>
          </cell>
          <cell r="R21">
            <v>1546.2911997181795</v>
          </cell>
          <cell r="S21">
            <v>210693</v>
          </cell>
          <cell r="T21">
            <v>123495</v>
          </cell>
          <cell r="U21">
            <v>1552.3138588606826</v>
          </cell>
          <cell r="V21">
            <v>191703</v>
          </cell>
        </row>
        <row r="22">
          <cell r="E22">
            <v>2883</v>
          </cell>
          <cell r="F22">
            <v>2060.3537981269515</v>
          </cell>
          <cell r="I22">
            <v>1933.9210311874954</v>
          </cell>
          <cell r="L22">
            <v>1991.6279069767443</v>
          </cell>
        </row>
        <row r="23">
          <cell r="E23">
            <v>445011</v>
          </cell>
          <cell r="F23">
            <v>1649.3255222904602</v>
          </cell>
          <cell r="I23">
            <v>1616.5619711168822</v>
          </cell>
          <cell r="L23">
            <v>1693.0186400755647</v>
          </cell>
        </row>
        <row r="24">
          <cell r="E24">
            <v>33903</v>
          </cell>
          <cell r="F24">
            <v>1370.3802023419755</v>
          </cell>
          <cell r="I24">
            <v>1418.3277631893054</v>
          </cell>
          <cell r="L24">
            <v>1451.6476416110274</v>
          </cell>
        </row>
        <row r="25">
          <cell r="E25">
            <v>5768</v>
          </cell>
          <cell r="F25">
            <v>1582.871012482663</v>
          </cell>
          <cell r="I25">
            <v>1686.3534675615213</v>
          </cell>
          <cell r="L25">
            <v>1761.3960113960113</v>
          </cell>
        </row>
        <row r="26">
          <cell r="E26">
            <v>375860</v>
          </cell>
          <cell r="F26">
            <v>941.9198637790666</v>
          </cell>
          <cell r="G26">
            <v>354030</v>
          </cell>
          <cell r="H26">
            <v>302195</v>
          </cell>
          <cell r="I26">
            <v>767.8254107447178</v>
          </cell>
          <cell r="J26">
            <v>232033</v>
          </cell>
          <cell r="K26">
            <v>90146</v>
          </cell>
          <cell r="L26">
            <v>763.3283784083598</v>
          </cell>
          <cell r="M26">
            <v>68811</v>
          </cell>
          <cell r="N26">
            <v>68497</v>
          </cell>
          <cell r="O26">
            <v>795.5530899163466</v>
          </cell>
          <cell r="P26">
            <v>54493</v>
          </cell>
          <cell r="Q26">
            <v>76085</v>
          </cell>
          <cell r="R26">
            <v>792.9026746402051</v>
          </cell>
          <cell r="S26">
            <v>60328</v>
          </cell>
          <cell r="T26">
            <v>67467</v>
          </cell>
          <cell r="U26">
            <v>717.4025820030533</v>
          </cell>
          <cell r="V26">
            <v>48401</v>
          </cell>
        </row>
        <row r="27">
          <cell r="F27">
            <v>1146.4681969618243</v>
          </cell>
          <cell r="I27">
            <v>1027.6072478327194</v>
          </cell>
          <cell r="L27">
            <v>1041.9627749576987</v>
          </cell>
        </row>
        <row r="28">
          <cell r="F28">
            <v>964.6959005706574</v>
          </cell>
          <cell r="I28">
            <v>782.2166736024415</v>
          </cell>
          <cell r="L28">
            <v>772.5742739512629</v>
          </cell>
        </row>
        <row r="29">
          <cell r="F29">
            <v>846.546444368833</v>
          </cell>
          <cell r="I29">
            <v>713.9208173690931</v>
          </cell>
          <cell r="L29">
            <v>724.6584332677047</v>
          </cell>
        </row>
        <row r="30">
          <cell r="F30">
            <v>809.5959595959597</v>
          </cell>
          <cell r="I30">
            <v>780.0593765462643</v>
          </cell>
          <cell r="L30">
            <v>752.1826729348556</v>
          </cell>
        </row>
        <row r="31">
          <cell r="E31">
            <v>1151</v>
          </cell>
          <cell r="F31">
            <v>9005.212858384015</v>
          </cell>
          <cell r="G31">
            <v>10365</v>
          </cell>
          <cell r="H31">
            <v>1696</v>
          </cell>
          <cell r="I31">
            <v>7449.292452830188</v>
          </cell>
          <cell r="J31">
            <v>12634</v>
          </cell>
          <cell r="K31">
            <v>695</v>
          </cell>
          <cell r="L31">
            <v>7621.58273381295</v>
          </cell>
          <cell r="M31">
            <v>5297</v>
          </cell>
          <cell r="N31">
            <v>75</v>
          </cell>
          <cell r="O31">
            <v>8280</v>
          </cell>
          <cell r="P31">
            <v>621</v>
          </cell>
          <cell r="Q31">
            <v>242</v>
          </cell>
          <cell r="R31">
            <v>7500</v>
          </cell>
          <cell r="S31">
            <v>1815</v>
          </cell>
          <cell r="T31">
            <v>684</v>
          </cell>
          <cell r="U31">
            <v>7165.204678362574</v>
          </cell>
          <cell r="V31">
            <v>4901</v>
          </cell>
        </row>
        <row r="32">
          <cell r="F32">
            <v>7977.611940298507</v>
          </cell>
          <cell r="I32">
            <v>7584.507042253521</v>
          </cell>
          <cell r="L32">
            <v>7772.727272727272</v>
          </cell>
        </row>
        <row r="33">
          <cell r="F33">
            <v>11231.75965665236</v>
          </cell>
          <cell r="I33">
            <v>10520.59925093633</v>
          </cell>
          <cell r="L33">
            <v>10922.222222222223</v>
          </cell>
        </row>
        <row r="34">
          <cell r="F34">
            <v>0</v>
          </cell>
          <cell r="I34">
            <v>0</v>
          </cell>
          <cell r="L34">
            <v>0</v>
          </cell>
        </row>
        <row r="35">
          <cell r="F35">
            <v>7799.139167862267</v>
          </cell>
          <cell r="I35">
            <v>6979.591836734694</v>
          </cell>
          <cell r="L35">
            <v>7145.2991452991455</v>
          </cell>
        </row>
        <row r="36">
          <cell r="F36">
            <v>8500</v>
          </cell>
          <cell r="I36">
            <v>0</v>
          </cell>
          <cell r="L36">
            <v>0</v>
          </cell>
        </row>
        <row r="37">
          <cell r="F37">
            <v>15722.689075630251</v>
          </cell>
          <cell r="I37">
            <v>12264.150943396226</v>
          </cell>
          <cell r="L37">
            <v>11000</v>
          </cell>
        </row>
        <row r="38">
          <cell r="F38">
            <v>0</v>
          </cell>
          <cell r="I38">
            <v>0</v>
          </cell>
          <cell r="L38">
            <v>0</v>
          </cell>
        </row>
        <row r="39">
          <cell r="F39">
            <v>0</v>
          </cell>
          <cell r="I39">
            <v>0</v>
          </cell>
          <cell r="L39">
            <v>0</v>
          </cell>
        </row>
        <row r="40">
          <cell r="F40">
            <v>4500</v>
          </cell>
          <cell r="I40">
            <v>0</v>
          </cell>
          <cell r="L40">
            <v>0</v>
          </cell>
        </row>
        <row r="41">
          <cell r="F41">
            <v>0</v>
          </cell>
          <cell r="I41">
            <v>0</v>
          </cell>
          <cell r="L41">
            <v>0</v>
          </cell>
        </row>
        <row r="42">
          <cell r="F42">
            <v>2534.883720930233</v>
          </cell>
          <cell r="I42">
            <v>2600</v>
          </cell>
          <cell r="L42">
            <v>2400</v>
          </cell>
        </row>
        <row r="43">
          <cell r="F43">
            <v>0</v>
          </cell>
          <cell r="I43">
            <v>0</v>
          </cell>
          <cell r="L43">
            <v>0</v>
          </cell>
        </row>
        <row r="44">
          <cell r="F44">
            <v>16416.666666666668</v>
          </cell>
          <cell r="I44">
            <v>11500</v>
          </cell>
          <cell r="L44">
            <v>0</v>
          </cell>
        </row>
        <row r="45">
          <cell r="E45">
            <v>12124</v>
          </cell>
          <cell r="F45">
            <v>4523.012207192345</v>
          </cell>
          <cell r="G45">
            <v>54837</v>
          </cell>
          <cell r="H45">
            <v>18253</v>
          </cell>
          <cell r="I45">
            <v>4316.167205390894</v>
          </cell>
          <cell r="J45">
            <v>78783</v>
          </cell>
          <cell r="K45">
            <v>6603</v>
          </cell>
          <cell r="L45">
            <v>4351.355444494927</v>
          </cell>
          <cell r="M45">
            <v>28732</v>
          </cell>
          <cell r="N45">
            <v>3663</v>
          </cell>
          <cell r="O45">
            <v>4122.031122031122</v>
          </cell>
          <cell r="P45">
            <v>15099</v>
          </cell>
          <cell r="Q45">
            <v>2668</v>
          </cell>
          <cell r="R45">
            <v>3835.832083958021</v>
          </cell>
          <cell r="S45">
            <v>10234</v>
          </cell>
          <cell r="T45">
            <v>5319</v>
          </cell>
          <cell r="U45">
            <v>4647.1141191953375</v>
          </cell>
          <cell r="V45">
            <v>24718</v>
          </cell>
        </row>
        <row r="46">
          <cell r="F46">
            <v>5175.409381071329</v>
          </cell>
          <cell r="I46">
            <v>5211.570803901783</v>
          </cell>
          <cell r="L46">
            <v>5166.40625</v>
          </cell>
        </row>
        <row r="47">
          <cell r="F47">
            <v>6294.159042927517</v>
          </cell>
          <cell r="I47">
            <v>6218.916046758768</v>
          </cell>
          <cell r="L47">
            <v>6241.622574955908</v>
          </cell>
        </row>
        <row r="48">
          <cell r="F48">
            <v>0</v>
          </cell>
          <cell r="I48">
            <v>0</v>
          </cell>
          <cell r="L48">
            <v>0</v>
          </cell>
        </row>
        <row r="49">
          <cell r="F49">
            <v>4848.7825124515775</v>
          </cell>
          <cell r="I49">
            <v>4690.667136688111</v>
          </cell>
          <cell r="L49">
            <v>4713.929219600726</v>
          </cell>
        </row>
        <row r="50">
          <cell r="F50">
            <v>5187.5</v>
          </cell>
          <cell r="I50">
            <v>5207.547169811321</v>
          </cell>
          <cell r="L50">
            <v>4750</v>
          </cell>
        </row>
        <row r="51">
          <cell r="F51">
            <v>7801.546391752577</v>
          </cell>
          <cell r="I51">
            <v>6430.025445292621</v>
          </cell>
          <cell r="L51">
            <v>6000</v>
          </cell>
        </row>
        <row r="52">
          <cell r="F52">
            <v>0</v>
          </cell>
          <cell r="I52">
            <v>2200</v>
          </cell>
          <cell r="L52">
            <v>0</v>
          </cell>
        </row>
        <row r="53">
          <cell r="F53">
            <v>2000</v>
          </cell>
          <cell r="I53">
            <v>0</v>
          </cell>
          <cell r="L53">
            <v>0</v>
          </cell>
        </row>
        <row r="54">
          <cell r="F54">
            <v>1500</v>
          </cell>
          <cell r="I54">
            <v>0</v>
          </cell>
          <cell r="L54">
            <v>0</v>
          </cell>
        </row>
        <row r="55">
          <cell r="F55">
            <v>0</v>
          </cell>
          <cell r="I55">
            <v>0</v>
          </cell>
          <cell r="L55">
            <v>0</v>
          </cell>
        </row>
        <row r="56">
          <cell r="F56">
            <v>2467.109634551495</v>
          </cell>
          <cell r="I56">
            <v>2399.1071428571427</v>
          </cell>
          <cell r="L56">
            <v>2389.189189189189</v>
          </cell>
        </row>
        <row r="57">
          <cell r="F57">
            <v>3500</v>
          </cell>
          <cell r="I57">
            <v>2926.470588235294</v>
          </cell>
          <cell r="L57">
            <v>0</v>
          </cell>
        </row>
        <row r="58">
          <cell r="F58">
            <v>8428.57142857143</v>
          </cell>
          <cell r="I58">
            <v>6000</v>
          </cell>
          <cell r="L58">
            <v>0</v>
          </cell>
        </row>
        <row r="59">
          <cell r="E59">
            <v>140441</v>
          </cell>
          <cell r="F59">
            <v>2165.2152861343907</v>
          </cell>
          <cell r="G59">
            <v>304085</v>
          </cell>
          <cell r="H59">
            <v>163556</v>
          </cell>
          <cell r="I59">
            <v>2148.4017706473624</v>
          </cell>
          <cell r="J59">
            <v>351384</v>
          </cell>
          <cell r="K59">
            <v>50509</v>
          </cell>
          <cell r="L59">
            <v>2148.7853649844583</v>
          </cell>
          <cell r="M59">
            <v>108533</v>
          </cell>
          <cell r="N59">
            <v>36905</v>
          </cell>
          <cell r="O59">
            <v>2085.8962200243873</v>
          </cell>
          <cell r="P59">
            <v>76980</v>
          </cell>
          <cell r="Q59">
            <v>29189</v>
          </cell>
          <cell r="R59">
            <v>2073.520846894378</v>
          </cell>
          <cell r="S59">
            <v>60524</v>
          </cell>
          <cell r="T59">
            <v>46953</v>
          </cell>
          <cell r="U59">
            <v>2243.66920111601</v>
          </cell>
          <cell r="V59">
            <v>105347</v>
          </cell>
        </row>
        <row r="60">
          <cell r="E60">
            <v>22415</v>
          </cell>
          <cell r="F60">
            <v>2368.949364265001</v>
          </cell>
          <cell r="G60">
            <v>53100</v>
          </cell>
          <cell r="H60">
            <v>19251</v>
          </cell>
          <cell r="I60">
            <v>2230.221806659394</v>
          </cell>
          <cell r="J60">
            <v>42934</v>
          </cell>
          <cell r="K60">
            <v>5080</v>
          </cell>
          <cell r="L60">
            <v>2268.503937007874</v>
          </cell>
          <cell r="M60">
            <v>11524</v>
          </cell>
          <cell r="N60">
            <v>3210</v>
          </cell>
          <cell r="O60">
            <v>2251.090342679128</v>
          </cell>
          <cell r="P60">
            <v>7226</v>
          </cell>
          <cell r="Q60">
            <v>3064</v>
          </cell>
          <cell r="R60">
            <v>2284.921671018277</v>
          </cell>
          <cell r="S60">
            <v>7001</v>
          </cell>
          <cell r="T60">
            <v>7897</v>
          </cell>
          <cell r="U60">
            <v>2175.8895783208814</v>
          </cell>
          <cell r="V60">
            <v>17183</v>
          </cell>
        </row>
        <row r="61">
          <cell r="F61">
            <v>3216.0842362276817</v>
          </cell>
          <cell r="I61">
            <v>3232.0753318009934</v>
          </cell>
          <cell r="L61">
            <v>3171.8543046357618</v>
          </cell>
        </row>
        <row r="62">
          <cell r="F62">
            <v>3506.1475409836066</v>
          </cell>
          <cell r="I62">
            <v>3554.1401273885353</v>
          </cell>
          <cell r="L62">
            <v>3680</v>
          </cell>
        </row>
        <row r="63">
          <cell r="F63">
            <v>1097.7088948787061</v>
          </cell>
          <cell r="I63">
            <v>1138.3561643835615</v>
          </cell>
          <cell r="L63">
            <v>1133.3333333333333</v>
          </cell>
        </row>
        <row r="64">
          <cell r="F64">
            <v>2170.627601833799</v>
          </cell>
          <cell r="I64">
            <v>2156.9975946718073</v>
          </cell>
          <cell r="L64">
            <v>2162.1835847609304</v>
          </cell>
        </row>
        <row r="65">
          <cell r="F65">
            <v>2572.2028648857918</v>
          </cell>
          <cell r="I65">
            <v>2599.4465274058202</v>
          </cell>
          <cell r="L65">
            <v>2483.421052631579</v>
          </cell>
        </row>
        <row r="66">
          <cell r="F66">
            <v>2469.551895825354</v>
          </cell>
          <cell r="I66">
            <v>2433.785529715762</v>
          </cell>
          <cell r="L66">
            <v>2443.4285714285716</v>
          </cell>
        </row>
        <row r="67">
          <cell r="F67">
            <v>3250.7002801120448</v>
          </cell>
          <cell r="I67">
            <v>3086.970372730169</v>
          </cell>
          <cell r="L67">
            <v>3073.4177215189875</v>
          </cell>
        </row>
        <row r="68">
          <cell r="F68">
            <v>1298.0209545983703</v>
          </cell>
          <cell r="I68">
            <v>1342.1188630490956</v>
          </cell>
          <cell r="L68">
            <v>1337.8640776699028</v>
          </cell>
        </row>
        <row r="69">
          <cell r="F69">
            <v>1617.9540709812109</v>
          </cell>
          <cell r="I69">
            <v>1568.181818181818</v>
          </cell>
          <cell r="L69">
            <v>1535.7142857142858</v>
          </cell>
        </row>
        <row r="70">
          <cell r="F70">
            <v>1654.0084388185653</v>
          </cell>
          <cell r="I70">
            <v>1635.9832635983264</v>
          </cell>
          <cell r="L70">
            <v>1592.5925925925926</v>
          </cell>
        </row>
        <row r="71">
          <cell r="F71">
            <v>1395.8333333333333</v>
          </cell>
          <cell r="I71">
            <v>1373.2142857142858</v>
          </cell>
          <cell r="L71">
            <v>1328.5714285714284</v>
          </cell>
        </row>
        <row r="72">
          <cell r="F72">
            <v>1465.6628900814947</v>
          </cell>
          <cell r="I72">
            <v>1486.6046511627906</v>
          </cell>
          <cell r="L72">
            <v>1488.4353741496598</v>
          </cell>
        </row>
        <row r="73">
          <cell r="F73">
            <v>1555.4477853216943</v>
          </cell>
          <cell r="I73">
            <v>1569.8970840480276</v>
          </cell>
          <cell r="L73">
            <v>1579.476861167002</v>
          </cell>
        </row>
        <row r="74">
          <cell r="F74">
            <v>3413.5922330097087</v>
          </cell>
          <cell r="I74">
            <v>2096.618357487923</v>
          </cell>
          <cell r="L74">
            <v>1933.3333333333333</v>
          </cell>
        </row>
        <row r="75">
          <cell r="F75">
            <v>1792.6582672266293</v>
          </cell>
          <cell r="I75">
            <v>1641.7582417582416</v>
          </cell>
          <cell r="L75">
            <v>1547.1544715447153</v>
          </cell>
        </row>
        <row r="76">
          <cell r="E76">
            <v>278188</v>
          </cell>
          <cell r="F76">
            <v>1623.657382777115</v>
          </cell>
          <cell r="G76">
            <v>451682</v>
          </cell>
          <cell r="H76">
            <v>313865</v>
          </cell>
          <cell r="I76">
            <v>1605.6999028244627</v>
          </cell>
          <cell r="J76">
            <v>503973</v>
          </cell>
          <cell r="K76">
            <v>93642</v>
          </cell>
          <cell r="L76">
            <v>1634.2453172721644</v>
          </cell>
          <cell r="M76">
            <v>153034</v>
          </cell>
          <cell r="N76">
            <v>69283</v>
          </cell>
          <cell r="O76">
            <v>1654.186452665156</v>
          </cell>
          <cell r="P76">
            <v>114607</v>
          </cell>
          <cell r="Q76">
            <v>56455</v>
          </cell>
          <cell r="R76">
            <v>1612.4169692675582</v>
          </cell>
          <cell r="S76">
            <v>91029</v>
          </cell>
          <cell r="T76">
            <v>94485</v>
          </cell>
          <cell r="U76">
            <v>1537.841985500344</v>
          </cell>
          <cell r="V76">
            <v>145303</v>
          </cell>
        </row>
        <row r="77">
          <cell r="E77">
            <v>19340</v>
          </cell>
          <cell r="F77">
            <v>1824.5087900723888</v>
          </cell>
          <cell r="G77">
            <v>35286</v>
          </cell>
          <cell r="H77">
            <v>16926</v>
          </cell>
          <cell r="I77">
            <v>1755.5240458466267</v>
          </cell>
          <cell r="J77">
            <v>29714</v>
          </cell>
          <cell r="K77">
            <v>5080</v>
          </cell>
          <cell r="L77">
            <v>1877.3622047244094</v>
          </cell>
          <cell r="M77">
            <v>9537</v>
          </cell>
          <cell r="N77">
            <v>2155</v>
          </cell>
          <cell r="O77">
            <v>1888.631090487239</v>
          </cell>
          <cell r="P77">
            <v>4070</v>
          </cell>
          <cell r="Q77">
            <v>1854</v>
          </cell>
          <cell r="R77">
            <v>1920.1725997842502</v>
          </cell>
          <cell r="S77">
            <v>3560</v>
          </cell>
          <cell r="T77">
            <v>7837</v>
          </cell>
          <cell r="U77">
            <v>1600.9952788056653</v>
          </cell>
          <cell r="V77">
            <v>12547</v>
          </cell>
        </row>
        <row r="78">
          <cell r="F78">
            <v>2278.71995280932</v>
          </cell>
          <cell r="I78">
            <v>2302.113078241005</v>
          </cell>
          <cell r="L78">
            <v>2417.867867867868</v>
          </cell>
        </row>
        <row r="79">
          <cell r="F79">
            <v>2769.035532994924</v>
          </cell>
          <cell r="I79">
            <v>2552.830188679245</v>
          </cell>
          <cell r="L79">
            <v>2900</v>
          </cell>
        </row>
        <row r="80">
          <cell r="F80">
            <v>966.7874396135265</v>
          </cell>
          <cell r="I80">
            <v>1032.176428054953</v>
          </cell>
          <cell r="L80">
            <v>1033.7837837837837</v>
          </cell>
        </row>
        <row r="81">
          <cell r="F81">
            <v>1559.2411660952457</v>
          </cell>
          <cell r="I81">
            <v>1576.6725484306953</v>
          </cell>
          <cell r="L81">
            <v>1600.2807715367856</v>
          </cell>
        </row>
        <row r="82">
          <cell r="F82">
            <v>1799.1786447638606</v>
          </cell>
          <cell r="I82">
            <v>1823.8756769484341</v>
          </cell>
          <cell r="L82">
            <v>1883.3333333333333</v>
          </cell>
        </row>
        <row r="83">
          <cell r="F83">
            <v>1940.312648034107</v>
          </cell>
          <cell r="I83">
            <v>1949.1784486052732</v>
          </cell>
          <cell r="L83">
            <v>1957.6897246474143</v>
          </cell>
        </row>
        <row r="84">
          <cell r="F84">
            <v>2498.0100363384668</v>
          </cell>
          <cell r="I84">
            <v>2497.9793444095194</v>
          </cell>
          <cell r="L84">
            <v>2589.759036144578</v>
          </cell>
        </row>
        <row r="85">
          <cell r="F85">
            <v>1167.3189823874754</v>
          </cell>
          <cell r="I85">
            <v>1190.4337870499937</v>
          </cell>
          <cell r="L85">
            <v>1214.102564102564</v>
          </cell>
        </row>
        <row r="86">
          <cell r="F86">
            <v>1333.943275388838</v>
          </cell>
          <cell r="I86">
            <v>1296.5328467153286</v>
          </cell>
          <cell r="L86">
            <v>1312.5</v>
          </cell>
        </row>
        <row r="87">
          <cell r="F87">
            <v>1355.357142857143</v>
          </cell>
          <cell r="I87">
            <v>1339.0070921985814</v>
          </cell>
          <cell r="L87">
            <v>1376.7123287671232</v>
          </cell>
        </row>
        <row r="88">
          <cell r="F88">
            <v>1284.4574780058651</v>
          </cell>
          <cell r="I88">
            <v>1270.0831024930749</v>
          </cell>
          <cell r="L88">
            <v>1311.111111111111</v>
          </cell>
        </row>
        <row r="89">
          <cell r="F89">
            <v>1317.3178031222194</v>
          </cell>
          <cell r="I89">
            <v>1278.615508451838</v>
          </cell>
          <cell r="L89">
            <v>1344.2864149092693</v>
          </cell>
        </row>
        <row r="90">
          <cell r="F90">
            <v>1329.8493280847022</v>
          </cell>
          <cell r="I90">
            <v>1339.9334706161887</v>
          </cell>
          <cell r="L90">
            <v>1355.9322033898304</v>
          </cell>
        </row>
        <row r="91">
          <cell r="F91">
            <v>2447.2222222222226</v>
          </cell>
          <cell r="I91">
            <v>1977.6000000000001</v>
          </cell>
          <cell r="L91">
            <v>2105.2631578947367</v>
          </cell>
        </row>
        <row r="92">
          <cell r="F92">
            <v>1855.8653340347187</v>
          </cell>
          <cell r="I92">
            <v>1401.641586867305</v>
          </cell>
          <cell r="L92">
            <v>1530.4347826086957</v>
          </cell>
        </row>
        <row r="93">
          <cell r="E93">
            <v>964520</v>
          </cell>
          <cell r="F93">
            <v>863.0251316717123</v>
          </cell>
          <cell r="G93">
            <v>832405</v>
          </cell>
          <cell r="H93">
            <v>1075980</v>
          </cell>
          <cell r="I93">
            <v>956.6181527537686</v>
          </cell>
          <cell r="J93">
            <v>1029302</v>
          </cell>
          <cell r="K93">
            <v>279248</v>
          </cell>
          <cell r="L93">
            <v>932.9090987222827</v>
          </cell>
          <cell r="M93">
            <v>260513</v>
          </cell>
          <cell r="N93">
            <v>294932</v>
          </cell>
          <cell r="O93">
            <v>946.1502990519849</v>
          </cell>
          <cell r="P93">
            <v>279050</v>
          </cell>
          <cell r="Q93">
            <v>249410</v>
          </cell>
          <cell r="R93">
            <v>943.5507798404234</v>
          </cell>
          <cell r="S93">
            <v>235331</v>
          </cell>
          <cell r="T93">
            <v>252390</v>
          </cell>
          <cell r="U93">
            <v>1007.995562423234</v>
          </cell>
          <cell r="V93">
            <v>254408</v>
          </cell>
        </row>
        <row r="94">
          <cell r="E94">
            <v>253055</v>
          </cell>
          <cell r="F94">
            <v>1128.837604473336</v>
          </cell>
          <cell r="G94">
            <v>285658</v>
          </cell>
          <cell r="H94">
            <v>147338</v>
          </cell>
          <cell r="I94">
            <v>1170.0851104263666</v>
          </cell>
          <cell r="J94">
            <v>172398</v>
          </cell>
          <cell r="K94">
            <v>44465</v>
          </cell>
          <cell r="L94">
            <v>1161.3628696727762</v>
          </cell>
          <cell r="M94">
            <v>51640</v>
          </cell>
          <cell r="N94">
            <v>32895</v>
          </cell>
          <cell r="O94">
            <v>1114.2422860617116</v>
          </cell>
          <cell r="P94">
            <v>36653</v>
          </cell>
          <cell r="Q94">
            <v>40114</v>
          </cell>
          <cell r="R94">
            <v>1091.26489504911</v>
          </cell>
          <cell r="S94">
            <v>43775</v>
          </cell>
          <cell r="T94">
            <v>29864</v>
          </cell>
          <cell r="U94">
            <v>1350.4553978033753</v>
          </cell>
          <cell r="V94">
            <v>40330</v>
          </cell>
        </row>
        <row r="95">
          <cell r="F95">
            <v>823.4618933659423</v>
          </cell>
          <cell r="I95">
            <v>884.1069610587936</v>
          </cell>
          <cell r="L95">
            <v>872.2971992453926</v>
          </cell>
        </row>
        <row r="96">
          <cell r="F96">
            <v>912.4367695796267</v>
          </cell>
          <cell r="I96">
            <v>1093.6205468102733</v>
          </cell>
          <cell r="L96">
            <v>0</v>
          </cell>
        </row>
        <row r="97">
          <cell r="F97">
            <v>819.2328337255873</v>
          </cell>
          <cell r="I97">
            <v>891.9294651349967</v>
          </cell>
          <cell r="L97">
            <v>864.9632926758773</v>
          </cell>
        </row>
        <row r="98">
          <cell r="F98">
            <v>1004.9235553252138</v>
          </cell>
          <cell r="I98">
            <v>1097.1479500891267</v>
          </cell>
          <cell r="L98">
            <v>0</v>
          </cell>
        </row>
        <row r="99">
          <cell r="F99">
            <v>893.8636024866504</v>
          </cell>
          <cell r="I99">
            <v>998.387526630115</v>
          </cell>
          <cell r="L99">
            <v>960.1665824461135</v>
          </cell>
        </row>
        <row r="100">
          <cell r="F100">
            <v>1144.0474606444627</v>
          </cell>
          <cell r="I100">
            <v>1184.4149451631263</v>
          </cell>
          <cell r="L100">
            <v>1165.6210502125703</v>
          </cell>
        </row>
        <row r="101">
          <cell r="F101">
            <v>874.2955894507476</v>
          </cell>
          <cell r="I101">
            <v>959.872442200372</v>
          </cell>
          <cell r="L101">
            <v>945.560975609756</v>
          </cell>
        </row>
        <row r="102">
          <cell r="F102">
            <v>877.865372953305</v>
          </cell>
          <cell r="I102">
            <v>957.70379082602</v>
          </cell>
          <cell r="L102">
            <v>944.8818897637796</v>
          </cell>
        </row>
        <row r="103">
          <cell r="F103">
            <v>897.4761278132065</v>
          </cell>
          <cell r="I103">
            <v>1005.025850667308</v>
          </cell>
          <cell r="L103">
            <v>958.8141310136695</v>
          </cell>
        </row>
        <row r="104">
          <cell r="F104">
            <v>726.3400872018466</v>
          </cell>
          <cell r="I104">
            <v>755.462885738115</v>
          </cell>
          <cell r="L104">
            <v>745.5867082035306</v>
          </cell>
        </row>
        <row r="105">
          <cell r="F105">
            <v>716.447779862414</v>
          </cell>
          <cell r="I105">
            <v>777.8954802259888</v>
          </cell>
          <cell r="L105">
            <v>754</v>
          </cell>
        </row>
        <row r="106">
          <cell r="F106">
            <v>945.4117647058824</v>
          </cell>
          <cell r="I106">
            <v>954.7718181076006</v>
          </cell>
          <cell r="L106">
            <v>952.5129982668977</v>
          </cell>
        </row>
        <row r="107">
          <cell r="F107">
            <v>820.2928266430441</v>
          </cell>
          <cell r="I107">
            <v>841.1474633975054</v>
          </cell>
          <cell r="L107">
            <v>845.7548845470693</v>
          </cell>
        </row>
        <row r="108">
          <cell r="F108">
            <v>816.1554637082155</v>
          </cell>
          <cell r="I108">
            <v>880.4254514237491</v>
          </cell>
          <cell r="L108">
            <v>876.8318213538032</v>
          </cell>
        </row>
        <row r="109">
          <cell r="F109">
            <v>817.8418063443689</v>
          </cell>
          <cell r="I109">
            <v>812.8455976180348</v>
          </cell>
          <cell r="L109">
            <v>884.1328413284133</v>
          </cell>
        </row>
        <row r="110">
          <cell r="F110">
            <v>793.4472934472935</v>
          </cell>
          <cell r="I110">
            <v>801.3513513513514</v>
          </cell>
          <cell r="L110">
            <v>808</v>
          </cell>
        </row>
        <row r="111">
          <cell r="F111">
            <v>1066.2773379321159</v>
          </cell>
          <cell r="I111">
            <v>1054.1651640822213</v>
          </cell>
          <cell r="L111">
            <v>966.3157894736843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F113">
            <v>0</v>
          </cell>
          <cell r="I113">
            <v>0</v>
          </cell>
          <cell r="L113">
            <v>0</v>
          </cell>
        </row>
        <row r="114">
          <cell r="F114">
            <v>0</v>
          </cell>
          <cell r="I114">
            <v>0</v>
          </cell>
          <cell r="L114">
            <v>0</v>
          </cell>
        </row>
        <row r="115">
          <cell r="F115">
            <v>0</v>
          </cell>
          <cell r="I115">
            <v>0</v>
          </cell>
          <cell r="L115">
            <v>0</v>
          </cell>
        </row>
        <row r="116">
          <cell r="F116">
            <v>0</v>
          </cell>
          <cell r="I116">
            <v>0</v>
          </cell>
          <cell r="L116">
            <v>0</v>
          </cell>
        </row>
        <row r="117">
          <cell r="F117">
            <v>0</v>
          </cell>
          <cell r="I117">
            <v>0</v>
          </cell>
          <cell r="L117">
            <v>0</v>
          </cell>
        </row>
        <row r="118">
          <cell r="F118">
            <v>0</v>
          </cell>
          <cell r="I118">
            <v>0</v>
          </cell>
          <cell r="L118">
            <v>0</v>
          </cell>
        </row>
        <row r="119">
          <cell r="F119">
            <v>0</v>
          </cell>
          <cell r="I119">
            <v>0</v>
          </cell>
          <cell r="L119">
            <v>0</v>
          </cell>
        </row>
        <row r="120">
          <cell r="F120">
            <v>0</v>
          </cell>
          <cell r="I120">
            <v>0</v>
          </cell>
          <cell r="L120">
            <v>0</v>
          </cell>
        </row>
        <row r="121">
          <cell r="F121">
            <v>0</v>
          </cell>
          <cell r="I121">
            <v>0</v>
          </cell>
          <cell r="L121">
            <v>0</v>
          </cell>
        </row>
        <row r="122">
          <cell r="F122">
            <v>0</v>
          </cell>
          <cell r="I122">
            <v>0</v>
          </cell>
          <cell r="L122">
            <v>0</v>
          </cell>
        </row>
        <row r="123">
          <cell r="F123">
            <v>0</v>
          </cell>
          <cell r="I123">
            <v>0</v>
          </cell>
          <cell r="L123">
            <v>0</v>
          </cell>
        </row>
        <row r="124">
          <cell r="F124">
            <v>0</v>
          </cell>
          <cell r="I124">
            <v>0</v>
          </cell>
          <cell r="L124">
            <v>0</v>
          </cell>
        </row>
        <row r="125">
          <cell r="F125">
            <v>0</v>
          </cell>
          <cell r="I125">
            <v>0</v>
          </cell>
          <cell r="L1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1"/>
      <sheetName val="V1S"/>
      <sheetName val="V1N"/>
      <sheetName val="V1P"/>
      <sheetName val="VT3"/>
      <sheetName val="OD1A"/>
      <sheetName val="OD1B"/>
      <sheetName val="OD1C"/>
      <sheetName val="OD2"/>
      <sheetName val="ZSZ"/>
      <sheetName val="ZSZ OV"/>
      <sheetName val="FP1"/>
    </sheetNames>
    <sheetDataSet>
      <sheetData sheetId="4">
        <row r="13">
          <cell r="Q13">
            <v>17690</v>
          </cell>
          <cell r="R13">
            <v>16819</v>
          </cell>
          <cell r="S13">
            <v>19129</v>
          </cell>
          <cell r="T13">
            <v>15776</v>
          </cell>
        </row>
        <row r="24">
          <cell r="Q24">
            <v>103081</v>
          </cell>
          <cell r="R24">
            <v>98251</v>
          </cell>
          <cell r="S24">
            <v>94242</v>
          </cell>
          <cell r="T24">
            <v>92265</v>
          </cell>
        </row>
        <row r="33">
          <cell r="Q33">
            <v>125785</v>
          </cell>
          <cell r="R33">
            <v>123805</v>
          </cell>
          <cell r="S33">
            <v>115618</v>
          </cell>
          <cell r="T33">
            <v>117948</v>
          </cell>
        </row>
      </sheetData>
      <sheetData sheetId="5">
        <row r="7">
          <cell r="H7">
            <v>3232650</v>
          </cell>
          <cell r="J7">
            <v>4373562</v>
          </cell>
          <cell r="K7">
            <v>822055</v>
          </cell>
          <cell r="M7">
            <v>1136617</v>
          </cell>
          <cell r="N7">
            <v>768894</v>
          </cell>
          <cell r="P7">
            <v>1024292</v>
          </cell>
          <cell r="Q7">
            <v>831446</v>
          </cell>
          <cell r="S7">
            <v>1106506</v>
          </cell>
          <cell r="T7">
            <v>810255</v>
          </cell>
          <cell r="V7">
            <v>1106147</v>
          </cell>
        </row>
        <row r="34">
          <cell r="H34">
            <v>994014</v>
          </cell>
          <cell r="K34">
            <v>219038</v>
          </cell>
          <cell r="N34">
            <v>219269</v>
          </cell>
          <cell r="Q34">
            <v>303962</v>
          </cell>
          <cell r="T34">
            <v>251745</v>
          </cell>
        </row>
        <row r="62">
          <cell r="H62">
            <v>1541906</v>
          </cell>
          <cell r="K62">
            <v>350720</v>
          </cell>
          <cell r="N62">
            <v>347298</v>
          </cell>
          <cell r="Q62">
            <v>460647</v>
          </cell>
          <cell r="T62">
            <v>383241</v>
          </cell>
        </row>
        <row r="63">
          <cell r="H63">
            <v>1405490</v>
          </cell>
          <cell r="J63">
            <v>2106005</v>
          </cell>
          <cell r="K63">
            <v>314060</v>
          </cell>
          <cell r="M63">
            <v>482467</v>
          </cell>
          <cell r="N63">
            <v>307222</v>
          </cell>
          <cell r="P63">
            <v>473490</v>
          </cell>
          <cell r="Q63">
            <v>429995</v>
          </cell>
          <cell r="S63">
            <v>637575</v>
          </cell>
          <cell r="T63">
            <v>354213</v>
          </cell>
          <cell r="V63">
            <v>512473</v>
          </cell>
        </row>
        <row r="65">
          <cell r="H65">
            <v>150089</v>
          </cell>
          <cell r="K65">
            <v>27765</v>
          </cell>
          <cell r="N65">
            <v>36829</v>
          </cell>
          <cell r="Q65">
            <v>51988</v>
          </cell>
          <cell r="T65">
            <v>33507</v>
          </cell>
        </row>
        <row r="66">
          <cell r="H66">
            <v>136416</v>
          </cell>
          <cell r="K66">
            <v>36660</v>
          </cell>
          <cell r="N66">
            <v>40076</v>
          </cell>
          <cell r="Q66">
            <v>30652</v>
          </cell>
          <cell r="T66">
            <v>29028</v>
          </cell>
        </row>
      </sheetData>
      <sheetData sheetId="6">
        <row r="27">
          <cell r="H27">
            <v>541707</v>
          </cell>
          <cell r="K27">
            <v>166149</v>
          </cell>
          <cell r="N27">
            <v>118566</v>
          </cell>
          <cell r="Q27">
            <v>96348</v>
          </cell>
          <cell r="T27">
            <v>160644</v>
          </cell>
        </row>
        <row r="57">
          <cell r="H57">
            <v>1850899</v>
          </cell>
          <cell r="K57">
            <v>515205</v>
          </cell>
          <cell r="N57">
            <v>466372</v>
          </cell>
          <cell r="Q57">
            <v>407648</v>
          </cell>
          <cell r="T57">
            <v>461674</v>
          </cell>
        </row>
        <row r="58">
          <cell r="H58">
            <v>1827160</v>
          </cell>
          <cell r="J58">
            <v>2267557</v>
          </cell>
          <cell r="K58">
            <v>507995</v>
          </cell>
          <cell r="M58">
            <v>654150</v>
          </cell>
          <cell r="N58">
            <v>461672</v>
          </cell>
          <cell r="P58">
            <v>550802</v>
          </cell>
          <cell r="Q58">
            <v>401451</v>
          </cell>
          <cell r="S58">
            <v>468931</v>
          </cell>
          <cell r="T58">
            <v>456042</v>
          </cell>
          <cell r="V58">
            <v>593674</v>
          </cell>
        </row>
        <row r="60">
          <cell r="H60">
            <v>186866</v>
          </cell>
          <cell r="K60">
            <v>56125</v>
          </cell>
          <cell r="N60">
            <v>38910</v>
          </cell>
          <cell r="Q60">
            <v>45540</v>
          </cell>
          <cell r="T60">
            <v>46291</v>
          </cell>
        </row>
        <row r="61">
          <cell r="H61">
            <v>23739</v>
          </cell>
          <cell r="K61">
            <v>7210</v>
          </cell>
          <cell r="N61">
            <v>4700</v>
          </cell>
          <cell r="Q61">
            <v>6197</v>
          </cell>
          <cell r="T61">
            <v>5632</v>
          </cell>
        </row>
      </sheetData>
      <sheetData sheetId="8">
        <row r="7">
          <cell r="D7">
            <v>-7247</v>
          </cell>
          <cell r="E7">
            <v>-3820</v>
          </cell>
          <cell r="F7">
            <v>-7269</v>
          </cell>
          <cell r="G7">
            <v>-1576</v>
          </cell>
          <cell r="H7">
            <v>5418</v>
          </cell>
        </row>
      </sheetData>
      <sheetData sheetId="11">
        <row r="6">
          <cell r="D6">
            <v>5094606</v>
          </cell>
          <cell r="E6">
            <v>1285121</v>
          </cell>
          <cell r="F6">
            <v>1223130</v>
          </cell>
          <cell r="G6">
            <v>1267672</v>
          </cell>
          <cell r="H6">
            <v>1318683</v>
          </cell>
        </row>
        <row r="10">
          <cell r="D10">
            <v>9478</v>
          </cell>
          <cell r="E10">
            <v>785</v>
          </cell>
          <cell r="F10">
            <v>2360</v>
          </cell>
          <cell r="G10">
            <v>2235</v>
          </cell>
          <cell r="H10">
            <v>4098</v>
          </cell>
        </row>
        <row r="11">
          <cell r="D11">
            <v>77322</v>
          </cell>
          <cell r="E11">
            <v>12103</v>
          </cell>
          <cell r="F11">
            <v>29716</v>
          </cell>
          <cell r="G11">
            <v>14913</v>
          </cell>
          <cell r="H11">
            <v>20590</v>
          </cell>
        </row>
        <row r="20">
          <cell r="D20">
            <v>35410</v>
          </cell>
          <cell r="E20">
            <v>-235</v>
          </cell>
          <cell r="F20">
            <v>-88519</v>
          </cell>
          <cell r="G20">
            <v>140082</v>
          </cell>
          <cell r="H20">
            <v>-15918</v>
          </cell>
        </row>
        <row r="28">
          <cell r="E28">
            <v>0</v>
          </cell>
        </row>
        <row r="29">
          <cell r="D29">
            <v>3000</v>
          </cell>
          <cell r="H29">
            <v>3000</v>
          </cell>
        </row>
        <row r="30">
          <cell r="E30">
            <v>0</v>
          </cell>
        </row>
        <row r="32">
          <cell r="D32">
            <v>1500</v>
          </cell>
          <cell r="E32">
            <v>0</v>
          </cell>
          <cell r="H32">
            <v>1500</v>
          </cell>
        </row>
        <row r="33">
          <cell r="D33">
            <v>6000</v>
          </cell>
          <cell r="E33">
            <v>0</v>
          </cell>
          <cell r="H33">
            <v>6000</v>
          </cell>
        </row>
        <row r="41">
          <cell r="D41">
            <v>5648984</v>
          </cell>
          <cell r="E41">
            <v>1377557</v>
          </cell>
          <cell r="F41">
            <v>1352831</v>
          </cell>
          <cell r="G41">
            <v>1461128</v>
          </cell>
          <cell r="H41">
            <v>1457468</v>
          </cell>
        </row>
        <row r="63">
          <cell r="D63">
            <v>2612443</v>
          </cell>
          <cell r="E63">
            <v>542316</v>
          </cell>
          <cell r="F63">
            <v>738636</v>
          </cell>
          <cell r="G63">
            <v>679364</v>
          </cell>
          <cell r="H63">
            <v>652127</v>
          </cell>
        </row>
        <row r="66">
          <cell r="D66">
            <v>2074095</v>
          </cell>
          <cell r="E66">
            <v>510151</v>
          </cell>
          <cell r="F66">
            <v>637266</v>
          </cell>
          <cell r="G66">
            <v>502079</v>
          </cell>
          <cell r="H66">
            <v>424599</v>
          </cell>
        </row>
        <row r="67">
          <cell r="D67">
            <v>1494680</v>
          </cell>
          <cell r="E67">
            <v>367076</v>
          </cell>
          <cell r="F67">
            <v>464933</v>
          </cell>
          <cell r="G67">
            <v>360196</v>
          </cell>
          <cell r="H67">
            <v>302475</v>
          </cell>
        </row>
        <row r="79">
          <cell r="D79">
            <v>21168</v>
          </cell>
          <cell r="E79">
            <v>100</v>
          </cell>
          <cell r="F79">
            <v>400</v>
          </cell>
          <cell r="G79">
            <v>100</v>
          </cell>
          <cell r="H79">
            <v>20568</v>
          </cell>
        </row>
        <row r="87">
          <cell r="D87">
            <v>77322</v>
          </cell>
          <cell r="E87">
            <v>12103</v>
          </cell>
          <cell r="F87">
            <v>29716</v>
          </cell>
          <cell r="G87">
            <v>14913</v>
          </cell>
          <cell r="H87">
            <v>20590</v>
          </cell>
        </row>
        <row r="89">
          <cell r="D89">
            <v>5575548</v>
          </cell>
          <cell r="E89">
            <v>1224896</v>
          </cell>
          <cell r="F89">
            <v>1698594</v>
          </cell>
          <cell r="G89">
            <v>1262281</v>
          </cell>
          <cell r="H89">
            <v>1389777</v>
          </cell>
        </row>
        <row r="91">
          <cell r="D91">
            <v>73436</v>
          </cell>
          <cell r="E91">
            <v>152661</v>
          </cell>
          <cell r="F91">
            <v>-345763</v>
          </cell>
          <cell r="G91">
            <v>198847</v>
          </cell>
          <cell r="H91">
            <v>67691</v>
          </cell>
        </row>
        <row r="94">
          <cell r="D94">
            <v>2054</v>
          </cell>
          <cell r="E94">
            <v>260</v>
          </cell>
          <cell r="F94">
            <v>252</v>
          </cell>
          <cell r="G94">
            <v>-1625</v>
          </cell>
          <cell r="H94">
            <v>3167</v>
          </cell>
        </row>
        <row r="97">
          <cell r="D97">
            <v>2562856</v>
          </cell>
          <cell r="E97">
            <v>752756</v>
          </cell>
          <cell r="F97">
            <v>407103</v>
          </cell>
          <cell r="G97">
            <v>738965</v>
          </cell>
          <cell r="H97">
            <v>664032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1"/>
  <sheetViews>
    <sheetView showGridLines="0" tabSelected="1" view="pageBreakPreview" zoomScale="60" zoomScaleNormal="75" workbookViewId="0" topLeftCell="A1">
      <selection activeCell="B1" sqref="B1"/>
    </sheetView>
  </sheetViews>
  <sheetFormatPr defaultColWidth="9.00390625" defaultRowHeight="12.75"/>
  <cols>
    <col min="1" max="1" width="3.875" style="0" customWidth="1"/>
    <col min="2" max="2" width="33.25390625" style="0" customWidth="1"/>
    <col min="3" max="3" width="6.375" style="0" customWidth="1"/>
    <col min="4" max="4" width="13.75390625" style="0" customWidth="1"/>
    <col min="5" max="5" width="10.75390625" style="0" customWidth="1"/>
    <col min="6" max="6" width="12.125" style="0" customWidth="1"/>
    <col min="7" max="7" width="13.75390625" style="0" customWidth="1"/>
    <col min="8" max="8" width="11.375" style="0" customWidth="1"/>
    <col min="9" max="9" width="12.75390625" style="0" customWidth="1"/>
    <col min="10" max="10" width="11.00390625" style="0" customWidth="1"/>
    <col min="11" max="12" width="13.75390625" style="0" hidden="1" customWidth="1"/>
    <col min="13" max="13" width="9.125" style="0" hidden="1" customWidth="1"/>
    <col min="14" max="14" width="16.25390625" style="0" hidden="1" customWidth="1"/>
    <col min="15" max="16" width="9.125" style="0" hidden="1" customWidth="1"/>
    <col min="17" max="17" width="10.375" style="0" customWidth="1"/>
    <col min="18" max="18" width="11.625" style="0" customWidth="1"/>
    <col min="19" max="19" width="21.875" style="0" hidden="1" customWidth="1"/>
    <col min="20" max="21" width="9.125" style="0" hidden="1" customWidth="1"/>
  </cols>
  <sheetData>
    <row r="2" spans="1:21" ht="15.75" customHeight="1">
      <c r="A2" s="241" t="s">
        <v>177</v>
      </c>
      <c r="B2" s="241"/>
      <c r="C2" s="241"/>
      <c r="D2" s="241"/>
      <c r="E2" s="241"/>
      <c r="F2" s="241"/>
      <c r="G2" s="241"/>
      <c r="H2" s="241"/>
      <c r="I2" s="241"/>
      <c r="J2" s="241"/>
      <c r="M2" s="1" t="s">
        <v>3</v>
      </c>
      <c r="N2" s="1" t="s">
        <v>4</v>
      </c>
      <c r="O2" s="1" t="s">
        <v>3</v>
      </c>
      <c r="P2" s="1" t="s">
        <v>4</v>
      </c>
      <c r="T2" s="1" t="s">
        <v>3</v>
      </c>
      <c r="U2" s="1" t="s">
        <v>4</v>
      </c>
    </row>
    <row r="3" spans="1:21" ht="15.75" customHeight="1" thickBot="1">
      <c r="A3" s="242" t="s">
        <v>178</v>
      </c>
      <c r="B3" s="242"/>
      <c r="C3" s="242"/>
      <c r="D3" s="242"/>
      <c r="E3" s="242"/>
      <c r="F3" s="242"/>
      <c r="G3" s="242"/>
      <c r="H3" s="242"/>
      <c r="I3" s="242"/>
      <c r="J3" s="242"/>
      <c r="M3" s="1"/>
      <c r="N3" s="1"/>
      <c r="O3" s="1"/>
      <c r="P3" s="1"/>
      <c r="T3" s="1"/>
      <c r="U3" s="1"/>
    </row>
    <row r="4" spans="2:4" ht="13.5" hidden="1" thickBot="1">
      <c r="B4" s="225" t="s">
        <v>90</v>
      </c>
      <c r="C4" s="225"/>
      <c r="D4" s="27" t="e">
        <f>#REF!</f>
        <v>#REF!</v>
      </c>
    </row>
    <row r="5" spans="1:12" ht="17.25" customHeight="1">
      <c r="A5" s="235" t="s">
        <v>5</v>
      </c>
      <c r="B5" s="232" t="s">
        <v>6</v>
      </c>
      <c r="C5" s="212" t="s">
        <v>86</v>
      </c>
      <c r="D5" s="215" t="s">
        <v>7</v>
      </c>
      <c r="E5" s="218" t="s">
        <v>8</v>
      </c>
      <c r="F5" s="221" t="s">
        <v>9</v>
      </c>
      <c r="G5" s="226" t="s">
        <v>97</v>
      </c>
      <c r="H5" s="223" t="s">
        <v>87</v>
      </c>
      <c r="I5" s="238" t="s">
        <v>159</v>
      </c>
      <c r="J5" s="209" t="s">
        <v>10</v>
      </c>
      <c r="K5" s="52" t="s">
        <v>11</v>
      </c>
      <c r="L5" s="229" t="s">
        <v>12</v>
      </c>
    </row>
    <row r="6" spans="1:12" ht="17.25" customHeight="1">
      <c r="A6" s="236"/>
      <c r="B6" s="233"/>
      <c r="C6" s="213"/>
      <c r="D6" s="216"/>
      <c r="E6" s="219"/>
      <c r="F6" s="222"/>
      <c r="G6" s="227"/>
      <c r="H6" s="224"/>
      <c r="I6" s="239"/>
      <c r="J6" s="210"/>
      <c r="K6" s="53"/>
      <c r="L6" s="230"/>
    </row>
    <row r="7" spans="1:12" ht="11.25" customHeight="1">
      <c r="A7" s="237"/>
      <c r="B7" s="234"/>
      <c r="C7" s="214"/>
      <c r="D7" s="217"/>
      <c r="E7" s="220"/>
      <c r="F7" s="222"/>
      <c r="G7" s="28" t="s">
        <v>175</v>
      </c>
      <c r="H7" s="224"/>
      <c r="I7" s="240"/>
      <c r="J7" s="211"/>
      <c r="K7" s="228"/>
      <c r="L7" s="231"/>
    </row>
    <row r="8" spans="1:12" ht="15" customHeight="1" thickBot="1">
      <c r="A8" s="54" t="s">
        <v>13</v>
      </c>
      <c r="B8" s="55" t="s">
        <v>14</v>
      </c>
      <c r="C8" s="55" t="s">
        <v>15</v>
      </c>
      <c r="D8" s="56">
        <v>1</v>
      </c>
      <c r="E8" s="57">
        <v>2</v>
      </c>
      <c r="F8" s="58">
        <v>3</v>
      </c>
      <c r="G8" s="32" t="s">
        <v>96</v>
      </c>
      <c r="H8" s="59">
        <v>4</v>
      </c>
      <c r="I8" s="60">
        <v>5</v>
      </c>
      <c r="J8" s="58">
        <v>6</v>
      </c>
      <c r="K8" s="4">
        <v>6</v>
      </c>
      <c r="L8" s="5">
        <v>7</v>
      </c>
    </row>
    <row r="9" spans="1:12" ht="12.75" customHeight="1" thickTop="1">
      <c r="A9" s="61" t="s">
        <v>16</v>
      </c>
      <c r="B9" s="62" t="s">
        <v>17</v>
      </c>
      <c r="C9" s="63" t="s">
        <v>18</v>
      </c>
      <c r="D9" s="64">
        <v>6184</v>
      </c>
      <c r="E9" s="65">
        <v>4487</v>
      </c>
      <c r="F9" s="66">
        <v>5281</v>
      </c>
      <c r="G9" s="66">
        <v>5594</v>
      </c>
      <c r="H9" s="67">
        <v>794</v>
      </c>
      <c r="I9" s="68">
        <v>117.7</v>
      </c>
      <c r="J9" s="69">
        <v>85.4</v>
      </c>
      <c r="K9" s="6"/>
      <c r="L9" s="7"/>
    </row>
    <row r="10" spans="1:12" ht="15" customHeight="1">
      <c r="A10" s="70" t="s">
        <v>19</v>
      </c>
      <c r="B10" s="71" t="s">
        <v>20</v>
      </c>
      <c r="C10" s="72" t="s">
        <v>18</v>
      </c>
      <c r="D10" s="73">
        <v>17484</v>
      </c>
      <c r="E10" s="74">
        <v>13905</v>
      </c>
      <c r="F10" s="75">
        <v>14633</v>
      </c>
      <c r="G10" s="75">
        <v>14157.61</v>
      </c>
      <c r="H10" s="67">
        <v>728</v>
      </c>
      <c r="I10" s="76">
        <v>105.2</v>
      </c>
      <c r="J10" s="69">
        <v>83.7</v>
      </c>
      <c r="K10" s="8"/>
      <c r="L10" s="9"/>
    </row>
    <row r="11" spans="1:12" ht="15" customHeight="1">
      <c r="A11" s="70" t="s">
        <v>21</v>
      </c>
      <c r="B11" s="71" t="s">
        <v>22</v>
      </c>
      <c r="C11" s="72" t="s">
        <v>23</v>
      </c>
      <c r="D11" s="73">
        <v>569609</v>
      </c>
      <c r="E11" s="77">
        <v>458555</v>
      </c>
      <c r="F11" s="78">
        <v>409168</v>
      </c>
      <c r="G11" s="75">
        <v>446727</v>
      </c>
      <c r="H11" s="67">
        <v>-49387</v>
      </c>
      <c r="I11" s="76">
        <v>89.2</v>
      </c>
      <c r="J11" s="69">
        <v>71.8</v>
      </c>
      <c r="K11" s="10"/>
      <c r="L11" s="7"/>
    </row>
    <row r="12" spans="1:12" ht="15" customHeight="1">
      <c r="A12" s="79" t="s">
        <v>24</v>
      </c>
      <c r="B12" s="80" t="s">
        <v>103</v>
      </c>
      <c r="C12" s="81" t="s">
        <v>89</v>
      </c>
      <c r="D12" s="82">
        <v>167.65257143664448</v>
      </c>
      <c r="E12" s="83">
        <v>179.78734707656142</v>
      </c>
      <c r="F12" s="84">
        <v>154.58893393677602</v>
      </c>
      <c r="G12" s="85">
        <v>174.0887296148846</v>
      </c>
      <c r="H12" s="67">
        <v>-25.1984131397854</v>
      </c>
      <c r="I12" s="76">
        <v>86</v>
      </c>
      <c r="J12" s="69">
        <v>92.2</v>
      </c>
      <c r="K12" s="10"/>
      <c r="L12" s="7"/>
    </row>
    <row r="13" spans="1:12" ht="15" customHeight="1">
      <c r="A13" s="70" t="s">
        <v>26</v>
      </c>
      <c r="B13" s="71" t="s">
        <v>102</v>
      </c>
      <c r="C13" s="72" t="s">
        <v>23</v>
      </c>
      <c r="D13" s="86">
        <v>2342436</v>
      </c>
      <c r="E13" s="77">
        <v>1757403</v>
      </c>
      <c r="F13" s="87">
        <v>1731092</v>
      </c>
      <c r="G13" s="75">
        <v>1734614</v>
      </c>
      <c r="H13" s="67">
        <v>-26311</v>
      </c>
      <c r="I13" s="76">
        <v>98.5</v>
      </c>
      <c r="J13" s="69">
        <v>73.9</v>
      </c>
      <c r="K13" s="10"/>
      <c r="L13" s="7"/>
    </row>
    <row r="14" spans="1:12" ht="15" customHeight="1">
      <c r="A14" s="79" t="s">
        <v>27</v>
      </c>
      <c r="B14" s="80" t="s">
        <v>104</v>
      </c>
      <c r="C14" s="81" t="s">
        <v>89</v>
      </c>
      <c r="D14" s="82">
        <v>689.4473556874412</v>
      </c>
      <c r="E14" s="83">
        <v>689.031464305024</v>
      </c>
      <c r="F14" s="84">
        <v>654.0288263658974</v>
      </c>
      <c r="G14" s="85">
        <v>675.9760382340746</v>
      </c>
      <c r="H14" s="67">
        <v>-35.002637939126544</v>
      </c>
      <c r="I14" s="76">
        <v>94.9</v>
      </c>
      <c r="J14" s="69">
        <v>94.9</v>
      </c>
      <c r="K14" s="10"/>
      <c r="L14" s="7"/>
    </row>
    <row r="15" spans="1:12" ht="15" customHeight="1">
      <c r="A15" s="70" t="s">
        <v>29</v>
      </c>
      <c r="B15" s="71" t="s">
        <v>25</v>
      </c>
      <c r="C15" s="72" t="s">
        <v>18</v>
      </c>
      <c r="D15" s="73">
        <v>16503</v>
      </c>
      <c r="E15" s="88">
        <v>13114</v>
      </c>
      <c r="F15" s="75">
        <v>13787</v>
      </c>
      <c r="G15" s="75">
        <v>13564</v>
      </c>
      <c r="H15" s="67">
        <v>673</v>
      </c>
      <c r="I15" s="76">
        <v>105.1</v>
      </c>
      <c r="J15" s="69">
        <v>83.5</v>
      </c>
      <c r="K15" s="6"/>
      <c r="L15" s="7"/>
    </row>
    <row r="16" spans="1:12" ht="15" customHeight="1">
      <c r="A16" s="70" t="s">
        <v>30</v>
      </c>
      <c r="B16" s="71" t="s">
        <v>91</v>
      </c>
      <c r="C16" s="72" t="s">
        <v>156</v>
      </c>
      <c r="D16" s="73">
        <v>3397556</v>
      </c>
      <c r="E16" s="74">
        <v>2550541</v>
      </c>
      <c r="F16" s="75">
        <v>2646813</v>
      </c>
      <c r="G16" s="75">
        <v>2566088</v>
      </c>
      <c r="H16" s="67">
        <v>96272</v>
      </c>
      <c r="I16" s="76">
        <v>103.8</v>
      </c>
      <c r="J16" s="69">
        <v>77.9</v>
      </c>
      <c r="K16" s="11">
        <f>SUM(K17:K18)</f>
        <v>0</v>
      </c>
      <c r="L16" s="12">
        <f>SUM(L17:L18)</f>
        <v>0</v>
      </c>
    </row>
    <row r="17" spans="1:12" ht="15" customHeight="1">
      <c r="A17" s="79" t="s">
        <v>32</v>
      </c>
      <c r="B17" s="80" t="s">
        <v>28</v>
      </c>
      <c r="C17" s="81" t="s">
        <v>88</v>
      </c>
      <c r="D17" s="73">
        <v>1544260</v>
      </c>
      <c r="E17" s="88">
        <v>1156713</v>
      </c>
      <c r="F17" s="75">
        <v>1301734</v>
      </c>
      <c r="G17" s="75">
        <v>1168798</v>
      </c>
      <c r="H17" s="67">
        <v>145021</v>
      </c>
      <c r="I17" s="76">
        <v>112.5</v>
      </c>
      <c r="J17" s="69">
        <v>84.3</v>
      </c>
      <c r="K17" s="6"/>
      <c r="L17" s="7"/>
    </row>
    <row r="18" spans="1:12" ht="15" customHeight="1">
      <c r="A18" s="79" t="s">
        <v>34</v>
      </c>
      <c r="B18" s="80" t="s">
        <v>119</v>
      </c>
      <c r="C18" s="81" t="s">
        <v>88</v>
      </c>
      <c r="D18" s="73">
        <v>1853296</v>
      </c>
      <c r="E18" s="88">
        <v>1393828</v>
      </c>
      <c r="F18" s="75">
        <v>1345079</v>
      </c>
      <c r="G18" s="75">
        <v>1397290</v>
      </c>
      <c r="H18" s="67">
        <v>-48749</v>
      </c>
      <c r="I18" s="76">
        <v>96.5</v>
      </c>
      <c r="J18" s="69">
        <v>72.6</v>
      </c>
      <c r="K18" s="6"/>
      <c r="L18" s="7"/>
    </row>
    <row r="19" spans="1:12" ht="15" customHeight="1">
      <c r="A19" s="70" t="s">
        <v>36</v>
      </c>
      <c r="B19" s="71" t="s">
        <v>31</v>
      </c>
      <c r="C19" s="72" t="s">
        <v>156</v>
      </c>
      <c r="D19" s="43" t="s">
        <v>2</v>
      </c>
      <c r="E19" s="89" t="s">
        <v>2</v>
      </c>
      <c r="F19" s="90">
        <v>898180</v>
      </c>
      <c r="G19" s="75">
        <v>925018</v>
      </c>
      <c r="H19" s="89" t="s">
        <v>2</v>
      </c>
      <c r="I19" s="91" t="s">
        <v>2</v>
      </c>
      <c r="J19" s="92" t="s">
        <v>2</v>
      </c>
      <c r="K19" s="13"/>
      <c r="L19" s="14"/>
    </row>
    <row r="20" spans="1:12" ht="15" customHeight="1">
      <c r="A20" s="70" t="s">
        <v>38</v>
      </c>
      <c r="B20" s="71" t="s">
        <v>33</v>
      </c>
      <c r="C20" s="72" t="s">
        <v>156</v>
      </c>
      <c r="D20" s="93">
        <v>3370264</v>
      </c>
      <c r="E20" s="88">
        <v>2527844</v>
      </c>
      <c r="F20" s="75">
        <v>2632030</v>
      </c>
      <c r="G20" s="75">
        <v>2501502.58</v>
      </c>
      <c r="H20" s="67">
        <v>104186</v>
      </c>
      <c r="I20" s="76">
        <v>104.1</v>
      </c>
      <c r="J20" s="69">
        <v>78.1</v>
      </c>
      <c r="K20" s="6"/>
      <c r="L20" s="7"/>
    </row>
    <row r="21" spans="1:12" ht="15" customHeight="1">
      <c r="A21" s="70" t="s">
        <v>39</v>
      </c>
      <c r="B21" s="71" t="s">
        <v>35</v>
      </c>
      <c r="C21" s="72" t="s">
        <v>156</v>
      </c>
      <c r="D21" s="73">
        <v>3299250</v>
      </c>
      <c r="E21" s="88">
        <v>2487303</v>
      </c>
      <c r="F21" s="75">
        <v>2560943</v>
      </c>
      <c r="G21" s="75">
        <v>2461396.27</v>
      </c>
      <c r="H21" s="67">
        <v>73640</v>
      </c>
      <c r="I21" s="76">
        <v>103</v>
      </c>
      <c r="J21" s="69">
        <v>77.6</v>
      </c>
      <c r="K21" s="6"/>
      <c r="L21" s="7"/>
    </row>
    <row r="22" spans="1:17" ht="15" customHeight="1">
      <c r="A22" s="70" t="s">
        <v>40</v>
      </c>
      <c r="B22" s="71" t="s">
        <v>37</v>
      </c>
      <c r="C22" s="72" t="s">
        <v>156</v>
      </c>
      <c r="D22" s="73">
        <v>3232650</v>
      </c>
      <c r="E22" s="74">
        <v>2422395</v>
      </c>
      <c r="F22" s="75">
        <v>2545830</v>
      </c>
      <c r="G22" s="75">
        <v>2295102</v>
      </c>
      <c r="H22" s="67">
        <v>123435</v>
      </c>
      <c r="I22" s="76">
        <v>105.1</v>
      </c>
      <c r="J22" s="69">
        <v>78.8</v>
      </c>
      <c r="K22" s="11">
        <f>SUM(K23:K24)</f>
        <v>0</v>
      </c>
      <c r="L22" s="12">
        <f>SUM(L23:L24)</f>
        <v>0</v>
      </c>
      <c r="Q22">
        <v>2217248</v>
      </c>
    </row>
    <row r="23" spans="1:17" ht="15" customHeight="1">
      <c r="A23" s="79" t="s">
        <v>42</v>
      </c>
      <c r="B23" s="80" t="s">
        <v>94</v>
      </c>
      <c r="C23" s="81" t="s">
        <v>88</v>
      </c>
      <c r="D23" s="73">
        <v>1405490</v>
      </c>
      <c r="E23" s="74">
        <v>1051277</v>
      </c>
      <c r="F23" s="94">
        <v>1199301</v>
      </c>
      <c r="G23" s="75">
        <v>932465</v>
      </c>
      <c r="H23" s="67">
        <v>148024</v>
      </c>
      <c r="I23" s="76">
        <v>114.1</v>
      </c>
      <c r="J23" s="69">
        <v>85.3</v>
      </c>
      <c r="K23" s="15"/>
      <c r="L23" s="7"/>
      <c r="M23" s="2" t="e">
        <f>IF($D$4=1,'[2]OD1A'!K62/3,IF($D$4=2,'[2]OD1A'!K62/3*2,IF($D$4=3,'[2]OD1A'!K62,IF($D$4=4,'[2]OD1A'!K62+'[2]OD1A'!N62/3,IF($D$4=5,'[2]OD1A'!K62+'[2]OD1A'!N62/3*2,IF($D$4=6,'[2]OD1A'!K62+'[2]OD1A'!N62,0))))))</f>
        <v>#REF!</v>
      </c>
      <c r="N23" s="2" t="e">
        <f>IF($D$4=7,'[2]OD1A'!Q62/3+'[2]OD1A'!N62+'[2]OD1A'!K62,IF($D$4=8,'[2]OD1A'!Q62/3*2+'[2]OD1A'!N62+'[2]OD1A'!K62,IF($D$4=9,'[2]OD1A'!H62-'[2]OD1A'!T62,IF($D$4=10,'[2]OD1A'!H62-'[2]OD1A'!T62/3*2,IF($D$4=11,'[2]OD1A'!H62-'[2]OD1A'!T62/3,IF($D$4=12,'[2]OD1A'!H62,0))))))</f>
        <v>#REF!</v>
      </c>
      <c r="O23" s="2" t="e">
        <f>IF($D$4=1,'[2]OD1A'!K66/3,IF($D$4=2,'[2]OD1A'!K66/3*2,IF($D$4=3,'[2]OD1A'!K66,IF($D$4=4,'[2]OD1A'!K66+'[2]OD1A'!N66/3,IF($D$4=5,'[2]OD1A'!K66+'[2]OD1A'!N66/3*2,IF($D$4=6,'[2]OD1A'!K66+'[2]OD1A'!N66,0))))))</f>
        <v>#REF!</v>
      </c>
      <c r="P23" s="2" t="e">
        <f>IF($D$4=7,'[2]OD1A'!Q66/3+'[2]OD1A'!N66+'[2]OD1A'!K66,IF($D$4=8,'[2]OD1A'!Q66/3*2+'[2]OD1A'!N66+'[2]OD1A'!K66,IF($D$4=9,'[2]OD1A'!H66-'[2]OD1A'!T66,IF($D$4=10,'[2]OD1A'!H66-'[2]OD1A'!T66/3*2,IF($D$4=11,'[2]OD1A'!H66-'[2]OD1A'!T66/3,IF($D$4=12,'[2]OD1A'!H66,0))))))</f>
        <v>#REF!</v>
      </c>
      <c r="Q23">
        <v>1032683</v>
      </c>
    </row>
    <row r="24" spans="1:17" ht="15" customHeight="1">
      <c r="A24" s="79" t="s">
        <v>43</v>
      </c>
      <c r="B24" s="80" t="s">
        <v>95</v>
      </c>
      <c r="C24" s="81" t="s">
        <v>88</v>
      </c>
      <c r="D24" s="73">
        <v>1827160</v>
      </c>
      <c r="E24" s="74">
        <v>1371118</v>
      </c>
      <c r="F24" s="94">
        <v>1346529</v>
      </c>
      <c r="G24" s="75">
        <v>1362637</v>
      </c>
      <c r="H24" s="67">
        <v>-24589</v>
      </c>
      <c r="I24" s="76">
        <v>98.2</v>
      </c>
      <c r="J24" s="69">
        <v>73.7</v>
      </c>
      <c r="K24" s="15"/>
      <c r="L24" s="7"/>
      <c r="M24" s="2" t="e">
        <f>IF($D$4=1,'[2]OD1B'!K57/3,IF($D$4=2,'[2]OD1B'!K57/3*2,IF($D$4=3,'[2]OD1B'!K57,IF($D$4=4,'[2]OD1B'!K57+'[2]OD1B'!N57/3,IF($D$4=5,'[2]OD1B'!K57+'[2]OD1B'!N57/3*2,IF($D$4=6,'[2]OD1B'!K57+'[2]OD1B'!N57,0))))))</f>
        <v>#REF!</v>
      </c>
      <c r="N24" s="2" t="e">
        <f>IF($D$4=7,'[2]OD1B'!Q57/3+'[2]OD1B'!N57+'[2]OD1B'!K57,IF($D$4=8,'[2]OD1B'!Q57/3*2+'[2]OD1B'!N57+'[2]OD1B'!K57,IF($D$4=9,'[2]OD1B'!H57-'[2]OD1B'!T57,IF($D$4=10,'[2]OD1B'!H57-'[2]OD1B'!T57/3*2,IF($D$4=11,'[2]OD1B'!H57-'[2]OD1B'!T57/3,IF($D$4=12,'[2]OD1B'!H57,0))))))</f>
        <v>#REF!</v>
      </c>
      <c r="O24" s="2" t="e">
        <f>IF($D$4=1,'[2]OD1B'!K61/3,IF($D$4=2,'[2]OD1B'!K61/3*2,IF($D$4=3,'[2]OD1B'!K61,IF($D$4=4,'[2]OD1B'!K61+'[2]OD1B'!N61/3,IF($D$4=5,'[2]OD1B'!K61+'[2]OD1B'!N61/3*2,IF($D$4=6,'[2]OD1B'!K61+'[2]OD1B'!N61,0))))))</f>
        <v>#REF!</v>
      </c>
      <c r="P24" s="2" t="e">
        <f>IF($D$4=7,'[2]OD1B'!Q61/3+'[2]OD1B'!N61+'[2]OD1B'!K61,IF($D$4=8,'[2]OD1B'!Q61/3*2+'[2]OD1B'!N61+'[2]OD1B'!K61,IF($D$4=9,'[2]OD1B'!H61-'[2]OD1B'!T61,IF($D$4=10,'[2]OD1B'!H61-'[2]OD1B'!T61/3*2,IF($D$4=11,'[2]OD1B'!H61-'[2]OD1B'!T61/3,IF($D$4=12,'[2]OD1B'!H61,0))))))</f>
        <v>#REF!</v>
      </c>
      <c r="Q24">
        <v>1184565</v>
      </c>
    </row>
    <row r="25" spans="1:17" ht="15" customHeight="1">
      <c r="A25" s="70" t="s">
        <v>44</v>
      </c>
      <c r="B25" s="71" t="s">
        <v>41</v>
      </c>
      <c r="C25" s="72" t="s">
        <v>156</v>
      </c>
      <c r="D25" s="73">
        <v>336955</v>
      </c>
      <c r="E25" s="74">
        <v>257157</v>
      </c>
      <c r="F25" s="75">
        <v>242938</v>
      </c>
      <c r="G25" s="75">
        <v>250608</v>
      </c>
      <c r="H25" s="67">
        <v>-14219</v>
      </c>
      <c r="I25" s="76">
        <v>94.5</v>
      </c>
      <c r="J25" s="69">
        <v>72.1</v>
      </c>
      <c r="K25" s="11">
        <f>SUM(K26:K27)</f>
        <v>0</v>
      </c>
      <c r="L25" s="12">
        <f>SUM(L26:L27)</f>
        <v>0</v>
      </c>
      <c r="Q25">
        <v>209317</v>
      </c>
    </row>
    <row r="26" spans="1:17" ht="15" customHeight="1">
      <c r="A26" s="79" t="s">
        <v>47</v>
      </c>
      <c r="B26" s="80" t="s">
        <v>28</v>
      </c>
      <c r="C26" s="81" t="s">
        <v>88</v>
      </c>
      <c r="D26" s="73">
        <v>150089</v>
      </c>
      <c r="E26" s="74">
        <v>116582</v>
      </c>
      <c r="F26" s="78">
        <v>98111</v>
      </c>
      <c r="G26" s="75">
        <v>30948</v>
      </c>
      <c r="H26" s="67">
        <v>-18471</v>
      </c>
      <c r="I26" s="76">
        <v>84.2</v>
      </c>
      <c r="J26" s="69">
        <v>65.4</v>
      </c>
      <c r="K26" s="15"/>
      <c r="L26" s="7"/>
      <c r="M26" s="2" t="e">
        <f>IF($D$4=1,'[2]OD1A'!K65/3,IF($D$4=2,'[2]OD1A'!K65/3*2,IF($D$4=3,'[2]OD1A'!K65,IF($D$4=4,'[2]OD1A'!K65+'[2]OD1A'!N65/3,IF($D$4=5,'[2]OD1A'!K65+'[2]OD1A'!N65/3*2,IF($D$4=6,'[2]OD1A'!K65+'[2]OD1A'!N65,0))))))</f>
        <v>#REF!</v>
      </c>
      <c r="N26" s="2" t="e">
        <f>IF($D$4=7,'[2]OD1A'!Q65/3+'[2]OD1A'!N65+'[2]OD1A'!K65,IF($D$4=8,'[2]OD1A'!Q65/3*2+'[2]OD1A'!N65+'[2]OD1A'!K65,IF($D$4=9,'[2]OD1A'!H65-'[2]OD1A'!T65,IF($D$4=10,'[2]OD1A'!H65-'[2]OD1A'!T65/3*2,IF($D$4=11,'[2]OD1A'!H65-'[2]OD1A'!T65/3,IF($D$4=12,'[2]OD1A'!H65,0))))))</f>
        <v>#REF!</v>
      </c>
      <c r="Q26">
        <v>83494</v>
      </c>
    </row>
    <row r="27" spans="1:17" ht="15" customHeight="1">
      <c r="A27" s="79" t="s">
        <v>49</v>
      </c>
      <c r="B27" s="80" t="s">
        <v>119</v>
      </c>
      <c r="C27" s="81" t="s">
        <v>88</v>
      </c>
      <c r="D27" s="73">
        <v>186866</v>
      </c>
      <c r="E27" s="74">
        <v>140575</v>
      </c>
      <c r="F27" s="78">
        <v>144827</v>
      </c>
      <c r="G27" s="87">
        <v>219660</v>
      </c>
      <c r="H27" s="67">
        <v>4252</v>
      </c>
      <c r="I27" s="76">
        <v>103</v>
      </c>
      <c r="J27" s="69">
        <v>77.5</v>
      </c>
      <c r="K27" s="15"/>
      <c r="L27" s="7"/>
      <c r="M27" s="2" t="e">
        <f>IF($D$4=1,'[2]OD1B'!K60/3,IF($D$4=2,'[2]OD1B'!K60/3*2,IF($D$4=3,'[2]OD1B'!K60,IF($D$4=4,'[2]OD1B'!K60+'[2]OD1B'!N60/3,IF($D$4=5,'[2]OD1B'!K60+'[2]OD1B'!N60/3*2,IF($D$4=6,'[2]OD1B'!K60+'[2]OD1B'!N60,0))))))</f>
        <v>#REF!</v>
      </c>
      <c r="N27" s="2" t="e">
        <f>IF($D$4=7,'[2]OD1B'!Q60/3+'[2]OD1B'!N60+'[2]OD1B'!K60,IF($D$4=8,'[2]OD1B'!Q60/3*2+'[2]OD1B'!N60+'[2]OD1B'!K60,IF($D$4=9,'[2]OD1B'!H60-'[2]OD1B'!T60,IF($D$4=10,'[2]OD1B'!H60-'[2]OD1B'!T60/3*2,IF($D$4=11,'[2]OD1B'!H60-'[2]OD1B'!T60/3,IF($D$4=12,'[2]OD1B'!H60,0))))))</f>
        <v>#REF!</v>
      </c>
      <c r="Q27">
        <v>125823</v>
      </c>
    </row>
    <row r="28" spans="1:17" ht="15" customHeight="1">
      <c r="A28" s="70" t="s">
        <v>51</v>
      </c>
      <c r="B28" s="71" t="s">
        <v>45</v>
      </c>
      <c r="C28" s="72" t="s">
        <v>46</v>
      </c>
      <c r="D28" s="95">
        <v>64.46657578347838</v>
      </c>
      <c r="E28" s="96">
        <v>64.06243392179793</v>
      </c>
      <c r="F28" s="97">
        <v>66.8</v>
      </c>
      <c r="G28" s="98">
        <v>65.85</v>
      </c>
      <c r="H28" s="99">
        <v>2.7375660782020645</v>
      </c>
      <c r="I28" s="76">
        <v>104.3</v>
      </c>
      <c r="J28" s="69">
        <v>103.6</v>
      </c>
      <c r="K28" s="16"/>
      <c r="L28" s="17"/>
      <c r="M28" s="2" t="e">
        <f>IF($D$4=1,'[2]OD1A'!K34/3,IF($D$4=2,'[2]OD1A'!K34/3*2,IF($D$4=3,'[2]OD1A'!K34,IF($D$4=4,'[2]OD1A'!K34+'[2]OD1A'!N34/3,IF($D$4=5,'[2]OD1A'!K34+'[2]OD1A'!N34/3*2,IF($D$4=6,'[2]OD1A'!K34+'[2]OD1A'!N34,0))))))</f>
        <v>#REF!</v>
      </c>
      <c r="N28" s="2" t="e">
        <f>IF($D$4=7,'[2]OD1A'!Q34/3+'[2]OD1A'!N34+'[2]OD1A'!K34,IF($D$4=8,'[2]OD1A'!Q34/3*2+'[2]OD1A'!N34+'[2]OD1A'!K34,IF($D$4=9,'[2]OD1A'!H34-'[2]OD1A'!T34,IF($D$4=10,'[2]OD1A'!H34-'[2]OD1A'!T34/3*2,IF($D$4=11,'[2]OD1A'!H34-'[2]OD1A'!T34/3,IF($D$4=12,'[2]OD1A'!H34,0))))))</f>
        <v>#REF!</v>
      </c>
      <c r="Q28">
        <v>1509.38</v>
      </c>
    </row>
    <row r="29" spans="1:17" ht="15" customHeight="1">
      <c r="A29" s="70" t="s">
        <v>53</v>
      </c>
      <c r="B29" s="71" t="s">
        <v>48</v>
      </c>
      <c r="C29" s="72" t="s">
        <v>46</v>
      </c>
      <c r="D29" s="95">
        <v>29.26723716421047</v>
      </c>
      <c r="E29" s="96">
        <v>27.429897964692543</v>
      </c>
      <c r="F29" s="97">
        <v>30.7</v>
      </c>
      <c r="G29" s="98">
        <v>24.6</v>
      </c>
      <c r="H29" s="99">
        <v>3.270102035307456</v>
      </c>
      <c r="I29" s="76">
        <v>111.9</v>
      </c>
      <c r="J29" s="69">
        <v>104.9</v>
      </c>
      <c r="K29" s="16"/>
      <c r="L29" s="17"/>
      <c r="M29" s="34" t="e">
        <f>IF($D$4=1,'[2]OD1B'!K27/3,IF($D$4=2,'[2]OD1B'!K27/3*2,IF($D$4=3,'[2]OD1B'!K27,IF($D$4=4,'[2]OD1B'!K27+'[2]OD1B'!N27/3,IF($D$4=5,'[2]OD1B'!K27+'[2]OD1B'!N27/3*2,IF($D$4=6,'[2]OD1B'!K27+'[2]OD1B'!N27,0))))))</f>
        <v>#REF!</v>
      </c>
      <c r="N29" s="2" t="e">
        <f>IF($D$4=7,'[2]OD1B'!Q27/3+'[2]OD1B'!N27+'[2]OD1B'!K27,IF($D$4=8,'[2]OD1B'!Q27/3*2+'[2]OD1B'!N27+'[2]OD1B'!K27,IF($D$4=9,'[2]OD1B'!H27-'[2]OD1B'!T27,IF($D$4=10,'[2]OD1B'!H27-'[2]OD1B'!T27/3*2,IF($D$4=11,'[2]OD1B'!H27-'[2]OD1B'!T27/3,IF($D$4=12,'[2]OD1B'!H27,0))))))</f>
        <v>#REF!</v>
      </c>
      <c r="Q29">
        <v>735.3</v>
      </c>
    </row>
    <row r="30" spans="1:17" ht="15" customHeight="1">
      <c r="A30" s="70" t="s">
        <v>55</v>
      </c>
      <c r="B30" s="71" t="s">
        <v>50</v>
      </c>
      <c r="C30" s="72" t="s">
        <v>23</v>
      </c>
      <c r="D30" s="73">
        <v>4373562</v>
      </c>
      <c r="E30" s="88">
        <v>3267415</v>
      </c>
      <c r="F30" s="78">
        <v>3401078</v>
      </c>
      <c r="G30" s="75">
        <v>3055245</v>
      </c>
      <c r="H30" s="67">
        <v>133663</v>
      </c>
      <c r="I30" s="76">
        <v>104.1</v>
      </c>
      <c r="J30" s="69">
        <v>77.8</v>
      </c>
      <c r="K30" s="15"/>
      <c r="L30" s="7"/>
      <c r="M30" s="2" t="e">
        <f>IF($D$4=1,'[2]OD1A'!M7/3,IF($D$4=2,'[2]OD1A'!M7/3*2,IF($D$4=3,'[2]OD1A'!M7,IF($D$4=4,'[2]OD1A'!M7+'[2]OD1A'!P7/3,IF($D$4=5,'[2]OD1A'!M7+'[2]OD1A'!P7/3*2,IF($D$4=6,'[2]OD1A'!M7+'[2]OD1A'!P7,0))))))</f>
        <v>#REF!</v>
      </c>
      <c r="N30" s="2" t="e">
        <f>IF($D$4=7,'[2]OD1A'!S7/3+'[2]OD1A'!P7+'[2]OD1A'!M7,IF($D$4=8,'[2]OD1A'!S7/3*2+'[2]OD1A'!P7+'[2]OD1A'!M7,IF($D$4=9,'[2]OD1A'!J7-'[2]OD1A'!V7,IF($D$4=10,'[2]OD1A'!J7-'[2]OD1A'!V7/3*2,IF($D$4=11,'[2]OD1A'!J7-'[2]OD1A'!V7/3,IF($D$4=12,'[2]OD1A'!J7,0))))))</f>
        <v>#REF!</v>
      </c>
      <c r="O30" s="3"/>
      <c r="P30" s="3"/>
      <c r="Q30">
        <v>2979662</v>
      </c>
    </row>
    <row r="31" spans="1:17" ht="15" customHeight="1">
      <c r="A31" s="70" t="s">
        <v>57</v>
      </c>
      <c r="B31" s="100" t="s">
        <v>52</v>
      </c>
      <c r="C31" s="72" t="s">
        <v>157</v>
      </c>
      <c r="D31" s="82">
        <v>1352.9339705814116</v>
      </c>
      <c r="E31" s="101">
        <v>1348.8365852802701</v>
      </c>
      <c r="F31" s="85">
        <v>1335.94</v>
      </c>
      <c r="G31" s="85">
        <v>1331.2</v>
      </c>
      <c r="H31" s="102">
        <v>-12.896585280270074</v>
      </c>
      <c r="I31" s="76">
        <v>99</v>
      </c>
      <c r="J31" s="69">
        <v>98.7</v>
      </c>
      <c r="K31" s="16"/>
      <c r="L31" s="7"/>
      <c r="M31" s="2" t="e">
        <f>IF($D$4=1,'[2]OD1A'!K7/3,IF($D$4=2,'[2]OD1A'!K7/3*2,IF($D$4=3,'[2]OD1A'!K7,IF($D$4=4,'[2]OD1A'!K7+'[2]OD1A'!N7/3,IF($D$4=5,'[2]OD1A'!K7+'[2]OD1A'!N7/3*2,IF($D$4=6,'[2]OD1A'!K7+'[2]OD1A'!N7,0))))))</f>
        <v>#REF!</v>
      </c>
      <c r="N31" s="2" t="e">
        <f>IF($D$4=7,'[2]OD1A'!Q7/3+'[2]OD1A'!N7+'[2]OD1A'!K7,IF($D$4=8,'[2]OD1A'!Q7/3*2+'[2]OD1A'!N7+'[2]OD1A'!K7,IF($D$4=9,'[2]OD1A'!H7-'[2]OD1A'!T7,IF($D$4=10,'[2]OD1A'!H7-'[2]OD1A'!T7/3*2,IF($D$4=11,'[2]OD1A'!H7-'[2]OD1A'!T7/3,IF($D$4=12,'[2]OD1A'!H7,0))))))</f>
        <v>#REF!</v>
      </c>
      <c r="Q31">
        <v>1343.86</v>
      </c>
    </row>
    <row r="32" spans="1:17" ht="15" customHeight="1">
      <c r="A32" s="79" t="s">
        <v>58</v>
      </c>
      <c r="B32" s="103" t="s">
        <v>54</v>
      </c>
      <c r="C32" s="81" t="s">
        <v>89</v>
      </c>
      <c r="D32" s="82">
        <v>1498.4133647340075</v>
      </c>
      <c r="E32" s="101">
        <v>1515.8060149703647</v>
      </c>
      <c r="F32" s="104">
        <v>1461.28</v>
      </c>
      <c r="G32" s="85">
        <v>1615.61</v>
      </c>
      <c r="H32" s="102">
        <v>-54.52601497036471</v>
      </c>
      <c r="I32" s="76">
        <v>96.4</v>
      </c>
      <c r="J32" s="69">
        <v>97.5</v>
      </c>
      <c r="K32" s="16"/>
      <c r="L32" s="7"/>
      <c r="M32" s="2" t="e">
        <f>IF($D$4=1,'[2]OD1A'!K63/3,IF($D$4=2,'[2]OD1A'!K63/3*2,IF($D$4=3,'[2]OD1A'!K63,IF($D$4=4,'[2]OD1A'!K63+'[2]OD1A'!N63/3,IF($D$4=5,'[2]OD1A'!K63+'[2]OD1A'!N63/3*2,IF($D$4=6,'[2]OD1A'!K63+'[2]OD1A'!N63,0))))))</f>
        <v>#REF!</v>
      </c>
      <c r="N32" s="2" t="e">
        <f>IF($D$4=7,'[2]OD1A'!Q63/3+'[2]OD1A'!N63+'[2]OD1A'!K63,IF($D$4=8,'[2]OD1A'!Q63/3*2+'[2]OD1A'!N63+'[2]OD1A'!K63,IF($D$4=9,'[2]OD1A'!H63-'[2]OD1A'!T63,IF($D$4=10,'[2]OD1A'!H63-'[2]OD1A'!T63/3*2,IF($D$4=11,'[2]OD1A'!H63-'[2]OD1A'!T63/3,IF($D$4=12,'[2]OD1A'!H63,0))))))</f>
        <v>#REF!</v>
      </c>
      <c r="O32" s="2" t="e">
        <f>IF($D$4=1,'[2]OD1A'!M63/3,IF($D$4=2,'[2]OD1A'!M63/3*2,IF($D$4=3,'[2]OD1A'!M63,IF($D$4=4,'[2]OD1A'!M63+'[2]OD1A'!P63/3,IF($D$4=5,'[2]OD1A'!M63+'[2]OD1A'!P63/3*2,IF($D$4=6,'[2]OD1A'!M63+'[2]OD1A'!P63,0))))))</f>
        <v>#REF!</v>
      </c>
      <c r="P32" s="2" t="e">
        <f>IF($D$4=7,'[2]OD1A'!S63/3+'[2]OD1A'!P63+'[2]OD1A'!M63,IF($D$4=8,'[2]OD1A'!S63/3*2+'[2]OD1A'!P63+'[2]OD1A'!M63,IF($D$4=9,'[2]OD1A'!J63-'[2]OD1A'!V63,IF($D$4=10,'[2]OD1A'!J63-'[2]OD1A'!V63/3*2,IF($D$4=11,'[2]OD1A'!J63-'[2]OD1A'!V63/3,IF($D$4=12,'[2]OD1A'!J63,0))))))</f>
        <v>#REF!</v>
      </c>
      <c r="Q32">
        <v>32459.63</v>
      </c>
    </row>
    <row r="33" spans="1:17" ht="15" customHeight="1">
      <c r="A33" s="79" t="s">
        <v>60</v>
      </c>
      <c r="B33" s="103" t="s">
        <v>56</v>
      </c>
      <c r="C33" s="81" t="s">
        <v>89</v>
      </c>
      <c r="D33" s="82">
        <v>1241.0281529805818</v>
      </c>
      <c r="E33" s="101">
        <v>1220.816151490973</v>
      </c>
      <c r="F33" s="104">
        <v>1224.31</v>
      </c>
      <c r="G33" s="85">
        <v>1137.26</v>
      </c>
      <c r="H33" s="102">
        <v>3.493848509026975</v>
      </c>
      <c r="I33" s="76">
        <v>100.3</v>
      </c>
      <c r="J33" s="69">
        <v>98.7</v>
      </c>
      <c r="K33" s="16"/>
      <c r="L33" s="7"/>
      <c r="M33" s="2" t="e">
        <f>IF($D$4=1,'[2]OD1B'!K58/3,IF($D$4=2,'[2]OD1B'!K58/3*2,IF($D$4=3,'[2]OD1B'!K58,IF($D$4=4,'[2]OD1B'!K58+'[2]OD1B'!N58/3,IF($D$4=5,'[2]OD1B'!K58+'[2]OD1B'!N58/3*2,IF($D$4=6,'[2]OD1B'!K58+'[2]OD1B'!N58,0))))))</f>
        <v>#REF!</v>
      </c>
      <c r="N33" s="2" t="e">
        <f>IF($D$4=7,'[2]OD1B'!Q58/3+'[2]OD1B'!N58+'[2]OD1B'!K58,IF($D$4=8,'[2]OD1B'!Q58/3*2+'[2]OD1B'!N58+'[2]OD1B'!K58,IF($D$4=9,'[2]OD1B'!H58-'[2]OD1B'!T58,IF($D$4=10,'[2]OD1B'!H58-'[2]OD1B'!T58/3*2,IF($D$4=11,'[2]OD1B'!H58-'[2]OD1B'!T58/3,IF($D$4=12,'[2]OD1B'!H58,0))))))</f>
        <v>#REF!</v>
      </c>
      <c r="O33" s="2" t="e">
        <f>IF($D$4=1,'[2]OD1B'!M58/3,IF($D$4=2,'[2]OD1B'!M58/3*2,IF($D$4=3,'[2]OD1B'!M58,IF($D$4=4,'[2]OD1B'!M58+'[2]OD1B'!P58/3,IF($D$4=5,'[2]OD1B'!M58+'[2]OD1B'!P58/3*2,IF($D$4=6,'[2]OD1B'!M58+'[2]OD1B'!P58,0))))))</f>
        <v>#REF!</v>
      </c>
      <c r="P33" s="2" t="e">
        <f>IF($D$4=7,'[2]OD1B'!S58/3+'[2]OD1B'!P58+'[2]OD1B'!M58,IF($D$4=8,'[2]OD1B'!S58/3*2+'[2]OD1B'!P58+'[2]OD1B'!M58,IF($D$4=9,'[2]OD1B'!J58-'[2]OD1B'!V58,IF($D$4=10,'[2]OD1B'!J58-'[2]OD1B'!V58/3*2,IF($D$4=11,'[2]OD1B'!J58-'[2]OD1B'!V58/3,IF($D$4=12,'[2]OD1B'!J58,0))))))</f>
        <v>#REF!</v>
      </c>
      <c r="Q33">
        <v>30467.68</v>
      </c>
    </row>
    <row r="34" spans="1:17" ht="15" customHeight="1">
      <c r="A34" s="70" t="s">
        <v>62</v>
      </c>
      <c r="B34" s="71" t="s">
        <v>155</v>
      </c>
      <c r="C34" s="72" t="s">
        <v>156</v>
      </c>
      <c r="D34" s="73">
        <v>225989</v>
      </c>
      <c r="E34" s="74">
        <v>228989</v>
      </c>
      <c r="F34" s="75">
        <v>216337</v>
      </c>
      <c r="G34" s="75">
        <v>323037</v>
      </c>
      <c r="H34" s="67">
        <v>-12652</v>
      </c>
      <c r="I34" s="76">
        <v>94.5</v>
      </c>
      <c r="J34" s="69">
        <v>95.7</v>
      </c>
      <c r="K34" s="11">
        <f>SUM(K35:K37)</f>
        <v>0</v>
      </c>
      <c r="L34" s="12">
        <f>SUM(L35:L37)</f>
        <v>0</v>
      </c>
      <c r="Q34" s="208"/>
    </row>
    <row r="35" spans="1:18" ht="15" customHeight="1">
      <c r="A35" s="79" t="s">
        <v>64</v>
      </c>
      <c r="B35" s="80" t="s">
        <v>59</v>
      </c>
      <c r="C35" s="81" t="s">
        <v>88</v>
      </c>
      <c r="D35" s="73">
        <v>15776</v>
      </c>
      <c r="E35" s="88">
        <v>19129</v>
      </c>
      <c r="F35" s="75">
        <v>12601</v>
      </c>
      <c r="G35" s="75">
        <v>25698</v>
      </c>
      <c r="H35" s="67">
        <v>-6528</v>
      </c>
      <c r="I35" s="76">
        <v>65.9</v>
      </c>
      <c r="J35" s="69">
        <v>79.9</v>
      </c>
      <c r="K35" s="15"/>
      <c r="L35" s="7"/>
      <c r="M35" s="37" t="e">
        <f>IF(OR($D$4=1,$D$4=2,$D$4=3),'[2]VT3'!Q13,IF(OR($D$4=4,$D$4=5,$D$4=6),'[2]VT3'!R13,0))</f>
        <v>#REF!</v>
      </c>
      <c r="N35" s="37" t="e">
        <f>IF(OR($D$4=7,$D$4=8,$D$4=9),'[2]VT3'!S13,IF(OR($D$4=10,$D$4=11,$D$4=12),'[2]VT3'!T13,0))</f>
        <v>#REF!</v>
      </c>
      <c r="Q35" s="208"/>
      <c r="R35" s="35"/>
    </row>
    <row r="36" spans="1:18" ht="15" customHeight="1">
      <c r="A36" s="79" t="s">
        <v>65</v>
      </c>
      <c r="B36" s="80" t="s">
        <v>61</v>
      </c>
      <c r="C36" s="81" t="s">
        <v>88</v>
      </c>
      <c r="D36" s="73">
        <v>92265</v>
      </c>
      <c r="E36" s="88">
        <v>94242</v>
      </c>
      <c r="F36" s="75">
        <v>93644</v>
      </c>
      <c r="G36" s="75">
        <v>110902</v>
      </c>
      <c r="H36" s="67">
        <v>-598</v>
      </c>
      <c r="I36" s="76">
        <v>99.4</v>
      </c>
      <c r="J36" s="69">
        <v>101.5</v>
      </c>
      <c r="K36" s="15"/>
      <c r="L36" s="7"/>
      <c r="M36" s="37" t="e">
        <f>IF(OR($D$4=1,$D$4=2,$D$4=3),'[2]VT3'!Q24,IF(OR($D$4=4,$D$4=5,$D$4=6),'[2]VT3'!R24,0))</f>
        <v>#REF!</v>
      </c>
      <c r="N36" s="37" t="e">
        <f>IF(OR($D$4=7,$D$4=8,$D$4=9),'[2]VT3'!S24,IF(OR($D$4=10,$D$4=11,$D$4=12),'[2]VT3'!T24,0))</f>
        <v>#REF!</v>
      </c>
      <c r="Q36" s="208"/>
      <c r="R36" s="35"/>
    </row>
    <row r="37" spans="1:18" ht="15" customHeight="1">
      <c r="A37" s="79" t="s">
        <v>68</v>
      </c>
      <c r="B37" s="80" t="s">
        <v>63</v>
      </c>
      <c r="C37" s="81" t="s">
        <v>88</v>
      </c>
      <c r="D37" s="73">
        <v>117948</v>
      </c>
      <c r="E37" s="88">
        <v>115618</v>
      </c>
      <c r="F37" s="75">
        <v>110092</v>
      </c>
      <c r="G37" s="75">
        <v>186437</v>
      </c>
      <c r="H37" s="67">
        <v>-5526</v>
      </c>
      <c r="I37" s="76">
        <v>95.2</v>
      </c>
      <c r="J37" s="69">
        <v>93.3</v>
      </c>
      <c r="K37" s="15"/>
      <c r="L37" s="7"/>
      <c r="M37" s="37" t="e">
        <f>IF(OR($D$4=1,$D$4=2,$D$4=3),'[2]VT3'!Q33,IF(OR($D$4=4,$D$4=5,$D$4=6),'[2]VT3'!R33,0))</f>
        <v>#REF!</v>
      </c>
      <c r="N37" s="37" t="e">
        <f>IF(OR($D$4=7,$D$4=8,$D$4=9),'[2]VT3'!S33,IF(OR($D$4=10,$D$4=11,$D$4=12),'[2]VT3'!T33,0))</f>
        <v>#REF!</v>
      </c>
      <c r="Q37" s="208"/>
      <c r="R37" s="35"/>
    </row>
    <row r="38" spans="1:14" ht="15" customHeight="1">
      <c r="A38" s="70" t="s">
        <v>69</v>
      </c>
      <c r="B38" s="71" t="s">
        <v>107</v>
      </c>
      <c r="C38" s="72" t="s">
        <v>1</v>
      </c>
      <c r="D38" s="43" t="s">
        <v>2</v>
      </c>
      <c r="E38" s="25" t="s">
        <v>2</v>
      </c>
      <c r="F38" s="87">
        <v>190925</v>
      </c>
      <c r="G38" s="75">
        <v>315907</v>
      </c>
      <c r="H38" s="44" t="s">
        <v>2</v>
      </c>
      <c r="I38" s="45" t="s">
        <v>2</v>
      </c>
      <c r="J38" s="46" t="s">
        <v>2</v>
      </c>
      <c r="K38" s="15"/>
      <c r="L38" s="7"/>
      <c r="M38" s="3"/>
      <c r="N38" s="3"/>
    </row>
    <row r="39" spans="1:14" ht="23.25" customHeight="1" thickBot="1">
      <c r="A39" s="105" t="s">
        <v>71</v>
      </c>
      <c r="B39" s="106" t="s">
        <v>105</v>
      </c>
      <c r="C39" s="107" t="s">
        <v>23</v>
      </c>
      <c r="D39" s="108">
        <v>73436</v>
      </c>
      <c r="E39" s="109">
        <v>5745</v>
      </c>
      <c r="F39" s="110">
        <v>231682</v>
      </c>
      <c r="G39" s="111">
        <v>-382335</v>
      </c>
      <c r="H39" s="112">
        <v>225937</v>
      </c>
      <c r="I39" s="113">
        <v>4032.8</v>
      </c>
      <c r="J39" s="114">
        <v>315.5</v>
      </c>
      <c r="K39" s="15"/>
      <c r="L39" s="7"/>
      <c r="M39" s="36" t="e">
        <f>IF($D$4=1,'[2]FP1'!E91/3,IF($D$4=2,'[2]FP1'!E91/3*2,IF($D$4=3,'[2]FP1'!E91,IF($D$4=4,'[2]FP1'!E91+'[2]FP1'!F91/3,IF($D$4=5,'[2]FP1'!E91+'[2]FP1'!F91/3*2,IF($D$4=6,'[2]FP1'!E91+'[2]FP1'!F91,0))))))</f>
        <v>#REF!</v>
      </c>
      <c r="N39" s="36" t="e">
        <f>IF($D$4=7,'[2]FP1'!G91/3+'[2]FP1'!F91+'[2]FP1'!E91,IF($D$4=8,'[2]FP1'!G91/3*2+'[2]FP1'!F91+'[2]FP1'!E91,IF($D$4=9,'[2]FP1'!D91-'[2]FP1'!H91,IF($D$4=10,'[2]FP1'!D91-'[2]FP1'!H91/3*2,IF($D$4=11,'[2]FP1'!D91-'[2]FP1'!H91/3,IF($D$4=12,'[2]FP1'!D91,0))))))</f>
        <v>#REF!</v>
      </c>
    </row>
    <row r="40" spans="1:16" ht="15" customHeight="1">
      <c r="A40" s="61" t="s">
        <v>73</v>
      </c>
      <c r="B40" s="62" t="s">
        <v>109</v>
      </c>
      <c r="C40" s="63" t="s">
        <v>1</v>
      </c>
      <c r="D40" s="64">
        <v>5094606</v>
      </c>
      <c r="E40" s="65">
        <v>3775923</v>
      </c>
      <c r="F40" s="115">
        <v>3925870</v>
      </c>
      <c r="G40" s="66">
        <v>3599392</v>
      </c>
      <c r="H40" s="67">
        <v>149947</v>
      </c>
      <c r="I40" s="76">
        <v>104</v>
      </c>
      <c r="J40" s="69">
        <v>77.1</v>
      </c>
      <c r="K40" s="6"/>
      <c r="L40" s="7"/>
      <c r="M40" s="36" t="e">
        <f>IF($D$4=1,'[2]FP1'!E6/3,IF($D$4=2,'[2]FP1'!E6/3*2,IF($D$4=3,'[2]FP1'!E6,IF($D$4=4,'[2]FP1'!E6+'[2]FP1'!F6/3,IF($D$4=5,'[2]FP1'!E6+'[2]FP1'!F6/3*2,IF($D$4=6,'[2]FP1'!E6+'[2]FP1'!F6,0))))))</f>
        <v>#REF!</v>
      </c>
      <c r="N40" s="36" t="e">
        <f>IF($D$4=7,'[2]FP1'!G6/3+'[2]FP1'!F6+'[2]FP1'!E6,IF($D$4=8,'[2]FP1'!G6/3*2+'[2]FP1'!F6+'[2]FP1'!E6,IF($D$4=9,'[2]FP1'!D6-'[2]FP1'!H6,IF($D$4=10,'[2]FP1'!D6-'[2]FP1'!H6/3*2,IF($D$4=11,'[2]FP1'!D6-'[2]FP1'!H6/3,IF($D$4=12,'[2]FP1'!D6,0))))))</f>
        <v>#REF!</v>
      </c>
      <c r="O40" s="3"/>
      <c r="P40" s="3"/>
    </row>
    <row r="41" spans="1:21" ht="15" customHeight="1">
      <c r="A41" s="70" t="s">
        <v>75</v>
      </c>
      <c r="B41" s="71" t="s">
        <v>143</v>
      </c>
      <c r="C41" s="116" t="s">
        <v>1</v>
      </c>
      <c r="D41" s="73">
        <v>5648984</v>
      </c>
      <c r="E41" s="88">
        <v>4191516</v>
      </c>
      <c r="F41" s="78">
        <v>4479440</v>
      </c>
      <c r="G41" s="75">
        <v>3980042</v>
      </c>
      <c r="H41" s="117">
        <v>287924</v>
      </c>
      <c r="I41" s="76">
        <v>106.9</v>
      </c>
      <c r="J41" s="69">
        <v>79.3</v>
      </c>
      <c r="K41" s="6"/>
      <c r="L41" s="7"/>
      <c r="M41" s="36" t="e">
        <f>IF($D$4=1,'[2]FP1'!E41/3,IF($D$4=2,'[2]FP1'!E41/3*2,IF($D$4=3,'[2]FP1'!E41,IF($D$4=4,'[2]FP1'!E41+'[2]FP1'!F41/3,IF($D$4=5,'[2]FP1'!E41+'[2]FP1'!F41/3*2,IF($D$4=6,'[2]FP1'!E41+'[2]FP1'!F41,0))))))</f>
        <v>#REF!</v>
      </c>
      <c r="N41" s="36" t="e">
        <f>IF($D$4=7,'[2]FP1'!G41/3+'[2]FP1'!F41+'[2]FP1'!E41,IF($D$4=8,'[2]FP1'!G41/3*2+'[2]FP1'!F41+'[2]FP1'!E41,IF($D$4=9,'[2]FP1'!D41-'[2]FP1'!H41,IF($D$4=10,'[2]FP1'!D41-'[2]FP1'!H41/3*2,IF($D$4=11,'[2]FP1'!D41-'[2]FP1'!H41/3,IF($D$4=12,'[2]FP1'!D41,0))))))</f>
        <v>#REF!</v>
      </c>
      <c r="O41" s="3"/>
      <c r="P41" s="3"/>
      <c r="S41" s="40" t="s">
        <v>151</v>
      </c>
      <c r="T41" s="40" t="e">
        <f>SUM(T42:T48)</f>
        <v>#REF!</v>
      </c>
      <c r="U41" s="40" t="e">
        <f>SUM(U42:U48)</f>
        <v>#REF!</v>
      </c>
    </row>
    <row r="42" spans="1:21" ht="15" customHeight="1">
      <c r="A42" s="70" t="s">
        <v>77</v>
      </c>
      <c r="B42" s="118" t="s">
        <v>167</v>
      </c>
      <c r="C42" s="116" t="s">
        <v>1</v>
      </c>
      <c r="D42" s="73">
        <v>19978</v>
      </c>
      <c r="E42" s="88">
        <v>5380</v>
      </c>
      <c r="F42" s="78">
        <v>18001</v>
      </c>
      <c r="G42" s="75">
        <v>13545</v>
      </c>
      <c r="H42" s="67">
        <v>12621</v>
      </c>
      <c r="I42" s="76">
        <v>334.6</v>
      </c>
      <c r="J42" s="69">
        <v>90.1</v>
      </c>
      <c r="K42" s="6"/>
      <c r="L42" s="7"/>
      <c r="M42" s="3" t="e">
        <f>IF($D$4=1,'[2]FP1'!E94/3,IF($D$4=2,'[2]FP1'!E94/3*2,IF($D$4=3,'[2]FP1'!E94,IF($D$4=4,'[2]FP1'!E94+'[2]FP1'!F94/3,IF($D$4=5,'[2]FP1'!E94+'[2]FP1'!F94/3*2,IF($D$4=6,'[2]FP1'!E94+'[2]FP1'!F94,0))))))</f>
        <v>#REF!</v>
      </c>
      <c r="N42" s="3" t="e">
        <f>IF($D$4=7,'[2]FP1'!G94/3+'[2]FP1'!F94+'[2]FP1'!E94,IF($D$4=8,'[2]FP1'!G94/3*2+'[2]FP1'!F94+'[2]FP1'!E94,IF($D$4=9,'[2]FP1'!D94-'[2]FP1'!H94,IF($D$4=10,'[2]FP1'!D94-'[2]FP1'!H94/3*2,IF($D$4=11,'[2]FP1'!D94-'[2]FP1'!H94/3,IF($D$4=12,'[2]FP1'!D94,0))))))</f>
        <v>#REF!</v>
      </c>
      <c r="O42" s="3"/>
      <c r="P42" s="3"/>
      <c r="S42" s="41" t="s">
        <v>147</v>
      </c>
      <c r="T42" s="41" t="e">
        <f>IF($D$4=1,'[2]FP1'!E10/3,IF($D$4=2,'[2]FP1'!E10/3*2,IF($D$4=3,'[2]FP1'!E10,IF($D$4=4,'[2]FP1'!E10+'[2]FP1'!F10/3,IF($D$4=5,'[2]FP1'!E10+'[2]FP1'!F10/3*2,IF($D$4=6,'[2]FP1'!E10+'[2]FP1'!F10,0))))))</f>
        <v>#REF!</v>
      </c>
      <c r="U42" s="41" t="e">
        <f>IF($D$4=7,'[2]FP1'!G10/3+'[2]FP1'!F10+'[2]FP1'!E10,IF($D$4=8,'[2]FP1'!G10/3*2+'[2]FP1'!F10+'[2]FP1'!E10,IF($D$4=9,'[2]FP1'!D10-'[2]FP1'!H10,IF($D$4=10,'[2]FP1'!D10-'[2]FP1'!H10/3*2,IF($D$4=11,'[2]FP1'!D10-'[2]FP1'!H10/3,IF($D$4=12,'[2]FP1'!D10,0))))))</f>
        <v>#REF!</v>
      </c>
    </row>
    <row r="43" spans="1:21" ht="15" customHeight="1">
      <c r="A43" s="79" t="s">
        <v>78</v>
      </c>
      <c r="B43" s="119" t="s">
        <v>154</v>
      </c>
      <c r="C43" s="116" t="s">
        <v>1</v>
      </c>
      <c r="D43" s="73">
        <v>10500</v>
      </c>
      <c r="E43" s="88">
        <v>0</v>
      </c>
      <c r="F43" s="78">
        <v>150</v>
      </c>
      <c r="G43" s="75">
        <v>2527</v>
      </c>
      <c r="H43" s="67">
        <v>0</v>
      </c>
      <c r="I43" s="76">
        <v>0</v>
      </c>
      <c r="J43" s="69">
        <v>0</v>
      </c>
      <c r="K43" s="6"/>
      <c r="L43" s="7"/>
      <c r="M43" s="3"/>
      <c r="N43" s="3"/>
      <c r="O43" s="3"/>
      <c r="P43" s="3"/>
      <c r="S43" s="41" t="s">
        <v>144</v>
      </c>
      <c r="T43" s="41" t="e">
        <f>IF($D$4=1,'[2]FP1'!E28/3,IF($D$4=2,'[2]FP1'!E28/3*2,IF($D$4=3,'[2]FP1'!E28,IF($D$4=4,'[2]FP1'!E28+'[2]FP1'!F28/3,IF($D$4=5,'[2]FP1'!E28+'[2]FP1'!F28/3*2,IF($D$4=6,'[2]FP1'!E28+'[2]FP1'!F28,0))))))</f>
        <v>#REF!</v>
      </c>
      <c r="U43" s="41" t="e">
        <f>IF($D$4=7,'[2]FP1'!G28/3+'[2]FP1'!F28+'[2]FP1'!E28,IF($D$4=8,'[2]FP1'!G28/3*2+'[2]FP1'!F28+'[2]FP1'!E28,IF($D$4=9,'[2]FP1'!D28-'[2]FP1'!H28,IF($D$4=10,'[2]FP1'!D28-'[2]FP1'!H28/3*2,IF($D$4=11,'[2]FP1'!D28-'[2]FP1'!H28/3,IF($D$4=12,'[2]FP1'!D28,0))))))</f>
        <v>#REF!</v>
      </c>
    </row>
    <row r="44" spans="1:21" ht="15" customHeight="1">
      <c r="A44" s="70" t="s">
        <v>79</v>
      </c>
      <c r="B44" s="118" t="s">
        <v>110</v>
      </c>
      <c r="C44" s="116" t="s">
        <v>1</v>
      </c>
      <c r="D44" s="73">
        <v>-7247</v>
      </c>
      <c r="E44" s="88">
        <v>-12665</v>
      </c>
      <c r="F44" s="78">
        <v>-16945</v>
      </c>
      <c r="G44" s="75">
        <v>13952</v>
      </c>
      <c r="H44" s="67">
        <v>-4280</v>
      </c>
      <c r="I44" s="76">
        <v>133.8</v>
      </c>
      <c r="J44" s="69">
        <v>233.8</v>
      </c>
      <c r="K44" s="6"/>
      <c r="L44" s="7"/>
      <c r="M44" s="37" t="e">
        <f>IF($D$4=1,'[2]OD2'!E7/3,IF($D$4=2,'[2]OD2'!E7/3*2,IF($D$4=3,'[2]OD2'!E7,IF($D$4=4,'[2]OD2'!E7+'[2]OD2'!F7/3,IF($D$4=5,'[2]OD2'!E7+'[2]OD2'!F7/3*2,IF($D$4=6,'[2]OD2'!E7+'[2]OD2'!F7,0))))))</f>
        <v>#REF!</v>
      </c>
      <c r="N44" s="37" t="e">
        <f>IF($D$4=7,'[2]OD2'!G7/3+'[2]OD2'!F7+'[2]OD2'!E7,IF($D$4=8,'[2]OD2'!G7/3*2+'[2]OD2'!F7+'[2]OD2'!E7,IF($D$4=9,'[2]OD2'!D7-'[2]OD2'!H7,IF($D$4=10,'[2]OD2'!D7-'[2]OD2'!H7/3*2,IF($D$4=11,'[2]OD2'!D7-'[2]OD2'!H7/3,IF($D$4=12,'[2]OD2'!D7,0))))))</f>
        <v>#REF!</v>
      </c>
      <c r="O44" s="3"/>
      <c r="P44" s="3"/>
      <c r="S44" s="41" t="s">
        <v>145</v>
      </c>
      <c r="T44" s="41" t="e">
        <f>IF($D$4=1,'[2]FP1'!E29/3,IF($D$4=2,'[2]FP1'!E29/3*2,IF($D$4=3,'[2]FP1'!E29,IF($D$4=4,'[2]FP1'!E29+'[2]FP1'!F29/3,IF($D$4=5,'[2]FP1'!E29+'[2]FP1'!F29/3*2,IF($D$4=6,'[2]FP1'!E29+'[2]FP1'!F29,0))))))</f>
        <v>#REF!</v>
      </c>
      <c r="U44" s="41" t="e">
        <f>IF($D$4=7,'[2]FP1'!G29/3+'[2]FP1'!F29+'[2]FP1'!E29,IF($D$4=8,'[2]FP1'!G29/3*2+'[2]FP1'!F29+'[2]FP1'!E29,IF($D$4=9,'[2]FP1'!D29-'[2]FP1'!H29,IF($D$4=10,'[2]FP1'!D29-'[2]FP1'!H29/3*2,IF($D$4=11,'[2]FP1'!D29-'[2]FP1'!H29/3,IF($D$4=12,'[2]FP1'!D29,0))))))</f>
        <v>#REF!</v>
      </c>
    </row>
    <row r="45" spans="1:21" ht="15" customHeight="1">
      <c r="A45" s="70" t="s">
        <v>81</v>
      </c>
      <c r="B45" s="118" t="s">
        <v>114</v>
      </c>
      <c r="C45" s="116" t="s">
        <v>1</v>
      </c>
      <c r="D45" s="73">
        <v>35410</v>
      </c>
      <c r="E45" s="88">
        <v>51328</v>
      </c>
      <c r="F45" s="78">
        <v>32570</v>
      </c>
      <c r="G45" s="75">
        <v>116766</v>
      </c>
      <c r="H45" s="67">
        <v>-18758</v>
      </c>
      <c r="I45" s="76">
        <v>63.5</v>
      </c>
      <c r="J45" s="69">
        <v>92</v>
      </c>
      <c r="K45" s="6"/>
      <c r="L45" s="7"/>
      <c r="M45" s="36" t="e">
        <f>IF($D$4=1,'[2]FP1'!E20/3,IF($D$4=2,'[2]FP1'!E20/3*2,IF($D$4=3,'[2]FP1'!E20,IF($D$4=4,'[2]FP1'!E20+'[2]FP1'!F20/3,IF($D$4=5,'[2]FP1'!E20+'[2]FP1'!F20/3*2,IF($D$4=6,'[2]FP1'!E20+'[2]FP1'!F20,0))))))</f>
        <v>#REF!</v>
      </c>
      <c r="N45" s="36" t="e">
        <f>IF($D$4=7,'[2]FP1'!G20/3+'[2]FP1'!F20+'[2]FP1'!E20,IF($D$4=8,'[2]FP1'!G20/3*2+'[2]FP1'!F20+'[2]FP1'!E20,IF($D$4=9,'[2]FP1'!D20-'[2]FP1'!H20,IF($D$4=10,'[2]FP1'!D20-'[2]FP1'!H20/3*2,IF($D$4=11,'[2]FP1'!D20-'[2]FP1'!H20/3,IF($D$4=12,'[2]FP1'!D20,0))))))</f>
        <v>#REF!</v>
      </c>
      <c r="O45" s="3"/>
      <c r="P45" s="3"/>
      <c r="S45" s="41" t="s">
        <v>146</v>
      </c>
      <c r="T45" s="41" t="e">
        <f>IF($D$4=1,'[2]FP1'!E30/3,IF($D$4=2,'[2]FP1'!E30/3*2,IF($D$4=3,'[2]FP1'!E30,IF($D$4=4,'[2]FP1'!E30+'[2]FP1'!F30/3,IF($D$4=5,'[2]FP1'!E30+'[2]FP1'!F30/3*2,IF($D$4=6,'[2]FP1'!E30+'[2]FP1'!F30,0))))))</f>
        <v>#REF!</v>
      </c>
      <c r="U45" s="41" t="e">
        <f>IF($D$4=7,'[2]FP1'!G30/3+'[2]FP1'!F30+'[2]FP1'!E30,IF($D$4=8,'[2]FP1'!G30/3*2+'[2]FP1'!F30+'[2]FP1'!E30,IF($D$4=9,'[2]FP1'!D30-'[2]FP1'!H30,IF($D$4=10,'[2]FP1'!D30-'[2]FP1'!H30/3*2,IF($D$4=11,'[2]FP1'!D30-'[2]FP1'!H30/3,IF($D$4=12,'[2]FP1'!D30,0))))))</f>
        <v>#REF!</v>
      </c>
    </row>
    <row r="46" spans="1:21" ht="15" customHeight="1">
      <c r="A46" s="70" t="s">
        <v>83</v>
      </c>
      <c r="B46" s="118" t="s">
        <v>111</v>
      </c>
      <c r="C46" s="116" t="s">
        <v>1</v>
      </c>
      <c r="D46" s="120">
        <v>1664908</v>
      </c>
      <c r="E46" s="77">
        <v>1303967</v>
      </c>
      <c r="F46" s="78">
        <v>1231928</v>
      </c>
      <c r="G46" s="75">
        <v>1228100</v>
      </c>
      <c r="H46" s="67">
        <v>-72039</v>
      </c>
      <c r="I46" s="76">
        <v>94.5</v>
      </c>
      <c r="J46" s="69">
        <v>74</v>
      </c>
      <c r="K46" s="6"/>
      <c r="L46" s="7"/>
      <c r="M46" s="3" t="e">
        <f>IF($D$4=1,'[2]FP1'!E99/3,IF($D$4=2,'[2]FP1'!E99/3*2,IF($D$4=3,'[2]FP1'!E99,IF($D$4=4,'[2]FP1'!E99+'[2]FP1'!F99/3,IF($D$4=5,'[2]FP1'!E99+'[2]FP1'!F99/3*2,IF($D$4=6,'[2]FP1'!E99+'[2]FP1'!F99,0))))))</f>
        <v>#REF!</v>
      </c>
      <c r="N46" s="3" t="e">
        <f>IF($D$4=7,'[2]FP1'!G99/3+'[2]FP1'!F99+'[2]FP1'!E99,IF($D$4=8,'[2]FP1'!G99/3*2+'[2]FP1'!F99+'[2]FP1'!E99,IF($D$4=9,'[2]FP1'!D99-'[2]FP1'!H99,IF($D$4=10,'[2]FP1'!D99-'[2]FP1'!H99/3*2,IF($D$4=11,'[2]FP1'!D99-'[2]FP1'!H99/3,IF($D$4=12,'[2]FP1'!D99,0))))))</f>
        <v>#REF!</v>
      </c>
      <c r="O46" s="3"/>
      <c r="P46" s="3"/>
      <c r="S46" s="41" t="s">
        <v>148</v>
      </c>
      <c r="T46" s="41" t="e">
        <f>IF($D$4=1,'[2]FP1'!E31/3,IF($D$4=2,'[2]FP1'!E31/3*2,IF($D$4=3,'[2]FP1'!E31,IF($D$4=4,'[2]FP1'!E31+'[2]FP1'!F31/3,IF($D$4=5,'[2]FP1'!E31+'[2]FP1'!F31/3*2,IF($D$4=6,'[2]FP1'!E31+'[2]FP1'!F31,0))))))</f>
        <v>#REF!</v>
      </c>
      <c r="U46" s="41" t="e">
        <f>IF($D$4=7,'[2]FP1'!G31/3+'[2]FP1'!F31+'[2]FP1'!E31,IF($D$4=8,'[2]FP1'!G31/3*2+'[2]FP1'!F31+'[2]FP1'!E31,IF($D$4=9,'[2]FP1'!D31-'[2]FP1'!H31,IF($D$4=10,'[2]FP1'!D31-'[2]FP1'!H31/3*2,IF($D$4=11,'[2]FP1'!D31-'[2]FP1'!H31/3,IF($D$4=12,'[2]FP1'!D31,0))))))</f>
        <v>#REF!</v>
      </c>
    </row>
    <row r="47" spans="1:21" ht="15" customHeight="1">
      <c r="A47" s="79" t="s">
        <v>85</v>
      </c>
      <c r="B47" s="80" t="s">
        <v>112</v>
      </c>
      <c r="C47" s="116" t="s">
        <v>67</v>
      </c>
      <c r="D47" s="73">
        <v>530056.6698503661</v>
      </c>
      <c r="E47" s="88">
        <v>409666.0383286208</v>
      </c>
      <c r="F47" s="75">
        <v>398038.126009693</v>
      </c>
      <c r="G47" s="75">
        <v>367694.6107784431</v>
      </c>
      <c r="H47" s="67">
        <v>-11627.91231892776</v>
      </c>
      <c r="I47" s="76">
        <v>97.2</v>
      </c>
      <c r="J47" s="69">
        <v>75.1</v>
      </c>
      <c r="K47" s="6"/>
      <c r="L47" s="7"/>
      <c r="M47" s="3"/>
      <c r="N47" s="3"/>
      <c r="O47" s="3"/>
      <c r="P47" s="3"/>
      <c r="S47" s="41" t="s">
        <v>149</v>
      </c>
      <c r="T47" s="41" t="e">
        <f>IF($D$4=1,'[2]FP1'!E32/3,IF($D$4=2,'[2]FP1'!E32/3*2,IF($D$4=3,'[2]FP1'!E32,IF($D$4=4,'[2]FP1'!E32+'[2]FP1'!F32/3,IF($D$4=5,'[2]FP1'!E32+'[2]FP1'!F32/3*2,IF($D$4=6,'[2]FP1'!E32+'[2]FP1'!F32,0))))))</f>
        <v>#REF!</v>
      </c>
      <c r="U47" s="41" t="e">
        <f>IF($D$4=7,'[2]FP1'!G32/3+'[2]FP1'!F32+'[2]FP1'!E32,IF($D$4=8,'[2]FP1'!G32/3*2+'[2]FP1'!F32+'[2]FP1'!E32,IF($D$4=9,'[2]FP1'!D32-'[2]FP1'!H32,IF($D$4=10,'[2]FP1'!D32-'[2]FP1'!H32/3*2,IF($D$4=11,'[2]FP1'!D32-'[2]FP1'!H32/3,IF($D$4=12,'[2]FP1'!D32,0))))))</f>
        <v>#REF!</v>
      </c>
    </row>
    <row r="48" spans="1:21" ht="15" customHeight="1">
      <c r="A48" s="70" t="s">
        <v>99</v>
      </c>
      <c r="B48" s="71" t="s">
        <v>108</v>
      </c>
      <c r="C48" s="116" t="s">
        <v>1</v>
      </c>
      <c r="D48" s="73">
        <v>5575548</v>
      </c>
      <c r="E48" s="88">
        <v>4185771</v>
      </c>
      <c r="F48" s="78">
        <v>4247758</v>
      </c>
      <c r="G48" s="75">
        <v>4362377</v>
      </c>
      <c r="H48" s="67">
        <v>61987</v>
      </c>
      <c r="I48" s="76">
        <v>101.5</v>
      </c>
      <c r="J48" s="69">
        <v>76.2</v>
      </c>
      <c r="K48" s="6"/>
      <c r="L48" s="7"/>
      <c r="M48" s="36" t="e">
        <f>IF($D$4=1,'[2]FP1'!E89/3,IF($D$4=2,'[2]FP1'!E89/3*2,IF($D$4=3,'[2]FP1'!E89,IF($D$4=4,'[2]FP1'!E89+'[2]FP1'!F89/3,IF($D$4=5,'[2]FP1'!E89+'[2]FP1'!F89/3*2,IF($D$4=6,'[2]FP1'!E89+'[2]FP1'!F89,0))))))</f>
        <v>#REF!</v>
      </c>
      <c r="N48" s="36" t="e">
        <f>IF($D$4=7,'[2]FP1'!G89/3+'[2]FP1'!F89+'[2]FP1'!E89,IF($D$4=8,'[2]FP1'!G89/3*2+'[2]FP1'!F89+'[2]FP1'!E89,IF($D$4=9,'[2]FP1'!D89-'[2]FP1'!H89,IF($D$4=10,'[2]FP1'!D89-'[2]FP1'!H89/3*2,IF($D$4=11,'[2]FP1'!D89-'[2]FP1'!H89/3,IF($D$4=12,'[2]FP1'!D89,0))))))</f>
        <v>#REF!</v>
      </c>
      <c r="O48" s="3"/>
      <c r="P48" s="3"/>
      <c r="S48" s="41" t="s">
        <v>150</v>
      </c>
      <c r="T48" s="41" t="e">
        <f>IF($D$4=1,'[2]FP1'!E33/3,IF($D$4=2,'[2]FP1'!E33/3*2,IF($D$4=3,'[2]FP1'!E33,IF($D$4=4,'[2]FP1'!E33+'[2]FP1'!F33/3,IF($D$4=5,'[2]FP1'!E33+'[2]FP1'!F33/3*2,IF($D$4=6,'[2]FP1'!E33+'[2]FP1'!F33,0))))))</f>
        <v>#REF!</v>
      </c>
      <c r="U48" s="41" t="e">
        <f>IF($D$4=7,'[2]FP1'!G33/3+'[2]FP1'!F33+'[2]FP1'!E33,IF($D$4=8,'[2]FP1'!G33/3*2+'[2]FP1'!F33+'[2]FP1'!E33,IF($D$4=9,'[2]FP1'!D33-'[2]FP1'!H33,IF($D$4=10,'[2]FP1'!D33-'[2]FP1'!H33/3*2,IF($D$4=11,'[2]FP1'!D33-'[2]FP1'!H33/3,IF($D$4=12,'[2]FP1'!D33,0))))))</f>
        <v>#REF!</v>
      </c>
    </row>
    <row r="49" spans="1:21" ht="15" customHeight="1">
      <c r="A49" s="79" t="s">
        <v>100</v>
      </c>
      <c r="B49" s="80" t="s">
        <v>142</v>
      </c>
      <c r="C49" s="116" t="s">
        <v>1</v>
      </c>
      <c r="D49" s="73">
        <v>2612443</v>
      </c>
      <c r="E49" s="88">
        <v>1960316</v>
      </c>
      <c r="F49" s="78">
        <v>1945636</v>
      </c>
      <c r="G49" s="75">
        <v>1575060</v>
      </c>
      <c r="H49" s="67">
        <v>-14680</v>
      </c>
      <c r="I49" s="76">
        <v>99.3</v>
      </c>
      <c r="J49" s="69">
        <v>74.5</v>
      </c>
      <c r="K49" s="6"/>
      <c r="L49" s="7"/>
      <c r="M49" s="36" t="e">
        <f>IF($D$4=1,'[2]FP1'!E63/3,IF($D$4=2,'[2]FP1'!E63/3*2,IF($D$4=3,'[2]FP1'!E63,IF($D$4=4,'[2]FP1'!E63+'[2]FP1'!F63/3,IF($D$4=5,'[2]FP1'!E63+'[2]FP1'!F63/3*2,IF($D$4=6,'[2]FP1'!E63+'[2]FP1'!F63,0))))))</f>
        <v>#REF!</v>
      </c>
      <c r="N49" s="36" t="e">
        <f>IF($D$4=7,'[2]FP1'!G63/3+'[2]FP1'!F63+'[2]FP1'!E63,IF($D$4=8,'[2]FP1'!G63/3*2+'[2]FP1'!F63+'[2]FP1'!E63,IF($D$4=9,'[2]FP1'!D63-'[2]FP1'!H63,IF($D$4=10,'[2]FP1'!D63-'[2]FP1'!H63/3*2,IF($D$4=11,'[2]FP1'!D63-'[2]FP1'!H63/3,IF($D$4=12,'[2]FP1'!D63,0))))))</f>
        <v>#REF!</v>
      </c>
      <c r="O49" s="3"/>
      <c r="P49" s="3"/>
      <c r="S49" s="40" t="s">
        <v>152</v>
      </c>
      <c r="T49" s="40" t="e">
        <f>SUM(T43:T48)</f>
        <v>#REF!</v>
      </c>
      <c r="U49" s="40" t="e">
        <f>SUM(U43:U48)</f>
        <v>#REF!</v>
      </c>
    </row>
    <row r="50" spans="1:24" ht="15" customHeight="1">
      <c r="A50" s="70" t="s">
        <v>120</v>
      </c>
      <c r="B50" s="71" t="s">
        <v>116</v>
      </c>
      <c r="C50" s="116" t="s">
        <v>1</v>
      </c>
      <c r="D50" s="73">
        <v>21168</v>
      </c>
      <c r="E50" s="88">
        <v>600</v>
      </c>
      <c r="F50" s="121">
        <v>40879</v>
      </c>
      <c r="G50" s="75">
        <v>321775</v>
      </c>
      <c r="H50" s="67">
        <v>40279</v>
      </c>
      <c r="I50" s="76">
        <v>6813.2</v>
      </c>
      <c r="J50" s="69">
        <v>193.1</v>
      </c>
      <c r="K50" s="6"/>
      <c r="L50" s="7"/>
      <c r="M50" s="36" t="e">
        <f>IF($D$4=1,'[2]FP1'!E79/3,IF($D$4=2,'[2]FP1'!E79/3*2,IF($D$4=3,'[2]FP1'!E79,IF($D$4=4,'[2]FP1'!E79+'[2]FP1'!F79/3,IF($D$4=5,'[2]FP1'!E79+'[2]FP1'!F79/3*2,IF($D$4=6,'[2]FP1'!E79+'[2]FP1'!F79,0))))))</f>
        <v>#REF!</v>
      </c>
      <c r="N50" s="36" t="e">
        <f>IF($D$4=7,'[2]FP1'!G79/3+'[2]FP1'!F79+'[2]FP1'!E79,IF($D$4=8,'[2]FP1'!G79/3*2+'[2]FP1'!F79+'[2]FP1'!E79,IF($D$4=9,'[2]FP1'!D79-'[2]FP1'!H79,IF($D$4=10,'[2]FP1'!D79-'[2]FP1'!H79/3*2,IF($D$4=11,'[2]FP1'!D79-'[2]FP1'!H79/3,IF($D$4=12,'[2]FP1'!D79,0))))))</f>
        <v>#REF!</v>
      </c>
      <c r="O50" s="3"/>
      <c r="P50" s="3"/>
      <c r="X50" s="24"/>
    </row>
    <row r="51" spans="1:16" ht="15" customHeight="1">
      <c r="A51" s="79" t="s">
        <v>121</v>
      </c>
      <c r="B51" s="80" t="s">
        <v>117</v>
      </c>
      <c r="C51" s="116" t="s">
        <v>1</v>
      </c>
      <c r="D51" s="120">
        <v>19000</v>
      </c>
      <c r="E51" s="122">
        <v>0</v>
      </c>
      <c r="F51" s="123">
        <v>3558</v>
      </c>
      <c r="G51" s="75">
        <v>10051</v>
      </c>
      <c r="H51" s="67">
        <v>3558</v>
      </c>
      <c r="I51" s="76" t="s">
        <v>176</v>
      </c>
      <c r="J51" s="69">
        <v>18.7</v>
      </c>
      <c r="K51" s="6"/>
      <c r="L51" s="7"/>
      <c r="M51" s="3" t="e">
        <f>IF($D$4=1,'[2]FP1'!E104/3,IF($D$4=2,'[2]FP1'!E104/3*2,IF($D$4=3,'[2]FP1'!E104,IF($D$4=4,'[2]FP1'!E104+'[2]FP1'!F104/3,IF($D$4=5,'[2]FP1'!E104+'[2]FP1'!F104/3*2,IF($D$4=6,'[2]FP1'!E104+'[2]FP1'!F104,0))))))</f>
        <v>#REF!</v>
      </c>
      <c r="N51" s="3" t="e">
        <f>IF($D$4=7,'[2]FP1'!G104/3+'[2]FP1'!F104+'[2]FP1'!E104,IF($D$4=8,'[2]FP1'!G104/3*2+'[2]FP1'!F104+'[2]FP1'!E104,IF($D$4=9,'[2]FP1'!D104-'[2]FP1'!H104,IF($D$4=10,'[2]FP1'!D104-'[2]FP1'!H104/3*2,IF($D$4=11,'[2]FP1'!D104-'[2]FP1'!H104/3,IF($D$4=12,'[2]FP1'!D104,0))))))</f>
        <v>#REF!</v>
      </c>
      <c r="O51" s="3"/>
      <c r="P51" s="3"/>
    </row>
    <row r="52" spans="1:16" ht="15" customHeight="1">
      <c r="A52" s="79" t="s">
        <v>122</v>
      </c>
      <c r="B52" s="80" t="s">
        <v>118</v>
      </c>
      <c r="C52" s="116" t="s">
        <v>1</v>
      </c>
      <c r="D52" s="120">
        <v>0</v>
      </c>
      <c r="E52" s="122">
        <v>0</v>
      </c>
      <c r="F52" s="123">
        <v>80</v>
      </c>
      <c r="G52" s="75">
        <v>3026</v>
      </c>
      <c r="H52" s="67">
        <v>80</v>
      </c>
      <c r="I52" s="76" t="s">
        <v>176</v>
      </c>
      <c r="J52" s="69" t="s">
        <v>176</v>
      </c>
      <c r="K52" s="6"/>
      <c r="L52" s="7"/>
      <c r="M52" s="3" t="e">
        <f>IF($D$4=1,'[2]FP1'!E105/3,IF($D$4=2,'[2]FP1'!E105/3*2,IF($D$4=3,'[2]FP1'!E105,IF($D$4=4,'[2]FP1'!E105+'[2]FP1'!F105/3,IF($D$4=5,'[2]FP1'!E105+'[2]FP1'!F105/3*2,IF($D$4=6,'[2]FP1'!E105+'[2]FP1'!F105,0))))))</f>
        <v>#REF!</v>
      </c>
      <c r="N52" s="3" t="e">
        <f>IF($D$4=7,'[2]FP1'!G105/3+'[2]FP1'!F105+'[2]FP1'!E105,IF($D$4=8,'[2]FP1'!G105/3*2+'[2]FP1'!F105+'[2]FP1'!E105,IF($D$4=9,'[2]FP1'!D105-'[2]FP1'!H105,IF($D$4=10,'[2]FP1'!D105-'[2]FP1'!H105/3*2,IF($D$4=11,'[2]FP1'!D105-'[2]FP1'!H105/3,IF($D$4=12,'[2]FP1'!D105,0))))))</f>
        <v>#REF!</v>
      </c>
      <c r="O52" s="3"/>
      <c r="P52" s="3"/>
    </row>
    <row r="53" spans="1:16" ht="15" customHeight="1">
      <c r="A53" s="79" t="s">
        <v>123</v>
      </c>
      <c r="B53" s="80" t="s">
        <v>158</v>
      </c>
      <c r="C53" s="116" t="s">
        <v>1</v>
      </c>
      <c r="D53" s="120">
        <v>2168</v>
      </c>
      <c r="E53" s="122">
        <v>600</v>
      </c>
      <c r="F53" s="123">
        <v>37241</v>
      </c>
      <c r="G53" s="75">
        <v>308698</v>
      </c>
      <c r="H53" s="67">
        <v>36641</v>
      </c>
      <c r="I53" s="76">
        <v>6206.8</v>
      </c>
      <c r="J53" s="69">
        <v>1717.8</v>
      </c>
      <c r="K53" s="6"/>
      <c r="L53" s="7"/>
      <c r="M53" s="3" t="e">
        <f>IF($D$4=1,'[2]FP1'!E106/3,IF($D$4=2,'[2]FP1'!E106/3*2,IF($D$4=3,'[2]FP1'!E106,IF($D$4=4,'[2]FP1'!E106+'[2]FP1'!F106/3,IF($D$4=5,'[2]FP1'!E106+'[2]FP1'!F106/3*2,IF($D$4=6,'[2]FP1'!E106+'[2]FP1'!F106,0))))))</f>
        <v>#REF!</v>
      </c>
      <c r="N53" s="3" t="e">
        <f>IF($D$4=7,'[2]FP1'!G106/3+'[2]FP1'!F106+'[2]FP1'!E106,IF($D$4=8,'[2]FP1'!G106/3*2+'[2]FP1'!F106+'[2]FP1'!E106,IF($D$4=9,'[2]FP1'!D106-'[2]FP1'!H106,IF($D$4=10,'[2]FP1'!D106-'[2]FP1'!H106/3*2,IF($D$4=11,'[2]FP1'!D106-'[2]FP1'!H106/3,IF($D$4=12,'[2]FP1'!D106,0))))))</f>
        <v>#REF!</v>
      </c>
      <c r="O53" s="3"/>
      <c r="P53" s="3"/>
    </row>
    <row r="54" spans="1:16" ht="15" customHeight="1">
      <c r="A54" s="79" t="s">
        <v>124</v>
      </c>
      <c r="B54" s="80" t="s">
        <v>141</v>
      </c>
      <c r="C54" s="116" t="s">
        <v>1</v>
      </c>
      <c r="D54" s="50" t="s">
        <v>2</v>
      </c>
      <c r="E54" s="51" t="s">
        <v>2</v>
      </c>
      <c r="F54" s="123">
        <v>22053</v>
      </c>
      <c r="G54" s="75">
        <v>29263</v>
      </c>
      <c r="H54" s="47" t="s">
        <v>2</v>
      </c>
      <c r="I54" s="48" t="s">
        <v>2</v>
      </c>
      <c r="J54" s="49" t="s">
        <v>2</v>
      </c>
      <c r="K54" s="6"/>
      <c r="L54" s="7"/>
      <c r="M54" s="3"/>
      <c r="N54" s="3"/>
      <c r="O54" s="3"/>
      <c r="P54" s="3"/>
    </row>
    <row r="55" spans="1:16" ht="15" customHeight="1">
      <c r="A55" s="70" t="s">
        <v>125</v>
      </c>
      <c r="B55" s="71" t="s">
        <v>115</v>
      </c>
      <c r="C55" s="116" t="s">
        <v>1</v>
      </c>
      <c r="D55" s="73">
        <v>2074095</v>
      </c>
      <c r="E55" s="88">
        <v>1649496</v>
      </c>
      <c r="F55" s="78">
        <v>1538540</v>
      </c>
      <c r="G55" s="75">
        <v>1843429</v>
      </c>
      <c r="H55" s="67">
        <v>-110956</v>
      </c>
      <c r="I55" s="76">
        <v>93.3</v>
      </c>
      <c r="J55" s="69">
        <v>74.2</v>
      </c>
      <c r="K55" s="6"/>
      <c r="L55" s="7"/>
      <c r="M55" s="36" t="e">
        <f>IF($D$4=1,'[2]FP1'!E66/3,IF($D$4=2,'[2]FP1'!E66/3*2,IF($D$4=3,'[2]FP1'!E66,IF($D$4=4,'[2]FP1'!E66+'[2]FP1'!F66/3,IF($D$4=5,'[2]FP1'!E66+'[2]FP1'!F66/3*2,IF($D$4=6,'[2]FP1'!E66+'[2]FP1'!F66,0))))))</f>
        <v>#REF!</v>
      </c>
      <c r="N55" s="36" t="e">
        <f>IF($D$4=7,'[2]FP1'!G66/3+'[2]FP1'!F66+'[2]FP1'!E66,IF($D$4=8,'[2]FP1'!G66/3*2+'[2]FP1'!F66+'[2]FP1'!E66,IF($D$4=9,'[2]FP1'!D66-'[2]FP1'!H66,IF($D$4=10,'[2]FP1'!D66-'[2]FP1'!H66/3*2,IF($D$4=11,'[2]FP1'!D66-'[2]FP1'!H66/3,IF($D$4=12,'[2]FP1'!D66,0))))))</f>
        <v>#REF!</v>
      </c>
      <c r="O55" s="3"/>
      <c r="P55" s="3"/>
    </row>
    <row r="56" spans="1:16" ht="15" customHeight="1">
      <c r="A56" s="79" t="s">
        <v>126</v>
      </c>
      <c r="B56" s="80" t="s">
        <v>113</v>
      </c>
      <c r="C56" s="116" t="s">
        <v>1</v>
      </c>
      <c r="D56" s="73">
        <v>1494680</v>
      </c>
      <c r="E56" s="88">
        <v>1192205</v>
      </c>
      <c r="F56" s="78">
        <v>1118298</v>
      </c>
      <c r="G56" s="75">
        <v>1300780</v>
      </c>
      <c r="H56" s="67">
        <v>-73907</v>
      </c>
      <c r="I56" s="76">
        <v>93.8</v>
      </c>
      <c r="J56" s="69">
        <v>74.8</v>
      </c>
      <c r="K56" s="6"/>
      <c r="L56" s="7"/>
      <c r="M56" s="36" t="e">
        <f>IF($D$4=1,'[2]FP1'!E67/3,IF($D$4=2,'[2]FP1'!E67/3*2,IF($D$4=3,'[2]FP1'!E67,IF($D$4=4,'[2]FP1'!E67+'[2]FP1'!F67/3,IF($D$4=5,'[2]FP1'!E67+'[2]FP1'!F67/3*2,IF($D$4=6,'[2]FP1'!E67+'[2]FP1'!F67,0))))))</f>
        <v>#REF!</v>
      </c>
      <c r="N56" s="36" t="e">
        <f>IF($D$4=7,'[2]FP1'!G67/3+'[2]FP1'!F67+'[2]FP1'!E67,IF($D$4=8,'[2]FP1'!G67/3*2+'[2]FP1'!F67+'[2]FP1'!E67,IF($D$4=9,'[2]FP1'!D67-'[2]FP1'!H67,IF($D$4=10,'[2]FP1'!D67-'[2]FP1'!H67/3*2,IF($D$4=11,'[2]FP1'!D67-'[2]FP1'!H67/3,IF($D$4=12,'[2]FP1'!D67,0))))))</f>
        <v>#REF!</v>
      </c>
      <c r="O56" s="3"/>
      <c r="P56" s="3"/>
    </row>
    <row r="57" spans="1:16" ht="15" customHeight="1" thickBot="1">
      <c r="A57" s="124" t="s">
        <v>173</v>
      </c>
      <c r="B57" s="125" t="s">
        <v>174</v>
      </c>
      <c r="C57" s="126" t="s">
        <v>1</v>
      </c>
      <c r="D57" s="127">
        <v>76360</v>
      </c>
      <c r="E57" s="128">
        <v>58788</v>
      </c>
      <c r="F57" s="129">
        <v>33556</v>
      </c>
      <c r="G57" s="130" t="s">
        <v>2</v>
      </c>
      <c r="H57" s="131"/>
      <c r="I57" s="132"/>
      <c r="J57" s="133"/>
      <c r="K57" s="6"/>
      <c r="L57" s="7"/>
      <c r="M57" s="36"/>
      <c r="N57" s="36"/>
      <c r="O57" s="3"/>
      <c r="P57" s="3"/>
    </row>
    <row r="58" spans="1:14" ht="15" customHeight="1">
      <c r="A58" s="61" t="s">
        <v>127</v>
      </c>
      <c r="B58" s="62" t="s">
        <v>93</v>
      </c>
      <c r="C58" s="63" t="s">
        <v>70</v>
      </c>
      <c r="D58" s="64">
        <v>7074</v>
      </c>
      <c r="E58" s="134">
        <v>7415</v>
      </c>
      <c r="F58" s="66">
        <v>6865</v>
      </c>
      <c r="G58" s="66">
        <v>9905</v>
      </c>
      <c r="H58" s="67">
        <v>-550</v>
      </c>
      <c r="I58" s="76">
        <v>92.6</v>
      </c>
      <c r="J58" s="69">
        <v>97</v>
      </c>
      <c r="K58" s="11">
        <f>SUM(K59:K60)</f>
        <v>0</v>
      </c>
      <c r="L58" s="12">
        <f>SUM(L59:L60)</f>
        <v>0</v>
      </c>
      <c r="M58" s="3" t="e">
        <f>IF($D$4=1,'[2]FP1'!E87/3,IF($D$4=2,'[2]FP1'!E87/3*2,IF($D$4=3,'[2]FP1'!E87,IF($D$4=4,'[2]FP1'!E87+'[2]FP1'!F87/3,IF($D$4=5,'[2]FP1'!E87+'[2]FP1'!F87/3*2,IF($D$4=6,'[2]FP1'!E87+'[2]FP1'!F87,0))))))</f>
        <v>#REF!</v>
      </c>
      <c r="N58" s="3" t="e">
        <f>IF($D$4=7,'[2]FP1'!G87/3+'[2]FP1'!F87+'[2]FP1'!E87,IF($D$4=8,'[2]FP1'!G87/3*2+'[2]FP1'!F87+'[2]FP1'!E87,IF($D$4=9,'[2]FP1'!D87-'[2]FP1'!H87,IF($D$4=10,'[2]FP1'!D87-'[2]FP1'!H87/3*2,IF($D$4=11,'[2]FP1'!D87-'[2]FP1'!H87/3,IF($D$4=12,'[2]FP1'!D87,0))))))</f>
        <v>#REF!</v>
      </c>
    </row>
    <row r="59" spans="1:12" ht="15" customHeight="1">
      <c r="A59" s="79" t="s">
        <v>128</v>
      </c>
      <c r="B59" s="80" t="s">
        <v>72</v>
      </c>
      <c r="C59" s="81" t="s">
        <v>70</v>
      </c>
      <c r="D59" s="135">
        <v>3933</v>
      </c>
      <c r="E59" s="136">
        <v>4232</v>
      </c>
      <c r="F59" s="78">
        <v>3770</v>
      </c>
      <c r="G59" s="75">
        <v>6565</v>
      </c>
      <c r="H59" s="67">
        <v>-462</v>
      </c>
      <c r="I59" s="76">
        <v>89.1</v>
      </c>
      <c r="J59" s="69">
        <v>95.9</v>
      </c>
      <c r="K59" s="10"/>
      <c r="L59" s="7"/>
    </row>
    <row r="60" spans="1:12" ht="15" customHeight="1">
      <c r="A60" s="79" t="s">
        <v>129</v>
      </c>
      <c r="B60" s="80" t="s">
        <v>74</v>
      </c>
      <c r="C60" s="81" t="s">
        <v>70</v>
      </c>
      <c r="D60" s="135">
        <v>3141</v>
      </c>
      <c r="E60" s="136">
        <v>3183</v>
      </c>
      <c r="F60" s="78">
        <v>3095</v>
      </c>
      <c r="G60" s="75">
        <v>3340</v>
      </c>
      <c r="H60" s="67">
        <v>-88</v>
      </c>
      <c r="I60" s="76">
        <v>97.2</v>
      </c>
      <c r="J60" s="69">
        <v>98.5</v>
      </c>
      <c r="K60" s="10"/>
      <c r="L60" s="7"/>
    </row>
    <row r="61" spans="1:12" ht="15" customHeight="1">
      <c r="A61" s="70" t="s">
        <v>130</v>
      </c>
      <c r="B61" s="71" t="s">
        <v>76</v>
      </c>
      <c r="C61" s="72" t="s">
        <v>67</v>
      </c>
      <c r="D61" s="137">
        <v>15848</v>
      </c>
      <c r="E61" s="138">
        <v>16772</v>
      </c>
      <c r="F61" s="139">
        <v>17135</v>
      </c>
      <c r="G61" s="121">
        <v>13564</v>
      </c>
      <c r="H61" s="140">
        <v>363</v>
      </c>
      <c r="I61" s="141">
        <v>102.2</v>
      </c>
      <c r="J61" s="142">
        <v>108.1</v>
      </c>
      <c r="K61" s="10"/>
      <c r="L61" s="7"/>
    </row>
    <row r="62" spans="1:12" ht="15" customHeight="1">
      <c r="A62" s="79" t="s">
        <v>131</v>
      </c>
      <c r="B62" s="80" t="s">
        <v>72</v>
      </c>
      <c r="C62" s="81" t="s">
        <v>67</v>
      </c>
      <c r="D62" s="135">
        <v>12091</v>
      </c>
      <c r="E62" s="136">
        <v>12608</v>
      </c>
      <c r="F62" s="78">
        <v>13168</v>
      </c>
      <c r="G62" s="75">
        <v>11184</v>
      </c>
      <c r="H62" s="67">
        <v>560</v>
      </c>
      <c r="I62" s="76">
        <v>104.4</v>
      </c>
      <c r="J62" s="69">
        <v>108.9</v>
      </c>
      <c r="K62" s="10"/>
      <c r="L62" s="7"/>
    </row>
    <row r="63" spans="1:12" ht="15" customHeight="1">
      <c r="A63" s="79" t="s">
        <v>132</v>
      </c>
      <c r="B63" s="80" t="s">
        <v>74</v>
      </c>
      <c r="C63" s="81" t="s">
        <v>67</v>
      </c>
      <c r="D63" s="135">
        <v>20992</v>
      </c>
      <c r="E63" s="136">
        <v>22307</v>
      </c>
      <c r="F63" s="78">
        <v>21966</v>
      </c>
      <c r="G63" s="87">
        <v>18241</v>
      </c>
      <c r="H63" s="67">
        <v>-341</v>
      </c>
      <c r="I63" s="76">
        <v>98.5</v>
      </c>
      <c r="J63" s="69">
        <v>104.6</v>
      </c>
      <c r="K63" s="10"/>
      <c r="L63" s="7"/>
    </row>
    <row r="64" spans="1:16" ht="15" customHeight="1">
      <c r="A64" s="70" t="s">
        <v>133</v>
      </c>
      <c r="B64" s="71" t="s">
        <v>66</v>
      </c>
      <c r="C64" s="72" t="s">
        <v>67</v>
      </c>
      <c r="D64" s="73">
        <v>878653.2372066723</v>
      </c>
      <c r="E64" s="88">
        <v>627116.7902899528</v>
      </c>
      <c r="F64" s="78">
        <v>712084.1951930079</v>
      </c>
      <c r="G64" s="87">
        <v>401866.61988894496</v>
      </c>
      <c r="H64" s="143">
        <v>84967.40490305517</v>
      </c>
      <c r="I64" s="76">
        <v>113.5</v>
      </c>
      <c r="J64" s="69">
        <v>81</v>
      </c>
      <c r="K64" s="6"/>
      <c r="L64" s="7"/>
      <c r="M64" s="34" t="e">
        <f>IF($D$4=1,'[2]FP1'!E41/3,IF($D$4=2,'[2]FP1'!E41/3*2,IF($D$4=3,'[2]FP1'!E41,IF($D$4=4,'[2]FP1'!E41+'[2]FP1'!F41/3,IF($D$4=5,'[2]FP1'!E41+'[2]FP1'!F41/3*2,IF($D$4=6,'[2]FP1'!E41+'[2]FP1'!F41,0))))))</f>
        <v>#REF!</v>
      </c>
      <c r="N64" s="34" t="e">
        <f>IF($D$4=7,'[2]FP1'!G41/3+'[2]FP1'!F41+'[2]FP1'!E41,IF($D$4=8,'[2]FP1'!G41/3*2+'[2]FP1'!F41+'[2]FP1'!E41,IF($D$4=9,'[2]FP1'!D41-'[2]FP1'!H41,IF($D$4=10,'[2]FP1'!D41-'[2]FP1'!H41/3*2,IF($D$4=11,'[2]FP1'!D41-'[2]FP1'!H41/3,IF($D$4=12,'[2]FP1'!D41,0))))))</f>
        <v>#REF!</v>
      </c>
      <c r="O64" s="34" t="e">
        <f>IF($D$4=1,'[2]FP1'!E29/3,IF($D$4=2,'[2]FP1'!E29/3*2,IF($D$4=3,'[2]FP1'!E29,IF($D$4=4,'[2]FP1'!E29+'[2]FP1'!F29/3,IF($D$4=5,'[2]FP1'!E29+'[2]FP1'!F29/3*2,IF($D$4=6,'[2]FP1'!E29+'[2]FP1'!F29,0))))))</f>
        <v>#REF!</v>
      </c>
      <c r="P64" s="34" t="e">
        <f>IF($D$4=7,'[2]FP1'!G29/3+'[2]FP1'!F29+'[2]FP1'!E29,IF($D$4=8,'[2]FP1'!G29/3*2+'[2]FP1'!F29+'[2]FP1'!E29,IF($D$4=9,'[2]FP1'!D29-'[2]FP1'!H29,IF($D$4=10,'[2]FP1'!D29-'[2]FP1'!H29/3*2,IF($D$4=11,'[2]FP1'!D29-'[2]FP1'!H29/3,IF($D$4=12,'[2]FP1'!D29,0))))))</f>
        <v>#REF!</v>
      </c>
    </row>
    <row r="65" spans="1:16" ht="15" customHeight="1" thickBot="1">
      <c r="A65" s="144" t="s">
        <v>134</v>
      </c>
      <c r="B65" s="145" t="s">
        <v>92</v>
      </c>
      <c r="C65" s="146" t="s">
        <v>67</v>
      </c>
      <c r="D65" s="127">
        <v>362292.33813966636</v>
      </c>
      <c r="E65" s="128">
        <v>256078.75927174644</v>
      </c>
      <c r="F65" s="129">
        <v>308630.73561544064</v>
      </c>
      <c r="G65" s="147">
        <v>220407.58980312973</v>
      </c>
      <c r="H65" s="148">
        <v>52551.9763436942</v>
      </c>
      <c r="I65" s="132">
        <v>120.5</v>
      </c>
      <c r="J65" s="133">
        <v>85.2</v>
      </c>
      <c r="K65" s="6"/>
      <c r="L65" s="7"/>
      <c r="M65" s="38" t="e">
        <f>IF($D$4=1,'[2]FP1'!E97/3,IF($D$4=2,'[2]FP1'!E97/3*2,IF($D$4=3,'[2]FP1'!E97,IF($D$4=4,'[2]FP1'!E97+'[2]FP1'!F97/3,IF($D$4=5,'[2]FP1'!E97+'[2]FP1'!F97/3*2,IF($D$4=6,'[2]FP1'!E97+'[2]FP1'!F97,0))))))</f>
        <v>#REF!</v>
      </c>
      <c r="N65" s="38" t="e">
        <f>IF($D$4=7,'[2]FP1'!G97/3+'[2]FP1'!F97+'[2]FP1'!E97,IF($D$4=8,'[2]FP1'!G97/3*2+'[2]FP1'!F97+'[2]FP1'!E97,IF($D$4=9,'[2]FP1'!D97-'[2]FP1'!H97,IF($D$4=10,'[2]FP1'!D97-'[2]FP1'!H97/3*2,IF($D$4=11,'[2]FP1'!D97-'[2]FP1'!H97/3,IF($D$4=12,'[2]FP1'!D97,0))))))</f>
        <v>#REF!</v>
      </c>
      <c r="O65" s="38" t="e">
        <f>IF($D$4=1,'[2]FP1'!E11/3,IF($D$4=2,'[2]FP1'!E11/3*2,IF($D$4=3,'[2]FP1'!E11,IF($D$4=4,'[2]FP1'!E11+'[2]FP1'!F11/3,IF($D$4=5,'[2]FP1'!E11+'[2]FP1'!F11/3*2,IF($D$4=6,'[2]FP1'!E11+'[2]FP1'!F11,0))))))</f>
        <v>#REF!</v>
      </c>
      <c r="P65" s="38" t="e">
        <f>IF($D$4=7,'[2]FP1'!G11/3+'[2]FP1'!F11+'[2]FP1'!E11,IF($D$4=8,'[2]FP1'!G11/3*2+'[2]FP1'!F11+'[2]FP1'!E11,IF($D$4=9,'[2]FP1'!D11-'[2]FP1'!H11,IF($D$4=10,'[2]FP1'!D11-'[2]FP1'!H11/3*2,IF($D$4=11,'[2]FP1'!D11-'[2]FP1'!H11/3,IF($D$4=12,'[2]FP1'!D11,0))))))</f>
        <v>#REF!</v>
      </c>
    </row>
    <row r="66" spans="1:16" ht="15" customHeight="1">
      <c r="A66" s="149" t="s">
        <v>135</v>
      </c>
      <c r="B66" s="150" t="s">
        <v>80</v>
      </c>
      <c r="C66" s="151" t="s">
        <v>23</v>
      </c>
      <c r="D66" s="152">
        <v>1456691</v>
      </c>
      <c r="E66" s="33" t="s">
        <v>2</v>
      </c>
      <c r="F66" s="153">
        <v>1605953</v>
      </c>
      <c r="G66" s="154">
        <v>1389470</v>
      </c>
      <c r="H66" s="155" t="s">
        <v>2</v>
      </c>
      <c r="I66" s="155" t="s">
        <v>2</v>
      </c>
      <c r="J66" s="156">
        <v>110.2</v>
      </c>
      <c r="K66" s="13"/>
      <c r="L66" s="18"/>
      <c r="M66" s="38" t="e">
        <f>IF($D$4=1,'[2]FP1'!E$87/3,IF($D$4=2,'[2]FP1'!E$87/3*2,IF($D$4=3,'[2]FP1'!E$87,IF($D$4=4,'[2]FP1'!E$87+'[2]FP1'!F$87/3,IF($D$4=5,'[2]FP1'!E$87+'[2]FP1'!F$87/3*2,IF($D$4=6,'[2]FP1'!E$87+'[2]FP1'!F$87,0))))))</f>
        <v>#REF!</v>
      </c>
      <c r="N66" s="38" t="e">
        <f>IF($D$4=7,'[2]FP1'!G$87/3+'[2]FP1'!F$87+'[2]FP1'!E$87,IF($D$4=8,'[2]FP1'!G$87/3*2+'[2]FP1'!F$87+'[2]FP1'!E$87,IF($D$4=9,'[2]FP1'!D$87-'[2]FP1'!H$87,IF($D$4=10,'[2]FP1'!D$87-'[2]FP1'!H$87/3*2,IF($D$4=11,'[2]FP1'!D$87-'[2]FP1'!H$87/3,IF($D$4=12,'[2]FP1'!D$87,0))))))</f>
        <v>#REF!</v>
      </c>
      <c r="O66" s="39"/>
      <c r="P66" s="39"/>
    </row>
    <row r="67" spans="1:12" ht="15" customHeight="1">
      <c r="A67" s="79" t="s">
        <v>136</v>
      </c>
      <c r="B67" s="80" t="s">
        <v>82</v>
      </c>
      <c r="C67" s="81" t="s">
        <v>23</v>
      </c>
      <c r="D67" s="157">
        <v>693551</v>
      </c>
      <c r="E67" s="25" t="s">
        <v>2</v>
      </c>
      <c r="F67" s="78">
        <v>680999</v>
      </c>
      <c r="G67" s="75">
        <v>762229</v>
      </c>
      <c r="H67" s="158" t="s">
        <v>2</v>
      </c>
      <c r="I67" s="158" t="s">
        <v>2</v>
      </c>
      <c r="J67" s="69">
        <v>98.2</v>
      </c>
      <c r="K67" s="13"/>
      <c r="L67" s="18"/>
    </row>
    <row r="68" spans="1:12" ht="15" customHeight="1">
      <c r="A68" s="79" t="s">
        <v>171</v>
      </c>
      <c r="B68" s="159" t="s">
        <v>172</v>
      </c>
      <c r="C68" s="81" t="s">
        <v>23</v>
      </c>
      <c r="D68" s="157">
        <v>540363</v>
      </c>
      <c r="E68" s="25" t="s">
        <v>2</v>
      </c>
      <c r="F68" s="78">
        <v>544277</v>
      </c>
      <c r="G68" s="160">
        <v>606772</v>
      </c>
      <c r="H68" s="158" t="s">
        <v>2</v>
      </c>
      <c r="I68" s="158" t="s">
        <v>2</v>
      </c>
      <c r="J68" s="69">
        <v>100.7</v>
      </c>
      <c r="K68" s="13"/>
      <c r="L68" s="18"/>
    </row>
    <row r="69" spans="1:12" ht="15" customHeight="1">
      <c r="A69" s="70" t="s">
        <v>137</v>
      </c>
      <c r="B69" s="161" t="s">
        <v>84</v>
      </c>
      <c r="C69" s="162" t="s">
        <v>23</v>
      </c>
      <c r="D69" s="93">
        <v>529119</v>
      </c>
      <c r="E69" s="25" t="s">
        <v>2</v>
      </c>
      <c r="F69" s="78">
        <v>581335</v>
      </c>
      <c r="G69" s="75">
        <v>515448</v>
      </c>
      <c r="H69" s="158" t="s">
        <v>2</v>
      </c>
      <c r="I69" s="158" t="s">
        <v>2</v>
      </c>
      <c r="J69" s="69">
        <v>109.9</v>
      </c>
      <c r="K69" s="13"/>
      <c r="L69" s="18"/>
    </row>
    <row r="70" spans="1:12" ht="15" customHeight="1" thickBot="1">
      <c r="A70" s="163" t="s">
        <v>138</v>
      </c>
      <c r="B70" s="159" t="s">
        <v>82</v>
      </c>
      <c r="C70" s="164" t="s">
        <v>23</v>
      </c>
      <c r="D70" s="165">
        <v>39207</v>
      </c>
      <c r="E70" s="31" t="s">
        <v>2</v>
      </c>
      <c r="F70" s="166">
        <v>16004</v>
      </c>
      <c r="G70" s="75">
        <v>57815</v>
      </c>
      <c r="H70" s="167" t="s">
        <v>2</v>
      </c>
      <c r="I70" s="167" t="s">
        <v>2</v>
      </c>
      <c r="J70" s="168">
        <v>40.8</v>
      </c>
      <c r="K70" s="19"/>
      <c r="L70" s="20"/>
    </row>
    <row r="71" spans="1:12" ht="15" customHeight="1">
      <c r="A71" s="169" t="s">
        <v>139</v>
      </c>
      <c r="B71" s="71" t="s">
        <v>106</v>
      </c>
      <c r="C71" s="162" t="s">
        <v>23</v>
      </c>
      <c r="D71" s="170" t="s">
        <v>2</v>
      </c>
      <c r="E71" s="25" t="s">
        <v>2</v>
      </c>
      <c r="F71" s="166">
        <v>538362</v>
      </c>
      <c r="G71" s="75">
        <v>716392</v>
      </c>
      <c r="H71" s="158" t="s">
        <v>2</v>
      </c>
      <c r="I71" s="91" t="s">
        <v>2</v>
      </c>
      <c r="J71" s="92" t="s">
        <v>2</v>
      </c>
      <c r="K71" s="29"/>
      <c r="L71" s="30"/>
    </row>
    <row r="72" spans="1:12" ht="15" customHeight="1">
      <c r="A72" s="70" t="s">
        <v>140</v>
      </c>
      <c r="B72" s="161" t="s">
        <v>98</v>
      </c>
      <c r="C72" s="162" t="s">
        <v>23</v>
      </c>
      <c r="D72" s="170" t="s">
        <v>2</v>
      </c>
      <c r="E72" s="25" t="s">
        <v>2</v>
      </c>
      <c r="F72" s="78">
        <v>0</v>
      </c>
      <c r="G72" s="75">
        <v>12325</v>
      </c>
      <c r="H72" s="158" t="s">
        <v>2</v>
      </c>
      <c r="I72" s="91" t="s">
        <v>2</v>
      </c>
      <c r="J72" s="92" t="s">
        <v>2</v>
      </c>
      <c r="K72" s="29"/>
      <c r="L72" s="30"/>
    </row>
    <row r="73" spans="1:12" ht="15" customHeight="1" thickBot="1">
      <c r="A73" s="144" t="s">
        <v>153</v>
      </c>
      <c r="B73" s="145" t="s">
        <v>101</v>
      </c>
      <c r="C73" s="146" t="s">
        <v>23</v>
      </c>
      <c r="D73" s="171" t="s">
        <v>2</v>
      </c>
      <c r="E73" s="26" t="s">
        <v>2</v>
      </c>
      <c r="F73" s="129">
        <v>0</v>
      </c>
      <c r="G73" s="172">
        <v>95028</v>
      </c>
      <c r="H73" s="173" t="s">
        <v>2</v>
      </c>
      <c r="I73" s="174" t="s">
        <v>2</v>
      </c>
      <c r="J73" s="175" t="s">
        <v>2</v>
      </c>
      <c r="K73" s="29"/>
      <c r="L73" s="30"/>
    </row>
    <row r="74" spans="1:12" ht="15" customHeight="1" thickBot="1">
      <c r="A74" s="176" t="s">
        <v>168</v>
      </c>
      <c r="B74" s="177" t="s">
        <v>169</v>
      </c>
      <c r="C74" s="146" t="s">
        <v>23</v>
      </c>
      <c r="D74" s="178" t="s">
        <v>2</v>
      </c>
      <c r="E74" s="42" t="s">
        <v>2</v>
      </c>
      <c r="F74" s="179">
        <v>57765</v>
      </c>
      <c r="G74" s="180">
        <v>16480</v>
      </c>
      <c r="H74" s="173" t="s">
        <v>2</v>
      </c>
      <c r="I74" s="181" t="s">
        <v>2</v>
      </c>
      <c r="J74" s="182" t="s">
        <v>2</v>
      </c>
      <c r="K74" s="29"/>
      <c r="L74" s="30"/>
    </row>
    <row r="75" spans="1:12" ht="15" customHeight="1">
      <c r="A75" s="149" t="s">
        <v>160</v>
      </c>
      <c r="B75" s="183" t="s">
        <v>164</v>
      </c>
      <c r="C75" s="151" t="s">
        <v>0</v>
      </c>
      <c r="D75" s="184">
        <v>61576</v>
      </c>
      <c r="E75" s="185">
        <v>49895</v>
      </c>
      <c r="F75" s="186">
        <v>44709</v>
      </c>
      <c r="G75" s="187">
        <v>48698</v>
      </c>
      <c r="H75" s="188">
        <v>-5186</v>
      </c>
      <c r="I75" s="189">
        <v>89.6</v>
      </c>
      <c r="J75" s="190">
        <v>72.6</v>
      </c>
      <c r="K75" s="29"/>
      <c r="L75" s="30"/>
    </row>
    <row r="76" spans="1:12" ht="15" customHeight="1">
      <c r="A76" s="243" t="s">
        <v>161</v>
      </c>
      <c r="B76" s="191" t="s">
        <v>165</v>
      </c>
      <c r="C76" s="162" t="s">
        <v>0</v>
      </c>
      <c r="D76" s="192">
        <v>48910</v>
      </c>
      <c r="E76" s="193">
        <v>39942</v>
      </c>
      <c r="F76" s="194">
        <v>34731</v>
      </c>
      <c r="G76" s="195">
        <v>16352</v>
      </c>
      <c r="H76" s="196">
        <v>-5211</v>
      </c>
      <c r="I76" s="197">
        <v>87</v>
      </c>
      <c r="J76" s="198">
        <v>71</v>
      </c>
      <c r="K76" s="29"/>
      <c r="L76" s="30"/>
    </row>
    <row r="77" spans="1:12" ht="15" customHeight="1" thickBot="1">
      <c r="A77" s="244"/>
      <c r="B77" s="199" t="s">
        <v>170</v>
      </c>
      <c r="C77" s="146" t="s">
        <v>46</v>
      </c>
      <c r="D77" s="200">
        <v>79.43029751851371</v>
      </c>
      <c r="E77" s="201">
        <v>80.05210942980258</v>
      </c>
      <c r="F77" s="202">
        <v>77.68234583640879</v>
      </c>
      <c r="G77" s="203">
        <v>33.5783810423426</v>
      </c>
      <c r="H77" s="204">
        <v>-2.369763593393799</v>
      </c>
      <c r="I77" s="205"/>
      <c r="J77" s="206"/>
      <c r="K77" s="29"/>
      <c r="L77" s="30"/>
    </row>
    <row r="78" spans="1:12" ht="15" customHeight="1">
      <c r="A78" s="149" t="s">
        <v>162</v>
      </c>
      <c r="B78" s="183" t="s">
        <v>166</v>
      </c>
      <c r="C78" s="151" t="s">
        <v>0</v>
      </c>
      <c r="D78" s="184">
        <v>92062</v>
      </c>
      <c r="E78" s="185">
        <v>69082</v>
      </c>
      <c r="F78" s="186">
        <v>71525</v>
      </c>
      <c r="G78" s="187">
        <v>60203</v>
      </c>
      <c r="H78" s="188">
        <v>2443</v>
      </c>
      <c r="I78" s="189">
        <v>103.5</v>
      </c>
      <c r="J78" s="190">
        <v>77.7</v>
      </c>
      <c r="K78" s="29"/>
      <c r="L78" s="30"/>
    </row>
    <row r="79" spans="1:12" ht="15" customHeight="1">
      <c r="A79" s="243" t="s">
        <v>163</v>
      </c>
      <c r="B79" s="207" t="s">
        <v>165</v>
      </c>
      <c r="C79" s="162" t="s">
        <v>0</v>
      </c>
      <c r="D79" s="192">
        <v>54492</v>
      </c>
      <c r="E79" s="193">
        <v>40790</v>
      </c>
      <c r="F79" s="194">
        <v>43091</v>
      </c>
      <c r="G79" s="195">
        <v>23792</v>
      </c>
      <c r="H79" s="196">
        <v>2301</v>
      </c>
      <c r="I79" s="197">
        <v>105.6</v>
      </c>
      <c r="J79" s="198">
        <v>79.1</v>
      </c>
      <c r="K79" s="29"/>
      <c r="L79" s="30"/>
    </row>
    <row r="80" spans="1:10" ht="15" customHeight="1" thickBot="1">
      <c r="A80" s="244"/>
      <c r="B80" s="199" t="s">
        <v>170</v>
      </c>
      <c r="C80" s="146" t="s">
        <v>46</v>
      </c>
      <c r="D80" s="200">
        <v>59.19054550194434</v>
      </c>
      <c r="E80" s="201">
        <v>59.04577169161286</v>
      </c>
      <c r="F80" s="202">
        <v>60.246067808458584</v>
      </c>
      <c r="G80" s="203">
        <v>39.5196252678438</v>
      </c>
      <c r="H80" s="204">
        <v>1.2002961168457205</v>
      </c>
      <c r="I80" s="205"/>
      <c r="J80" s="206"/>
    </row>
    <row r="81" spans="1:10" ht="15" customHeight="1">
      <c r="A81" s="21"/>
      <c r="B81" s="22"/>
      <c r="C81" s="23"/>
      <c r="D81" s="23"/>
      <c r="E81" s="22"/>
      <c r="F81" s="22"/>
      <c r="G81" s="22"/>
      <c r="H81" s="22"/>
      <c r="I81" s="22"/>
      <c r="J81" s="22"/>
    </row>
  </sheetData>
  <sheetProtection/>
  <mergeCells count="18">
    <mergeCell ref="A76:A77"/>
    <mergeCell ref="A79:A80"/>
    <mergeCell ref="A5:A7"/>
    <mergeCell ref="I5:I7"/>
    <mergeCell ref="A2:J2"/>
    <mergeCell ref="A3:J3"/>
    <mergeCell ref="B4:C4"/>
    <mergeCell ref="G5:G6"/>
    <mergeCell ref="K5:K7"/>
    <mergeCell ref="L5:L7"/>
    <mergeCell ref="B5:B7"/>
    <mergeCell ref="Q34:Q37"/>
    <mergeCell ref="J5:J7"/>
    <mergeCell ref="C5:C7"/>
    <mergeCell ref="D5:D7"/>
    <mergeCell ref="E5:E7"/>
    <mergeCell ref="F5:F7"/>
    <mergeCell ref="H5:H7"/>
  </mergeCells>
  <conditionalFormatting sqref="F50">
    <cfRule type="cellIs" priority="1" dxfId="0" operator="notEqual" stopIfTrue="1">
      <formula>$F$51+$F$52+$F$53</formula>
    </cfRule>
  </conditionalFormatting>
  <conditionalFormatting sqref="G50">
    <cfRule type="cellIs" priority="2" dxfId="0" operator="notEqual" stopIfTrue="1">
      <formula>$G$51+$G$52+$G$53</formula>
    </cfRule>
  </conditionalFormatting>
  <conditionalFormatting sqref="E50">
    <cfRule type="cellIs" priority="3" dxfId="0" operator="notEqual" stopIfTrue="1">
      <formula>$E$51+$E$52+$E$53</formula>
    </cfRule>
  </conditionalFormatting>
  <conditionalFormatting sqref="D50">
    <cfRule type="cellIs" priority="4" dxfId="0" operator="notEqual" stopIfTrue="1">
      <formula>$D$51+$D$52+$D$53</formula>
    </cfRule>
  </conditionalFormatting>
  <dataValidations count="1">
    <dataValidation errorStyle="warning" type="whole" allowBlank="1" showInputMessage="1" showErrorMessage="1" prompt="Zadaj číslo mesiaca arabskou číslicou" sqref="D4">
      <formula1>1</formula1>
      <formula2>12</formula2>
    </dataValidation>
  </dataValidations>
  <printOptions horizontalCentered="1"/>
  <pageMargins left="0" right="0" top="0.5118110236220472" bottom="0.3937007874015748" header="0.31496062992125984" footer="0.15748031496062992"/>
  <pageSetup horizontalDpi="300" verticalDpi="300" orientation="landscape" paperSize="9" scale="86" r:id="rId3"/>
  <headerFooter alignWithMargins="0">
    <oddHeader>&amp;R&amp;"Times New Roman,Normálne"&amp;14Príloha č. 8</oddHeader>
    <oddFooter>&amp;C&amp;"Times New Roman,Normálne"&amp;14strana &amp;P/&amp;N</oddFooter>
  </headerFooter>
  <rowBreaks count="2" manualBreakCount="2">
    <brk id="39" max="9" man="1"/>
    <brk id="6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Selecká</dc:creator>
  <cp:keywords/>
  <dc:description/>
  <cp:lastModifiedBy>Pavol L.</cp:lastModifiedBy>
  <cp:lastPrinted>2004-11-08T08:05:27Z</cp:lastPrinted>
  <dcterms:created xsi:type="dcterms:W3CDTF">2001-06-12T11:06:15Z</dcterms:created>
  <dcterms:modified xsi:type="dcterms:W3CDTF">2004-11-08T08:21:12Z</dcterms:modified>
  <cp:category/>
  <cp:version/>
  <cp:contentType/>
  <cp:contentStatus/>
</cp:coreProperties>
</file>