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2" sheetId="1" r:id="rId1"/>
    <sheet name="tab3" sheetId="2" r:id="rId2"/>
    <sheet name="tab4" sheetId="3" r:id="rId3"/>
    <sheet name="tab_3" sheetId="4" state="hidden" r:id="rId4"/>
    <sheet name="tab_4" sheetId="5" state="hidden" r:id="rId5"/>
    <sheet name="List1" sheetId="6" state="hidden" r:id="rId6"/>
    <sheet name="List2" sheetId="7" state="hidden" r:id="rId7"/>
    <sheet name="List3" sheetId="8" state="hidden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<sst xmlns="http://schemas.openxmlformats.org/spreadsheetml/2006/main" count="345" uniqueCount="161">
  <si>
    <t>Tab. č. 3</t>
  </si>
  <si>
    <t xml:space="preserve">  AKTÍVNA   POLITIKA  TRHU  PRÁCE k 31. októbru 2000 v tis. Sk</t>
  </si>
  <si>
    <t xml:space="preserve">   z   toho:</t>
  </si>
  <si>
    <t>A - záväzky z dohôd uzatvorených k 31.12.1996</t>
  </si>
  <si>
    <t>-</t>
  </si>
  <si>
    <t xml:space="preserve">príspevky  na vytvorenie SÚPM  </t>
  </si>
  <si>
    <t>výdavky na rekvalifikácie</t>
  </si>
  <si>
    <t>výdavky na VPP</t>
  </si>
  <si>
    <t>príspevok na zriad. a prevádzku chrán.dielne a chrán.prac.</t>
  </si>
  <si>
    <t xml:space="preserve"> -</t>
  </si>
  <si>
    <t>opatrenia na podporu prac.uplatnenia občanov a na zabezpečenie</t>
  </si>
  <si>
    <t>expertíz a údajov o trhu práce (§12 ods.1 písm.b bod 9 zák.č.10/93 Z.z.)</t>
  </si>
  <si>
    <t>výdavky na nové pracovné miesta</t>
  </si>
  <si>
    <t>z toho:    dohod.prac.miesto na samozamestnanie</t>
  </si>
  <si>
    <t xml:space="preserve">                 dohod.prac.miesto u zamestnávateľa</t>
  </si>
  <si>
    <t xml:space="preserve">                 dohod.prac.miesto pre abs.škôl a mladistv.</t>
  </si>
  <si>
    <t xml:space="preserve">                 dohod.verejnoprosp.prac.miesto</t>
  </si>
  <si>
    <t xml:space="preserve">                       v tom: dohodnuté VPP pre dlhodobo nezamestn. ( §91a )</t>
  </si>
  <si>
    <t>výdavky na osobitné skupiny občanov</t>
  </si>
  <si>
    <t>výdavky na udržanie pracovných miest</t>
  </si>
  <si>
    <t>výdavky na zamestnávanie občanov so ZPS</t>
  </si>
  <si>
    <t>z toho:  prísp. na zriad.a prevádz.CHD a CHP (§107,108,110 zák.NR SR č.387/96 Z.z.)</t>
  </si>
  <si>
    <t>výdavky na vypracovanie projektov na oživenie zamestn.</t>
  </si>
  <si>
    <t>výdavky na podnikateľské projekty zamestnanosti</t>
  </si>
  <si>
    <t>ostatné výdavky na APTP v pôsobnosti predstavenstva</t>
  </si>
  <si>
    <t>Zdroj: Národný úrad práce</t>
  </si>
  <si>
    <r>
      <t xml:space="preserve">B -  aktívne opatrenia </t>
    </r>
    <r>
      <rPr>
        <i/>
        <sz val="8"/>
        <rFont val="Arial Black"/>
        <family val="2"/>
      </rPr>
      <t>( v zmysle legislatívy platnej od 1.1.1997</t>
    </r>
    <r>
      <rPr>
        <sz val="10"/>
        <rFont val="Arial Black"/>
        <family val="2"/>
      </rPr>
      <t>)</t>
    </r>
  </si>
  <si>
    <t>Tab. č. 4</t>
  </si>
  <si>
    <t xml:space="preserve">       AKTÍVNA   POLITIKA  TRHU  PRÁCE k 31. októbru 2001 v tis. Sk</t>
  </si>
  <si>
    <t>z toho:  *   dohod.prac.miesto na samozamestnanie</t>
  </si>
  <si>
    <t xml:space="preserve">             *   dohod.prac.miesto u zamestnávateľa</t>
  </si>
  <si>
    <t xml:space="preserve">             *   dohod.prac.miesto pre abs.škôl a mladistv.</t>
  </si>
  <si>
    <t xml:space="preserve">             *   dohod.verejnoprosp.prac.miesto</t>
  </si>
  <si>
    <t xml:space="preserve">             *   dohodnuté VPP pre dlhodobo nezamestn. ( §91a )</t>
  </si>
  <si>
    <t>Aktívna politika trhu práce realizovaná úradmi práce podľa zákona NR SR č. 387/1996 Z.z. o zamestnanosti</t>
  </si>
  <si>
    <t xml:space="preserve">Ukončené rekvalifikácie evidovaných nezamestnaných  </t>
  </si>
  <si>
    <t>Október 2001</t>
  </si>
  <si>
    <t>Tabuľka č.</t>
  </si>
  <si>
    <t>Ukončené</t>
  </si>
  <si>
    <t>z (1)</t>
  </si>
  <si>
    <t>z  (1)</t>
  </si>
  <si>
    <t>Priem.prísp.</t>
  </si>
  <si>
    <t>z toho</t>
  </si>
  <si>
    <t>Priem.prís.</t>
  </si>
  <si>
    <t>Územie</t>
  </si>
  <si>
    <t>rekvalifikácie</t>
  </si>
  <si>
    <t>na rekvalifik.</t>
  </si>
  <si>
    <t>na osobu</t>
  </si>
  <si>
    <t>ženy</t>
  </si>
  <si>
    <t>dlhodobo</t>
  </si>
  <si>
    <t>v sledovanom</t>
  </si>
  <si>
    <t>nastúpili</t>
  </si>
  <si>
    <t>v roku 1997</t>
  </si>
  <si>
    <t>nezam.</t>
  </si>
  <si>
    <t>v r.1996</t>
  </si>
  <si>
    <t>mesiaci  (1)</t>
  </si>
  <si>
    <t>v roku 2001</t>
  </si>
  <si>
    <t>v r.2000-99</t>
  </si>
  <si>
    <t>v Sk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</si>
  <si>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</si>
  <si>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</si>
  <si>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</si>
  <si>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</si>
  <si>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</si>
  <si>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</si>
  <si>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</si>
  <si>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</si>
  <si>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</si>
  <si>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</si>
  <si>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</si>
  <si>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</si>
  <si>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</si>
  <si>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</si>
  <si>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</si>
  <si>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</si>
  <si>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</si>
  <si>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</si>
  <si>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</si>
  <si>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</si>
  <si>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</si>
  <si>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</si>
  <si>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</si>
  <si>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</si>
  <si>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</si>
  <si>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</si>
  <si>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</si>
  <si>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</si>
  <si>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</si>
  <si>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</si>
  <si>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</si>
  <si>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</si>
  <si>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</si>
  <si>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</si>
  <si>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</si>
  <si>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</si>
  <si>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</si>
  <si>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</si>
  <si>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</si>
  <si>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</si>
  <si>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</si>
  <si>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</si>
  <si>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</si>
  <si>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</si>
  <si>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</si>
  <si>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</si>
  <si>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</si>
  <si>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 xml:space="preserve"> Ukončené rekvalifikácie evidovaných nezamestnaných  </t>
  </si>
  <si>
    <t>Pokračovanie tab. č. 2</t>
  </si>
  <si>
    <t xml:space="preserve">   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</si>
  <si>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</si>
  <si>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</si>
  <si>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</si>
  <si>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</si>
  <si>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</si>
  <si>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</si>
  <si>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</si>
  <si>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</si>
  <si>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</si>
  <si>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</si>
  <si>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</si>
  <si>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</si>
  <si>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</si>
  <si>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</si>
  <si>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</si>
  <si>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</si>
  <si>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</si>
  <si>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</si>
  <si>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</si>
  <si>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</si>
  <si>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</si>
  <si>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</si>
  <si>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</si>
  <si>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</si>
  <si>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</si>
  <si>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</si>
  <si>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</si>
  <si>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</si>
  <si>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</si>
  <si>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</si>
  <si>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</si>
  <si>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</si>
  <si>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</si>
  <si>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</si>
  <si>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</si>
  <si>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</si>
  <si>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</si>
  <si>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</si>
  <si>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</si>
  <si>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</si>
  <si>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</si>
  <si>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 xml:space="preserve">                         Aktívna politika trhu práce k 31. októbru 2000 v tis. Sk</t>
  </si>
  <si>
    <t>UKAZOVATEĽ</t>
  </si>
  <si>
    <t>za mesiac</t>
  </si>
  <si>
    <t>od zač.roka</t>
  </si>
  <si>
    <t xml:space="preserve">  AKTÍVNA   POLITIKA  TRHU  PRÁCE v tis. Sk</t>
  </si>
  <si>
    <t xml:space="preserve">                         Aktívna politika trhu práce k 31. októbru 2001 v tis. Sk</t>
  </si>
  <si>
    <t xml:space="preserve">       AKTÍVNA   POLITIKA  TRHU  PRÁCE  v tis. Sk</t>
  </si>
  <si>
    <t>Tabuľka č. 4</t>
  </si>
  <si>
    <t>Tabuľka č. 3</t>
  </si>
  <si>
    <t>Tabuľka č. 2</t>
  </si>
  <si>
    <t>Aktívna politika trhu práce realizovaná úradmi práce podľa zákona NR SR č. 387/1996 Z. z. o zamestnanosti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</si>
</sst>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</numFmts>
  <fonts count="20">
    <font>
      <sz val="10"/>
      <name val="Arial CE"/>
      <family val="0"/>
    </font>
    <font>
      <sz val="10"/>
      <name val="Times New Roman CE"/>
      <family val="1"/>
    </font>
    <font>
      <sz val="9"/>
      <name val="Arial Black"/>
      <family val="2"/>
    </font>
    <font>
      <sz val="10"/>
      <name val="Arial Black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Black"/>
      <family val="2"/>
    </font>
    <font>
      <b/>
      <i/>
      <sz val="8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12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5" fillId="2" borderId="1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5" fillId="2" borderId="16" xfId="0" applyFont="1" applyFill="1" applyBorder="1" applyAlignment="1" quotePrefix="1">
      <alignment horizontal="lef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 quotePrefix="1">
      <alignment horizontal="left"/>
    </xf>
    <xf numFmtId="49" fontId="7" fillId="2" borderId="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right"/>
    </xf>
    <xf numFmtId="0" fontId="6" fillId="2" borderId="9" xfId="0" applyFont="1" applyFill="1" applyBorder="1" applyAlignment="1" quotePrefix="1">
      <alignment horizontal="left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/>
    </xf>
    <xf numFmtId="0" fontId="6" fillId="2" borderId="13" xfId="0" applyFont="1" applyFill="1" applyBorder="1" applyAlignment="1" quotePrefix="1">
      <alignment horizontal="left"/>
    </xf>
    <xf numFmtId="0" fontId="5" fillId="2" borderId="16" xfId="0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49" fontId="0" fillId="2" borderId="8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0" fontId="12" fillId="2" borderId="21" xfId="0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4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1" fillId="0" borderId="0" xfId="20" applyFont="1" applyAlignment="1">
      <alignment horizontal="center"/>
      <protection/>
    </xf>
    <xf numFmtId="49" fontId="0" fillId="0" borderId="0" xfId="20" applyNumberFormat="1" applyAlignment="1">
      <alignment horizontal="right"/>
      <protection/>
    </xf>
    <xf numFmtId="0" fontId="0" fillId="0" borderId="3" xfId="20" applyBorder="1">
      <alignment/>
      <protection/>
    </xf>
    <xf numFmtId="0" fontId="0" fillId="0" borderId="22" xfId="20" applyBorder="1" applyAlignment="1">
      <alignment horizontal="center"/>
      <protection/>
    </xf>
    <xf numFmtId="0" fontId="0" fillId="0" borderId="23" xfId="20" applyBorder="1" applyAlignment="1">
      <alignment horizontal="centerContinuous"/>
      <protection/>
    </xf>
    <xf numFmtId="0" fontId="0" fillId="0" borderId="24" xfId="20" applyBorder="1" applyAlignment="1">
      <alignment horizontal="centerContinuous"/>
      <protection/>
    </xf>
    <xf numFmtId="0" fontId="0" fillId="0" borderId="25" xfId="20" applyBorder="1">
      <alignment/>
      <protection/>
    </xf>
    <xf numFmtId="0" fontId="0" fillId="0" borderId="26" xfId="20" applyBorder="1" applyAlignment="1">
      <alignment horizontal="centerContinuous"/>
      <protection/>
    </xf>
    <xf numFmtId="0" fontId="15" fillId="0" borderId="6" xfId="20" applyFont="1" applyFill="1" applyBorder="1" applyAlignment="1">
      <alignment horizontal="center"/>
      <protection/>
    </xf>
    <xf numFmtId="0" fontId="0" fillId="0" borderId="27" xfId="20" applyBorder="1" applyAlignment="1">
      <alignment horizontal="center"/>
      <protection/>
    </xf>
    <xf numFmtId="0" fontId="0" fillId="0" borderId="28" xfId="20" applyBorder="1" applyAlignment="1">
      <alignment horizontal="centerContinuous"/>
      <protection/>
    </xf>
    <xf numFmtId="0" fontId="0" fillId="0" borderId="29" xfId="20" applyBorder="1" applyAlignment="1">
      <alignment horizontal="centerContinuous"/>
      <protection/>
    </xf>
    <xf numFmtId="0" fontId="0" fillId="0" borderId="30" xfId="20" applyBorder="1" applyAlignment="1">
      <alignment horizontal="centerContinuous"/>
      <protection/>
    </xf>
    <xf numFmtId="0" fontId="0" fillId="0" borderId="31" xfId="20" applyBorder="1" applyAlignment="1">
      <alignment horizontal="centerContinuous"/>
      <protection/>
    </xf>
    <xf numFmtId="0" fontId="0" fillId="0" borderId="28" xfId="20" applyBorder="1" applyAlignment="1">
      <alignment horizontal="center"/>
      <protection/>
    </xf>
    <xf numFmtId="0" fontId="0" fillId="0" borderId="32" xfId="20" applyBorder="1" applyAlignment="1">
      <alignment horizontal="centerContinuous"/>
      <protection/>
    </xf>
    <xf numFmtId="0" fontId="0" fillId="0" borderId="30" xfId="20" applyBorder="1">
      <alignment/>
      <protection/>
    </xf>
    <xf numFmtId="0" fontId="0" fillId="0" borderId="29" xfId="20" applyBorder="1">
      <alignment/>
      <protection/>
    </xf>
    <xf numFmtId="0" fontId="0" fillId="0" borderId="30" xfId="20" applyBorder="1" applyAlignment="1">
      <alignment horizontal="center"/>
      <protection/>
    </xf>
    <xf numFmtId="0" fontId="0" fillId="0" borderId="29" xfId="20" applyBorder="1" applyAlignment="1">
      <alignment horizontal="center"/>
      <protection/>
    </xf>
    <xf numFmtId="0" fontId="15" fillId="0" borderId="10" xfId="20" applyFont="1" applyFill="1" applyBorder="1">
      <alignment/>
      <protection/>
    </xf>
    <xf numFmtId="0" fontId="0" fillId="0" borderId="33" xfId="20" applyBorder="1" applyAlignment="1">
      <alignment horizontal="center"/>
      <protection/>
    </xf>
    <xf numFmtId="0" fontId="0" fillId="0" borderId="34" xfId="20" applyBorder="1" applyAlignment="1">
      <alignment horizontal="centerContinuous"/>
      <protection/>
    </xf>
    <xf numFmtId="0" fontId="0" fillId="0" borderId="35" xfId="20" applyBorder="1" applyAlignment="1">
      <alignment horizontal="centerContinuous"/>
      <protection/>
    </xf>
    <xf numFmtId="0" fontId="0" fillId="0" borderId="36" xfId="20" applyBorder="1" applyAlignment="1">
      <alignment horizontal="centerContinuous"/>
      <protection/>
    </xf>
    <xf numFmtId="0" fontId="0" fillId="0" borderId="34" xfId="20" applyBorder="1">
      <alignment/>
      <protection/>
    </xf>
    <xf numFmtId="0" fontId="0" fillId="0" borderId="36" xfId="20" applyBorder="1" applyAlignment="1">
      <alignment horizontal="center"/>
      <protection/>
    </xf>
    <xf numFmtId="0" fontId="0" fillId="0" borderId="35" xfId="20" applyBorder="1" applyAlignment="1">
      <alignment horizontal="center"/>
      <protection/>
    </xf>
    <xf numFmtId="0" fontId="0" fillId="0" borderId="36" xfId="20" applyBorder="1">
      <alignment/>
      <protection/>
    </xf>
    <xf numFmtId="0" fontId="0" fillId="0" borderId="35" xfId="20" applyBorder="1">
      <alignment/>
      <protection/>
    </xf>
    <xf numFmtId="0" fontId="14" fillId="0" borderId="3" xfId="19" applyFont="1" applyFill="1" applyBorder="1">
      <alignment/>
      <protection/>
    </xf>
    <xf numFmtId="1" fontId="0" fillId="0" borderId="1" xfId="20" applyNumberFormat="1" applyBorder="1">
      <alignment/>
      <protection/>
    </xf>
    <xf numFmtId="0" fontId="0" fillId="0" borderId="37" xfId="20" applyBorder="1">
      <alignment/>
      <protection/>
    </xf>
    <xf numFmtId="0" fontId="0" fillId="0" borderId="38" xfId="20" applyBorder="1">
      <alignment/>
      <protection/>
    </xf>
    <xf numFmtId="0" fontId="14" fillId="0" borderId="6" xfId="19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28" xfId="20" applyBorder="1">
      <alignment/>
      <protection/>
    </xf>
    <xf numFmtId="0" fontId="14" fillId="0" borderId="19" xfId="19" applyFont="1" applyFill="1" applyBorder="1">
      <alignment/>
      <protection/>
    </xf>
    <xf numFmtId="0" fontId="15" fillId="0" borderId="19" xfId="19" applyFont="1" applyFill="1" applyBorder="1">
      <alignment/>
      <protection/>
    </xf>
    <xf numFmtId="1" fontId="5" fillId="0" borderId="39" xfId="20" applyNumberFormat="1" applyFont="1" applyBorder="1">
      <alignment/>
      <protection/>
    </xf>
    <xf numFmtId="0" fontId="5" fillId="0" borderId="40" xfId="20" applyFont="1" applyBorder="1">
      <alignment/>
      <protection/>
    </xf>
    <xf numFmtId="0" fontId="5" fillId="0" borderId="32" xfId="20" applyFont="1" applyBorder="1">
      <alignment/>
      <protection/>
    </xf>
    <xf numFmtId="0" fontId="5" fillId="0" borderId="31" xfId="20" applyFont="1" applyBorder="1">
      <alignment/>
      <protection/>
    </xf>
    <xf numFmtId="0" fontId="14" fillId="0" borderId="6" xfId="19" applyFont="1" applyBorder="1">
      <alignment/>
      <protection/>
    </xf>
    <xf numFmtId="1" fontId="0" fillId="0" borderId="5" xfId="20" applyNumberFormat="1" applyBorder="1">
      <alignment/>
      <protection/>
    </xf>
    <xf numFmtId="0" fontId="0" fillId="0" borderId="6" xfId="20" applyBorder="1">
      <alignment/>
      <protection/>
    </xf>
    <xf numFmtId="0" fontId="15" fillId="0" borderId="41" xfId="19" applyFont="1" applyFill="1" applyBorder="1">
      <alignment/>
      <protection/>
    </xf>
    <xf numFmtId="0" fontId="14" fillId="0" borderId="19" xfId="19" applyFont="1" applyBorder="1">
      <alignment/>
      <protection/>
    </xf>
    <xf numFmtId="0" fontId="14" fillId="0" borderId="6" xfId="20" applyFont="1" applyBorder="1" applyAlignment="1">
      <alignment horizontal="left" wrapText="1"/>
      <protection/>
    </xf>
    <xf numFmtId="0" fontId="15" fillId="0" borderId="20" xfId="20" applyFont="1" applyBorder="1">
      <alignment/>
      <protection/>
    </xf>
    <xf numFmtId="0" fontId="5" fillId="0" borderId="42" xfId="20" applyFont="1" applyBorder="1">
      <alignment/>
      <protection/>
    </xf>
    <xf numFmtId="0" fontId="5" fillId="0" borderId="43" xfId="20" applyFont="1" applyBorder="1">
      <alignment/>
      <protection/>
    </xf>
    <xf numFmtId="0" fontId="5" fillId="0" borderId="44" xfId="20" applyFont="1" applyBorder="1">
      <alignment/>
      <protection/>
    </xf>
    <xf numFmtId="0" fontId="5" fillId="0" borderId="45" xfId="20" applyFont="1" applyBorder="1">
      <alignment/>
      <protection/>
    </xf>
    <xf numFmtId="0" fontId="0" fillId="0" borderId="0" xfId="20" applyAlignment="1">
      <alignment horizontal="right"/>
      <protection/>
    </xf>
    <xf numFmtId="0" fontId="0" fillId="0" borderId="22" xfId="20" applyBorder="1">
      <alignment/>
      <protection/>
    </xf>
    <xf numFmtId="0" fontId="0" fillId="0" borderId="14" xfId="20" applyBorder="1" applyAlignment="1">
      <alignment horizontal="centerContinuous"/>
      <protection/>
    </xf>
    <xf numFmtId="0" fontId="15" fillId="0" borderId="6" xfId="20" applyFont="1" applyFill="1" applyBorder="1" applyAlignment="1">
      <alignment horizontal="center"/>
      <protection/>
    </xf>
    <xf numFmtId="0" fontId="0" fillId="0" borderId="0" xfId="20" applyBorder="1" applyAlignment="1">
      <alignment horizontal="centerContinuous"/>
      <protection/>
    </xf>
    <xf numFmtId="0" fontId="0" fillId="0" borderId="0" xfId="20" applyBorder="1" applyAlignment="1">
      <alignment horizontal="center"/>
      <protection/>
    </xf>
    <xf numFmtId="0" fontId="0" fillId="0" borderId="27" xfId="20" applyBorder="1">
      <alignment/>
      <protection/>
    </xf>
    <xf numFmtId="0" fontId="0" fillId="0" borderId="46" xfId="20" applyBorder="1">
      <alignment/>
      <protection/>
    </xf>
    <xf numFmtId="0" fontId="0" fillId="0" borderId="7" xfId="20" applyBorder="1">
      <alignment/>
      <protection/>
    </xf>
    <xf numFmtId="0" fontId="15" fillId="0" borderId="10" xfId="20" applyFont="1" applyFill="1" applyBorder="1">
      <alignment/>
      <protection/>
    </xf>
    <xf numFmtId="0" fontId="0" fillId="0" borderId="9" xfId="20" applyBorder="1" applyAlignment="1">
      <alignment horizontal="centerContinuous"/>
      <protection/>
    </xf>
    <xf numFmtId="0" fontId="0" fillId="0" borderId="9" xfId="20" applyBorder="1">
      <alignment/>
      <protection/>
    </xf>
    <xf numFmtId="0" fontId="0" fillId="0" borderId="34" xfId="20" applyBorder="1" applyAlignment="1">
      <alignment horizontal="center"/>
      <protection/>
    </xf>
    <xf numFmtId="0" fontId="0" fillId="0" borderId="33" xfId="20" applyBorder="1" applyAlignment="1">
      <alignment horizontal="centerContinuous"/>
      <protection/>
    </xf>
    <xf numFmtId="0" fontId="0" fillId="0" borderId="47" xfId="20" applyBorder="1">
      <alignment/>
      <protection/>
    </xf>
    <xf numFmtId="0" fontId="0" fillId="0" borderId="11" xfId="20" applyBorder="1">
      <alignment/>
      <protection/>
    </xf>
    <xf numFmtId="0" fontId="14" fillId="0" borderId="3" xfId="19" applyFont="1" applyBorder="1">
      <alignment/>
      <protection/>
    </xf>
    <xf numFmtId="0" fontId="0" fillId="0" borderId="1" xfId="20" applyBorder="1">
      <alignment/>
      <protection/>
    </xf>
    <xf numFmtId="0" fontId="15" fillId="0" borderId="19" xfId="19" applyFont="1" applyFill="1" applyBorder="1">
      <alignment/>
      <protection/>
    </xf>
    <xf numFmtId="0" fontId="5" fillId="0" borderId="39" xfId="20" applyFont="1" applyBorder="1">
      <alignment/>
      <protection/>
    </xf>
    <xf numFmtId="0" fontId="15" fillId="0" borderId="10" xfId="19" applyFont="1" applyFill="1" applyBorder="1">
      <alignment/>
      <protection/>
    </xf>
    <xf numFmtId="0" fontId="15" fillId="0" borderId="48" xfId="19" applyFont="1" applyFill="1" applyBorder="1">
      <alignment/>
      <protection/>
    </xf>
    <xf numFmtId="1" fontId="5" fillId="0" borderId="49" xfId="20" applyNumberFormat="1" applyFont="1" applyBorder="1">
      <alignment/>
      <protection/>
    </xf>
    <xf numFmtId="0" fontId="5" fillId="0" borderId="50" xfId="20" applyFont="1" applyBorder="1">
      <alignment/>
      <protection/>
    </xf>
    <xf numFmtId="0" fontId="5" fillId="0" borderId="51" xfId="20" applyFont="1" applyBorder="1">
      <alignment/>
      <protection/>
    </xf>
    <xf numFmtId="0" fontId="5" fillId="0" borderId="49" xfId="20" applyFont="1" applyBorder="1">
      <alignment/>
      <protection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52" xfId="0" applyFont="1" applyBorder="1" applyAlignment="1">
      <alignment/>
    </xf>
    <xf numFmtId="0" fontId="0" fillId="0" borderId="53" xfId="0" applyBorder="1" applyAlignment="1">
      <alignment/>
    </xf>
    <xf numFmtId="0" fontId="19" fillId="0" borderId="54" xfId="0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" fillId="0" borderId="0" xfId="20" applyFont="1" applyAlignment="1">
      <alignment horizontal="center"/>
      <protection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al_Tab4" xfId="19"/>
    <cellStyle name="normální_REKV-U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UPS\EKONOM.ODD\2000\VYKAZY\&#268;ER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EKONOM.ODD\2001\VYKAZY\CERP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OISVS_OE.VYM\ROK%202001\Vk2_1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I\SPOLOCNY\STATISTI\TABUL_Q\DATA\STM05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- nástroje"/>
      <sheetName val="po okresoch"/>
      <sheetName val="Príjmy-nový"/>
      <sheetName val="Príjmy po okresoch"/>
      <sheetName val="SF"/>
      <sheetName val="Gar.fond"/>
      <sheetName val="Záv-pohl-OÚP-ZF"/>
      <sheetName val="Záv-pohl-OÚP-GF"/>
      <sheetName val="Pohľ_99-0900"/>
      <sheetName val="List12"/>
      <sheetName val="List13"/>
      <sheetName val="List14"/>
      <sheetName val="List15"/>
      <sheetName val="List16"/>
    </sheetNames>
    <sheetDataSet>
      <sheetData sheetId="0">
        <row r="27">
          <cell r="I27">
            <v>4213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R- nástroje"/>
      <sheetName val="po okresoch"/>
      <sheetName val="Výdavky"/>
      <sheetName val="Príjmy-nový"/>
      <sheetName val="Príjmy po okresoch"/>
      <sheetName val="SF"/>
      <sheetName val="Gar.fond"/>
      <sheetName val="Záv-pohl."/>
      <sheetName val="Záv-pohl-OÚP-ZF"/>
      <sheetName val="Záv-pohl-OÚP-GF"/>
      <sheetName val="List14"/>
      <sheetName val="List15"/>
      <sheetName val="List16"/>
    </sheetNames>
    <sheetDataSet>
      <sheetData sheetId="0">
        <row r="26">
          <cell r="I26">
            <v>763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1">
          <cell r="I31">
            <v>0</v>
          </cell>
        </row>
        <row r="33">
          <cell r="I33">
            <v>59994</v>
          </cell>
        </row>
        <row r="35">
          <cell r="I35">
            <v>1088411</v>
          </cell>
        </row>
        <row r="36">
          <cell r="I36">
            <v>56661</v>
          </cell>
        </row>
        <row r="38">
          <cell r="I38">
            <v>27646</v>
          </cell>
        </row>
        <row r="39">
          <cell r="I39">
            <v>138</v>
          </cell>
        </row>
        <row r="40">
          <cell r="I40">
            <v>68326</v>
          </cell>
        </row>
        <row r="41">
          <cell r="I41">
            <v>935640</v>
          </cell>
        </row>
        <row r="42">
          <cell r="I42">
            <v>2474</v>
          </cell>
        </row>
        <row r="43">
          <cell r="I43">
            <v>203</v>
          </cell>
        </row>
        <row r="44">
          <cell r="I44">
            <v>135902</v>
          </cell>
        </row>
        <row r="45">
          <cell r="I45">
            <v>134936</v>
          </cell>
        </row>
        <row r="46">
          <cell r="I46">
            <v>0</v>
          </cell>
        </row>
        <row r="47">
          <cell r="I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R"/>
      <sheetName val="BRATISLAVA"/>
      <sheetName val="TRNAVA"/>
      <sheetName val="TRENČIN"/>
      <sheetName val="NITRA"/>
      <sheetName val="ŽILINA"/>
      <sheetName val="B.BYSTRICA"/>
      <sheetName val="PREŠOV"/>
      <sheetName val="KOŠICE"/>
      <sheetName val="Sheet10"/>
    </sheetNames>
    <sheetDataSet>
      <sheetData sheetId="0">
        <row r="53">
          <cell r="K53">
            <v>105644339</v>
          </cell>
        </row>
        <row r="54">
          <cell r="K54">
            <v>9115189</v>
          </cell>
        </row>
        <row r="55">
          <cell r="K55">
            <v>35777077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M05B"/>
    </sheetNames>
    <sheetDataSet>
      <sheetData sheetId="0">
        <row r="2">
          <cell r="E2">
            <v>22</v>
          </cell>
          <cell r="F2">
            <v>17</v>
          </cell>
          <cell r="G2">
            <v>9</v>
          </cell>
          <cell r="H2">
            <v>22</v>
          </cell>
          <cell r="I2">
            <v>17</v>
          </cell>
          <cell r="J2">
            <v>9</v>
          </cell>
          <cell r="K2">
            <v>0</v>
          </cell>
          <cell r="L2">
            <v>0</v>
          </cell>
          <cell r="M2">
            <v>0</v>
          </cell>
          <cell r="N2">
            <v>8540</v>
          </cell>
          <cell r="O2">
            <v>8360</v>
          </cell>
          <cell r="P2">
            <v>8050</v>
          </cell>
          <cell r="Q2">
            <v>0</v>
          </cell>
          <cell r="R2">
            <v>0</v>
          </cell>
          <cell r="S2">
            <v>0</v>
          </cell>
        </row>
        <row r="3">
          <cell r="E3">
            <v>8</v>
          </cell>
          <cell r="F3">
            <v>3</v>
          </cell>
          <cell r="G3">
            <v>0</v>
          </cell>
          <cell r="H3">
            <v>8</v>
          </cell>
          <cell r="I3">
            <v>3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7719</v>
          </cell>
          <cell r="O3">
            <v>7719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E5">
            <v>7</v>
          </cell>
          <cell r="F5">
            <v>5</v>
          </cell>
          <cell r="G5">
            <v>2</v>
          </cell>
          <cell r="H5">
            <v>7</v>
          </cell>
          <cell r="I5">
            <v>5</v>
          </cell>
          <cell r="J5">
            <v>2</v>
          </cell>
          <cell r="K5">
            <v>0</v>
          </cell>
          <cell r="L5">
            <v>0</v>
          </cell>
          <cell r="M5">
            <v>0</v>
          </cell>
          <cell r="N5">
            <v>9220</v>
          </cell>
          <cell r="O5">
            <v>9220</v>
          </cell>
          <cell r="P5">
            <v>9220</v>
          </cell>
          <cell r="Q5">
            <v>0</v>
          </cell>
          <cell r="R5">
            <v>0</v>
          </cell>
          <cell r="S5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E7">
            <v>12</v>
          </cell>
          <cell r="F7">
            <v>6</v>
          </cell>
          <cell r="G7">
            <v>5</v>
          </cell>
          <cell r="H7">
            <v>12</v>
          </cell>
          <cell r="I7">
            <v>6</v>
          </cell>
          <cell r="J7">
            <v>5</v>
          </cell>
          <cell r="K7">
            <v>0</v>
          </cell>
          <cell r="L7">
            <v>0</v>
          </cell>
          <cell r="M7">
            <v>0</v>
          </cell>
          <cell r="N7">
            <v>11007</v>
          </cell>
          <cell r="O7">
            <v>11007</v>
          </cell>
          <cell r="P7">
            <v>11007</v>
          </cell>
          <cell r="Q7">
            <v>0</v>
          </cell>
          <cell r="R7">
            <v>0</v>
          </cell>
          <cell r="S7">
            <v>0</v>
          </cell>
        </row>
        <row r="8">
          <cell r="E8">
            <v>15</v>
          </cell>
          <cell r="F8">
            <v>10</v>
          </cell>
          <cell r="G8">
            <v>0</v>
          </cell>
          <cell r="H8">
            <v>15</v>
          </cell>
          <cell r="I8">
            <v>10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7948</v>
          </cell>
          <cell r="O8">
            <v>6300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4200</v>
          </cell>
          <cell r="O9">
            <v>4200</v>
          </cell>
          <cell r="P9">
            <v>4200</v>
          </cell>
          <cell r="Q9">
            <v>0</v>
          </cell>
          <cell r="R9">
            <v>0</v>
          </cell>
          <cell r="S9">
            <v>0</v>
          </cell>
        </row>
        <row r="10">
          <cell r="E10">
            <v>10</v>
          </cell>
          <cell r="F10">
            <v>1</v>
          </cell>
          <cell r="G10">
            <v>7</v>
          </cell>
          <cell r="H10">
            <v>10</v>
          </cell>
          <cell r="I10">
            <v>1</v>
          </cell>
          <cell r="J10">
            <v>7</v>
          </cell>
          <cell r="K10">
            <v>0</v>
          </cell>
          <cell r="L10">
            <v>0</v>
          </cell>
          <cell r="M10">
            <v>0</v>
          </cell>
          <cell r="N10">
            <v>11805</v>
          </cell>
          <cell r="O10">
            <v>10500</v>
          </cell>
          <cell r="P10">
            <v>11950</v>
          </cell>
          <cell r="Q10">
            <v>0</v>
          </cell>
          <cell r="R10">
            <v>0</v>
          </cell>
          <cell r="S10">
            <v>0</v>
          </cell>
        </row>
        <row r="11">
          <cell r="E11">
            <v>41</v>
          </cell>
          <cell r="F11">
            <v>16</v>
          </cell>
          <cell r="G11">
            <v>8</v>
          </cell>
          <cell r="H11">
            <v>41</v>
          </cell>
          <cell r="I11">
            <v>16</v>
          </cell>
          <cell r="J11">
            <v>8</v>
          </cell>
          <cell r="K11">
            <v>0</v>
          </cell>
          <cell r="L11">
            <v>0</v>
          </cell>
          <cell r="M11">
            <v>0</v>
          </cell>
          <cell r="N11">
            <v>5950</v>
          </cell>
          <cell r="O11">
            <v>5950</v>
          </cell>
          <cell r="P11">
            <v>5950</v>
          </cell>
          <cell r="Q11">
            <v>0</v>
          </cell>
          <cell r="R11">
            <v>0</v>
          </cell>
          <cell r="S11">
            <v>0</v>
          </cell>
        </row>
        <row r="12">
          <cell r="E12">
            <v>16</v>
          </cell>
          <cell r="F12">
            <v>9</v>
          </cell>
          <cell r="G12">
            <v>1</v>
          </cell>
          <cell r="H12">
            <v>16</v>
          </cell>
          <cell r="I12">
            <v>9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5881</v>
          </cell>
          <cell r="O12">
            <v>5881</v>
          </cell>
          <cell r="P12">
            <v>5881</v>
          </cell>
          <cell r="Q12">
            <v>0</v>
          </cell>
          <cell r="R12">
            <v>0</v>
          </cell>
          <cell r="S12">
            <v>0</v>
          </cell>
        </row>
        <row r="13">
          <cell r="E13">
            <v>30</v>
          </cell>
          <cell r="F13">
            <v>12</v>
          </cell>
          <cell r="G13">
            <v>12</v>
          </cell>
          <cell r="H13">
            <v>30</v>
          </cell>
          <cell r="I13">
            <v>12</v>
          </cell>
          <cell r="J13">
            <v>12</v>
          </cell>
          <cell r="K13">
            <v>0</v>
          </cell>
          <cell r="L13">
            <v>0</v>
          </cell>
          <cell r="M13">
            <v>0</v>
          </cell>
          <cell r="N13">
            <v>4175</v>
          </cell>
          <cell r="O13">
            <v>4175</v>
          </cell>
          <cell r="P13">
            <v>4175</v>
          </cell>
          <cell r="Q13">
            <v>0</v>
          </cell>
          <cell r="R13">
            <v>0</v>
          </cell>
          <cell r="S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E15">
            <v>1</v>
          </cell>
          <cell r="F15">
            <v>1</v>
          </cell>
          <cell r="G15">
            <v>0</v>
          </cell>
          <cell r="H15">
            <v>1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16300</v>
          </cell>
          <cell r="O15">
            <v>16300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E16">
            <v>52</v>
          </cell>
          <cell r="F16">
            <v>43</v>
          </cell>
          <cell r="G16">
            <v>26</v>
          </cell>
          <cell r="H16">
            <v>52</v>
          </cell>
          <cell r="I16">
            <v>43</v>
          </cell>
          <cell r="J16">
            <v>26</v>
          </cell>
          <cell r="K16">
            <v>0</v>
          </cell>
          <cell r="L16">
            <v>0</v>
          </cell>
          <cell r="M16">
            <v>0</v>
          </cell>
          <cell r="N16">
            <v>6047</v>
          </cell>
          <cell r="O16">
            <v>6047</v>
          </cell>
          <cell r="P16">
            <v>6047</v>
          </cell>
          <cell r="Q16">
            <v>0</v>
          </cell>
          <cell r="R16">
            <v>0</v>
          </cell>
          <cell r="S16">
            <v>0</v>
          </cell>
        </row>
        <row r="17"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16600</v>
          </cell>
          <cell r="O17">
            <v>16600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E18">
            <v>31</v>
          </cell>
          <cell r="F18">
            <v>22</v>
          </cell>
          <cell r="G18">
            <v>7</v>
          </cell>
          <cell r="H18">
            <v>31</v>
          </cell>
          <cell r="I18">
            <v>22</v>
          </cell>
          <cell r="J18">
            <v>7</v>
          </cell>
          <cell r="K18">
            <v>0</v>
          </cell>
          <cell r="L18">
            <v>0</v>
          </cell>
          <cell r="M18">
            <v>0</v>
          </cell>
          <cell r="N18">
            <v>14650</v>
          </cell>
          <cell r="O18">
            <v>14650</v>
          </cell>
          <cell r="P18">
            <v>14650</v>
          </cell>
          <cell r="Q18">
            <v>0</v>
          </cell>
          <cell r="R18">
            <v>0</v>
          </cell>
          <cell r="S18">
            <v>0</v>
          </cell>
        </row>
        <row r="19">
          <cell r="E19">
            <v>27</v>
          </cell>
          <cell r="F19">
            <v>20</v>
          </cell>
          <cell r="G19">
            <v>8</v>
          </cell>
          <cell r="H19">
            <v>27</v>
          </cell>
          <cell r="I19">
            <v>20</v>
          </cell>
          <cell r="J19">
            <v>8</v>
          </cell>
          <cell r="K19">
            <v>0</v>
          </cell>
          <cell r="L19">
            <v>0</v>
          </cell>
          <cell r="M19">
            <v>0</v>
          </cell>
          <cell r="N19">
            <v>11931</v>
          </cell>
          <cell r="O19">
            <v>11931</v>
          </cell>
          <cell r="P19">
            <v>11931</v>
          </cell>
          <cell r="Q19">
            <v>0</v>
          </cell>
          <cell r="R19">
            <v>0</v>
          </cell>
          <cell r="S19">
            <v>0</v>
          </cell>
        </row>
        <row r="20">
          <cell r="E20">
            <v>58</v>
          </cell>
          <cell r="F20">
            <v>20</v>
          </cell>
          <cell r="G20">
            <v>32</v>
          </cell>
          <cell r="H20">
            <v>58</v>
          </cell>
          <cell r="I20">
            <v>20</v>
          </cell>
          <cell r="J20">
            <v>32</v>
          </cell>
          <cell r="K20">
            <v>0</v>
          </cell>
          <cell r="L20">
            <v>0</v>
          </cell>
          <cell r="M20">
            <v>0</v>
          </cell>
          <cell r="N20">
            <v>10261</v>
          </cell>
          <cell r="O20">
            <v>11718</v>
          </cell>
          <cell r="P20">
            <v>9626</v>
          </cell>
          <cell r="Q20">
            <v>0</v>
          </cell>
          <cell r="R20">
            <v>0</v>
          </cell>
          <cell r="S20">
            <v>0</v>
          </cell>
        </row>
        <row r="21">
          <cell r="E21">
            <v>19</v>
          </cell>
          <cell r="F21">
            <v>9</v>
          </cell>
          <cell r="G21">
            <v>9</v>
          </cell>
          <cell r="H21">
            <v>19</v>
          </cell>
          <cell r="I21">
            <v>9</v>
          </cell>
          <cell r="J21">
            <v>9</v>
          </cell>
          <cell r="K21">
            <v>0</v>
          </cell>
          <cell r="L21">
            <v>0</v>
          </cell>
          <cell r="M21">
            <v>0</v>
          </cell>
          <cell r="N21">
            <v>9984</v>
          </cell>
          <cell r="O21">
            <v>0</v>
          </cell>
          <cell r="P21">
            <v>9900</v>
          </cell>
          <cell r="Q21">
            <v>0</v>
          </cell>
          <cell r="R21">
            <v>0</v>
          </cell>
          <cell r="S21">
            <v>0</v>
          </cell>
        </row>
        <row r="22">
          <cell r="E22">
            <v>21</v>
          </cell>
          <cell r="F22">
            <v>0</v>
          </cell>
          <cell r="G22">
            <v>8</v>
          </cell>
          <cell r="H22">
            <v>21</v>
          </cell>
          <cell r="I22">
            <v>0</v>
          </cell>
          <cell r="J22">
            <v>8</v>
          </cell>
          <cell r="K22">
            <v>0</v>
          </cell>
          <cell r="L22">
            <v>0</v>
          </cell>
          <cell r="M22">
            <v>0</v>
          </cell>
          <cell r="N22">
            <v>9391</v>
          </cell>
          <cell r="O22">
            <v>0</v>
          </cell>
          <cell r="P22">
            <v>8075</v>
          </cell>
          <cell r="Q22">
            <v>0</v>
          </cell>
          <cell r="R22">
            <v>0</v>
          </cell>
          <cell r="S22">
            <v>0</v>
          </cell>
        </row>
        <row r="23">
          <cell r="E23">
            <v>35</v>
          </cell>
          <cell r="F23">
            <v>0</v>
          </cell>
          <cell r="G23">
            <v>12</v>
          </cell>
          <cell r="H23">
            <v>35</v>
          </cell>
          <cell r="I23">
            <v>0</v>
          </cell>
          <cell r="J23">
            <v>12</v>
          </cell>
          <cell r="K23">
            <v>0</v>
          </cell>
          <cell r="L23">
            <v>0</v>
          </cell>
          <cell r="M23">
            <v>0</v>
          </cell>
          <cell r="N23">
            <v>6853</v>
          </cell>
          <cell r="O23">
            <v>0</v>
          </cell>
          <cell r="P23">
            <v>6669</v>
          </cell>
          <cell r="Q23">
            <v>0</v>
          </cell>
          <cell r="R23">
            <v>0</v>
          </cell>
          <cell r="S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E26">
            <v>59</v>
          </cell>
          <cell r="F26">
            <v>5</v>
          </cell>
          <cell r="G26">
            <v>21</v>
          </cell>
          <cell r="H26">
            <v>59</v>
          </cell>
          <cell r="I26">
            <v>5</v>
          </cell>
          <cell r="J26">
            <v>21</v>
          </cell>
          <cell r="K26">
            <v>0</v>
          </cell>
          <cell r="L26">
            <v>0</v>
          </cell>
          <cell r="M26">
            <v>0</v>
          </cell>
          <cell r="N26">
            <v>7500</v>
          </cell>
          <cell r="O26">
            <v>7500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</row>
        <row r="27">
          <cell r="E27">
            <v>37</v>
          </cell>
          <cell r="F27">
            <v>24</v>
          </cell>
          <cell r="G27">
            <v>13</v>
          </cell>
          <cell r="H27">
            <v>37</v>
          </cell>
          <cell r="I27">
            <v>24</v>
          </cell>
          <cell r="J27">
            <v>13</v>
          </cell>
          <cell r="K27">
            <v>0</v>
          </cell>
          <cell r="L27">
            <v>0</v>
          </cell>
          <cell r="M27">
            <v>0</v>
          </cell>
          <cell r="N27">
            <v>8200</v>
          </cell>
          <cell r="O27">
            <v>8200</v>
          </cell>
          <cell r="P27">
            <v>8200</v>
          </cell>
          <cell r="Q27">
            <v>0</v>
          </cell>
          <cell r="R27">
            <v>0</v>
          </cell>
          <cell r="S27">
            <v>0</v>
          </cell>
        </row>
        <row r="28">
          <cell r="E28">
            <v>40</v>
          </cell>
          <cell r="F28">
            <v>22</v>
          </cell>
          <cell r="G28">
            <v>12</v>
          </cell>
          <cell r="H28">
            <v>40</v>
          </cell>
          <cell r="I28">
            <v>22</v>
          </cell>
          <cell r="J28">
            <v>12</v>
          </cell>
          <cell r="K28">
            <v>0</v>
          </cell>
          <cell r="L28">
            <v>0</v>
          </cell>
          <cell r="M28">
            <v>0</v>
          </cell>
          <cell r="N28">
            <v>7085</v>
          </cell>
          <cell r="O28">
            <v>7085</v>
          </cell>
          <cell r="P28">
            <v>7085</v>
          </cell>
          <cell r="Q28">
            <v>0</v>
          </cell>
          <cell r="R28">
            <v>0</v>
          </cell>
          <cell r="S28">
            <v>0</v>
          </cell>
        </row>
        <row r="29">
          <cell r="E29">
            <v>121</v>
          </cell>
          <cell r="F29">
            <v>77</v>
          </cell>
          <cell r="G29">
            <v>57</v>
          </cell>
          <cell r="H29">
            <v>121</v>
          </cell>
          <cell r="I29">
            <v>77</v>
          </cell>
          <cell r="J29">
            <v>57</v>
          </cell>
          <cell r="K29">
            <v>0</v>
          </cell>
          <cell r="L29">
            <v>0</v>
          </cell>
          <cell r="M29">
            <v>0</v>
          </cell>
          <cell r="N29">
            <v>7030</v>
          </cell>
          <cell r="O29">
            <v>7030</v>
          </cell>
          <cell r="P29">
            <v>7030</v>
          </cell>
          <cell r="Q29">
            <v>0</v>
          </cell>
          <cell r="R29">
            <v>0</v>
          </cell>
          <cell r="S29">
            <v>0</v>
          </cell>
        </row>
        <row r="30">
          <cell r="E30">
            <v>33</v>
          </cell>
          <cell r="F30">
            <v>29</v>
          </cell>
          <cell r="G30">
            <v>19</v>
          </cell>
          <cell r="H30">
            <v>33</v>
          </cell>
          <cell r="I30">
            <v>29</v>
          </cell>
          <cell r="J30">
            <v>19</v>
          </cell>
          <cell r="K30">
            <v>0</v>
          </cell>
          <cell r="L30">
            <v>0</v>
          </cell>
          <cell r="M30">
            <v>0</v>
          </cell>
          <cell r="N30">
            <v>7533</v>
          </cell>
          <cell r="O30">
            <v>7533</v>
          </cell>
          <cell r="P30">
            <v>7533</v>
          </cell>
          <cell r="Q30">
            <v>0</v>
          </cell>
          <cell r="R30">
            <v>0</v>
          </cell>
          <cell r="S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7</v>
          </cell>
          <cell r="F32">
            <v>1</v>
          </cell>
          <cell r="G32">
            <v>2</v>
          </cell>
          <cell r="H32">
            <v>7</v>
          </cell>
          <cell r="I32">
            <v>1</v>
          </cell>
          <cell r="J32">
            <v>2</v>
          </cell>
          <cell r="K32">
            <v>0</v>
          </cell>
          <cell r="L32">
            <v>0</v>
          </cell>
          <cell r="M32">
            <v>0</v>
          </cell>
          <cell r="N32">
            <v>9813</v>
          </cell>
          <cell r="O32">
            <v>9813</v>
          </cell>
          <cell r="P32">
            <v>9813</v>
          </cell>
          <cell r="Q32">
            <v>0</v>
          </cell>
          <cell r="R32">
            <v>0</v>
          </cell>
          <cell r="S32">
            <v>0</v>
          </cell>
        </row>
        <row r="33">
          <cell r="E33">
            <v>37</v>
          </cell>
          <cell r="F33">
            <v>10</v>
          </cell>
          <cell r="G33">
            <v>31</v>
          </cell>
          <cell r="H33">
            <v>37</v>
          </cell>
          <cell r="I33">
            <v>10</v>
          </cell>
          <cell r="J33">
            <v>31</v>
          </cell>
          <cell r="K33">
            <v>0</v>
          </cell>
          <cell r="L33">
            <v>0</v>
          </cell>
          <cell r="M33">
            <v>0</v>
          </cell>
          <cell r="N33">
            <v>11092</v>
          </cell>
          <cell r="O33">
            <v>5750</v>
          </cell>
          <cell r="P33">
            <v>10442</v>
          </cell>
          <cell r="Q33">
            <v>0</v>
          </cell>
          <cell r="R33">
            <v>0</v>
          </cell>
          <cell r="S33">
            <v>0</v>
          </cell>
        </row>
        <row r="34">
          <cell r="E34">
            <v>131</v>
          </cell>
          <cell r="F34">
            <v>97</v>
          </cell>
          <cell r="G34">
            <v>0</v>
          </cell>
          <cell r="H34">
            <v>131</v>
          </cell>
          <cell r="I34">
            <v>97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2194</v>
          </cell>
          <cell r="O34">
            <v>2024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E35">
            <v>9</v>
          </cell>
          <cell r="F35">
            <v>0</v>
          </cell>
          <cell r="G35">
            <v>1</v>
          </cell>
          <cell r="H35">
            <v>9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10700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E36">
            <v>15</v>
          </cell>
          <cell r="F36">
            <v>15</v>
          </cell>
          <cell r="G36">
            <v>15</v>
          </cell>
          <cell r="H36">
            <v>15</v>
          </cell>
          <cell r="I36">
            <v>15</v>
          </cell>
          <cell r="J36">
            <v>15</v>
          </cell>
          <cell r="K36">
            <v>0</v>
          </cell>
          <cell r="L36">
            <v>0</v>
          </cell>
          <cell r="M36">
            <v>0</v>
          </cell>
          <cell r="N36">
            <v>13500</v>
          </cell>
          <cell r="O36">
            <v>13500</v>
          </cell>
          <cell r="P36">
            <v>13500</v>
          </cell>
          <cell r="Q36">
            <v>0</v>
          </cell>
          <cell r="R36">
            <v>0</v>
          </cell>
          <cell r="S36">
            <v>0</v>
          </cell>
        </row>
        <row r="37">
          <cell r="E37">
            <v>28</v>
          </cell>
          <cell r="F37">
            <v>23</v>
          </cell>
          <cell r="G37">
            <v>6</v>
          </cell>
          <cell r="H37">
            <v>28</v>
          </cell>
          <cell r="I37">
            <v>23</v>
          </cell>
          <cell r="J37">
            <v>6</v>
          </cell>
          <cell r="K37">
            <v>0</v>
          </cell>
          <cell r="L37">
            <v>0</v>
          </cell>
          <cell r="M37">
            <v>0</v>
          </cell>
          <cell r="N37">
            <v>13333</v>
          </cell>
          <cell r="O37">
            <v>13333</v>
          </cell>
          <cell r="P37">
            <v>13333</v>
          </cell>
          <cell r="Q37">
            <v>0</v>
          </cell>
          <cell r="R37">
            <v>0</v>
          </cell>
          <cell r="S37">
            <v>0</v>
          </cell>
        </row>
        <row r="38"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12704</v>
          </cell>
          <cell r="O38">
            <v>12704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E39">
            <v>7</v>
          </cell>
          <cell r="F39">
            <v>0</v>
          </cell>
          <cell r="G39">
            <v>1</v>
          </cell>
          <cell r="H39">
            <v>7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11102</v>
          </cell>
          <cell r="O39">
            <v>0</v>
          </cell>
          <cell r="P39">
            <v>11102</v>
          </cell>
          <cell r="Q39">
            <v>0</v>
          </cell>
          <cell r="R39">
            <v>0</v>
          </cell>
          <cell r="S39">
            <v>0</v>
          </cell>
        </row>
        <row r="40">
          <cell r="E40">
            <v>12</v>
          </cell>
          <cell r="F40">
            <v>10</v>
          </cell>
          <cell r="G40">
            <v>6</v>
          </cell>
          <cell r="H40">
            <v>12</v>
          </cell>
          <cell r="I40">
            <v>10</v>
          </cell>
          <cell r="J40">
            <v>6</v>
          </cell>
          <cell r="K40">
            <v>0</v>
          </cell>
          <cell r="L40">
            <v>0</v>
          </cell>
          <cell r="M40">
            <v>0</v>
          </cell>
          <cell r="N40">
            <v>2500</v>
          </cell>
          <cell r="O40">
            <v>2500</v>
          </cell>
          <cell r="P40">
            <v>2500</v>
          </cell>
          <cell r="Q40">
            <v>0</v>
          </cell>
          <cell r="R40">
            <v>0</v>
          </cell>
          <cell r="S40">
            <v>0</v>
          </cell>
        </row>
        <row r="41">
          <cell r="E41">
            <v>1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12104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E42">
            <v>15</v>
          </cell>
          <cell r="F42">
            <v>6</v>
          </cell>
          <cell r="G42">
            <v>4</v>
          </cell>
          <cell r="H42">
            <v>15</v>
          </cell>
          <cell r="I42">
            <v>6</v>
          </cell>
          <cell r="J42">
            <v>4</v>
          </cell>
          <cell r="K42">
            <v>0</v>
          </cell>
          <cell r="L42">
            <v>0</v>
          </cell>
          <cell r="M42">
            <v>0</v>
          </cell>
          <cell r="N42">
            <v>3208</v>
          </cell>
          <cell r="O42">
            <v>3208</v>
          </cell>
          <cell r="P42">
            <v>3208</v>
          </cell>
          <cell r="Q42">
            <v>0</v>
          </cell>
          <cell r="R42">
            <v>0</v>
          </cell>
          <cell r="S42">
            <v>0</v>
          </cell>
        </row>
        <row r="43">
          <cell r="E43">
            <v>44</v>
          </cell>
          <cell r="F43">
            <v>14</v>
          </cell>
          <cell r="G43">
            <v>13</v>
          </cell>
          <cell r="H43">
            <v>44</v>
          </cell>
          <cell r="I43">
            <v>14</v>
          </cell>
          <cell r="J43">
            <v>13</v>
          </cell>
          <cell r="K43">
            <v>0</v>
          </cell>
          <cell r="L43">
            <v>0</v>
          </cell>
          <cell r="M43">
            <v>0</v>
          </cell>
          <cell r="N43">
            <v>10103</v>
          </cell>
          <cell r="O43">
            <v>7300</v>
          </cell>
          <cell r="P43">
            <v>6795</v>
          </cell>
          <cell r="Q43">
            <v>0</v>
          </cell>
          <cell r="R43">
            <v>0</v>
          </cell>
          <cell r="S43">
            <v>0</v>
          </cell>
        </row>
        <row r="44">
          <cell r="E44">
            <v>14</v>
          </cell>
          <cell r="F44">
            <v>3</v>
          </cell>
          <cell r="G44">
            <v>4</v>
          </cell>
          <cell r="H44">
            <v>14</v>
          </cell>
          <cell r="I44">
            <v>3</v>
          </cell>
          <cell r="J44">
            <v>4</v>
          </cell>
          <cell r="K44">
            <v>0</v>
          </cell>
          <cell r="L44">
            <v>0</v>
          </cell>
          <cell r="M44">
            <v>0</v>
          </cell>
          <cell r="N44">
            <v>3183</v>
          </cell>
          <cell r="O44">
            <v>2855</v>
          </cell>
          <cell r="P44">
            <v>2700</v>
          </cell>
          <cell r="Q44">
            <v>0</v>
          </cell>
          <cell r="R44">
            <v>0</v>
          </cell>
          <cell r="S44">
            <v>0</v>
          </cell>
        </row>
        <row r="45">
          <cell r="E45">
            <v>4</v>
          </cell>
          <cell r="F45">
            <v>2</v>
          </cell>
          <cell r="G45">
            <v>1</v>
          </cell>
          <cell r="H45">
            <v>4</v>
          </cell>
          <cell r="I45">
            <v>2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72120</v>
          </cell>
          <cell r="O45">
            <v>72120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E46">
            <v>34</v>
          </cell>
          <cell r="F46">
            <v>11</v>
          </cell>
          <cell r="G46">
            <v>0</v>
          </cell>
          <cell r="H46">
            <v>34</v>
          </cell>
          <cell r="I46">
            <v>11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5370</v>
          </cell>
          <cell r="O46">
            <v>5500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E49">
            <v>48</v>
          </cell>
          <cell r="F49">
            <v>12</v>
          </cell>
          <cell r="G49">
            <v>21</v>
          </cell>
          <cell r="H49">
            <v>48</v>
          </cell>
          <cell r="I49">
            <v>12</v>
          </cell>
          <cell r="J49">
            <v>21</v>
          </cell>
          <cell r="K49">
            <v>0</v>
          </cell>
          <cell r="L49">
            <v>0</v>
          </cell>
          <cell r="M49">
            <v>0</v>
          </cell>
          <cell r="N49">
            <v>13140</v>
          </cell>
          <cell r="O49">
            <v>13140</v>
          </cell>
          <cell r="P49">
            <v>13140</v>
          </cell>
          <cell r="Q49">
            <v>0</v>
          </cell>
          <cell r="R49">
            <v>0</v>
          </cell>
          <cell r="S49">
            <v>0</v>
          </cell>
        </row>
        <row r="50">
          <cell r="E50">
            <v>34</v>
          </cell>
          <cell r="F50">
            <v>17</v>
          </cell>
          <cell r="G50">
            <v>22</v>
          </cell>
          <cell r="H50">
            <v>34</v>
          </cell>
          <cell r="I50">
            <v>17</v>
          </cell>
          <cell r="J50">
            <v>22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E51">
            <v>9</v>
          </cell>
          <cell r="F51">
            <v>7</v>
          </cell>
          <cell r="G51">
            <v>0</v>
          </cell>
          <cell r="H51">
            <v>9</v>
          </cell>
          <cell r="I51">
            <v>7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9690</v>
          </cell>
          <cell r="O51">
            <v>9690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E52">
            <v>16</v>
          </cell>
          <cell r="F52">
            <v>11</v>
          </cell>
          <cell r="G52">
            <v>6</v>
          </cell>
          <cell r="H52">
            <v>16</v>
          </cell>
          <cell r="I52">
            <v>11</v>
          </cell>
          <cell r="J52">
            <v>6</v>
          </cell>
          <cell r="K52">
            <v>0</v>
          </cell>
          <cell r="L52">
            <v>0</v>
          </cell>
          <cell r="M52">
            <v>0</v>
          </cell>
          <cell r="N52">
            <v>3980</v>
          </cell>
          <cell r="O52">
            <v>5789</v>
          </cell>
          <cell r="P52">
            <v>10613</v>
          </cell>
          <cell r="Q52">
            <v>0</v>
          </cell>
          <cell r="R52">
            <v>0</v>
          </cell>
          <cell r="S52">
            <v>0</v>
          </cell>
        </row>
        <row r="53">
          <cell r="E53">
            <v>21</v>
          </cell>
          <cell r="F53">
            <v>0</v>
          </cell>
          <cell r="G53">
            <v>12</v>
          </cell>
          <cell r="H53">
            <v>21</v>
          </cell>
          <cell r="I53">
            <v>0</v>
          </cell>
          <cell r="J53">
            <v>12</v>
          </cell>
          <cell r="K53">
            <v>0</v>
          </cell>
          <cell r="L53">
            <v>0</v>
          </cell>
          <cell r="M53">
            <v>0</v>
          </cell>
          <cell r="N53">
            <v>5455</v>
          </cell>
          <cell r="O53">
            <v>0</v>
          </cell>
          <cell r="P53">
            <v>5273</v>
          </cell>
          <cell r="Q53">
            <v>0</v>
          </cell>
          <cell r="R53">
            <v>0</v>
          </cell>
          <cell r="S53">
            <v>0</v>
          </cell>
        </row>
        <row r="54">
          <cell r="E54">
            <v>40</v>
          </cell>
          <cell r="F54">
            <v>10</v>
          </cell>
          <cell r="G54">
            <v>13</v>
          </cell>
          <cell r="H54">
            <v>40</v>
          </cell>
          <cell r="I54">
            <v>10</v>
          </cell>
          <cell r="J54">
            <v>13</v>
          </cell>
          <cell r="K54">
            <v>0</v>
          </cell>
          <cell r="L54">
            <v>0</v>
          </cell>
          <cell r="M54">
            <v>0</v>
          </cell>
          <cell r="N54">
            <v>10560</v>
          </cell>
          <cell r="O54">
            <v>10560</v>
          </cell>
          <cell r="P54">
            <v>10560</v>
          </cell>
          <cell r="Q54">
            <v>0</v>
          </cell>
          <cell r="R54">
            <v>0</v>
          </cell>
          <cell r="S54">
            <v>0</v>
          </cell>
        </row>
        <row r="55">
          <cell r="E55">
            <v>8</v>
          </cell>
          <cell r="F55">
            <v>6</v>
          </cell>
          <cell r="G55">
            <v>0</v>
          </cell>
          <cell r="H55">
            <v>8</v>
          </cell>
          <cell r="I55">
            <v>6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3860</v>
          </cell>
          <cell r="O55">
            <v>3872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E56">
            <v>39</v>
          </cell>
          <cell r="F56">
            <v>24</v>
          </cell>
          <cell r="G56">
            <v>8</v>
          </cell>
          <cell r="H56">
            <v>39</v>
          </cell>
          <cell r="I56">
            <v>24</v>
          </cell>
          <cell r="J56">
            <v>8</v>
          </cell>
          <cell r="K56">
            <v>0</v>
          </cell>
          <cell r="L56">
            <v>0</v>
          </cell>
          <cell r="M56">
            <v>0</v>
          </cell>
          <cell r="N56">
            <v>7339</v>
          </cell>
          <cell r="O56">
            <v>6283</v>
          </cell>
          <cell r="P56">
            <v>6925</v>
          </cell>
          <cell r="Q56">
            <v>0</v>
          </cell>
          <cell r="R56">
            <v>0</v>
          </cell>
          <cell r="S56">
            <v>0</v>
          </cell>
        </row>
        <row r="57">
          <cell r="E57">
            <v>16</v>
          </cell>
          <cell r="F57">
            <v>4</v>
          </cell>
          <cell r="G57">
            <v>4</v>
          </cell>
          <cell r="H57">
            <v>16</v>
          </cell>
          <cell r="I57">
            <v>4</v>
          </cell>
          <cell r="J57">
            <v>4</v>
          </cell>
          <cell r="K57">
            <v>0</v>
          </cell>
          <cell r="L57">
            <v>0</v>
          </cell>
          <cell r="M57">
            <v>0</v>
          </cell>
          <cell r="N57">
            <v>5515</v>
          </cell>
          <cell r="O57">
            <v>2900</v>
          </cell>
          <cell r="P57">
            <v>5515</v>
          </cell>
          <cell r="Q57">
            <v>0</v>
          </cell>
          <cell r="R57">
            <v>0</v>
          </cell>
          <cell r="S57">
            <v>0</v>
          </cell>
        </row>
        <row r="58">
          <cell r="E58">
            <v>67</v>
          </cell>
          <cell r="F58">
            <v>47</v>
          </cell>
          <cell r="G58">
            <v>38</v>
          </cell>
          <cell r="H58">
            <v>67</v>
          </cell>
          <cell r="I58">
            <v>47</v>
          </cell>
          <cell r="J58">
            <v>38</v>
          </cell>
          <cell r="K58">
            <v>0</v>
          </cell>
          <cell r="L58">
            <v>0</v>
          </cell>
          <cell r="M58">
            <v>0</v>
          </cell>
          <cell r="N58">
            <v>11415</v>
          </cell>
          <cell r="O58">
            <v>12688</v>
          </cell>
          <cell r="P58">
            <v>16781</v>
          </cell>
          <cell r="Q58">
            <v>0</v>
          </cell>
          <cell r="R58">
            <v>0</v>
          </cell>
          <cell r="S58">
            <v>0</v>
          </cell>
        </row>
        <row r="59">
          <cell r="E59">
            <v>18</v>
          </cell>
          <cell r="F59">
            <v>8</v>
          </cell>
          <cell r="G59">
            <v>3</v>
          </cell>
          <cell r="H59">
            <v>18</v>
          </cell>
          <cell r="I59">
            <v>8</v>
          </cell>
          <cell r="J59">
            <v>3</v>
          </cell>
          <cell r="K59">
            <v>0</v>
          </cell>
          <cell r="L59">
            <v>0</v>
          </cell>
          <cell r="M59">
            <v>0</v>
          </cell>
          <cell r="N59">
            <v>12180</v>
          </cell>
          <cell r="O59">
            <v>12180</v>
          </cell>
          <cell r="P59">
            <v>12180</v>
          </cell>
          <cell r="Q59">
            <v>0</v>
          </cell>
          <cell r="R59">
            <v>0</v>
          </cell>
          <cell r="S59">
            <v>0</v>
          </cell>
        </row>
        <row r="60">
          <cell r="E60">
            <v>37</v>
          </cell>
          <cell r="F60">
            <v>5</v>
          </cell>
          <cell r="G60">
            <v>0</v>
          </cell>
          <cell r="H60">
            <v>37</v>
          </cell>
          <cell r="I60">
            <v>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11346</v>
          </cell>
          <cell r="O60">
            <v>11280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E61">
            <v>5</v>
          </cell>
          <cell r="F61">
            <v>0</v>
          </cell>
          <cell r="G61">
            <v>1</v>
          </cell>
          <cell r="H61">
            <v>5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930</v>
          </cell>
          <cell r="O61">
            <v>0</v>
          </cell>
          <cell r="P61">
            <v>930</v>
          </cell>
          <cell r="Q61">
            <v>0</v>
          </cell>
          <cell r="R61">
            <v>0</v>
          </cell>
          <cell r="S61">
            <v>0</v>
          </cell>
        </row>
        <row r="62">
          <cell r="E62">
            <v>70</v>
          </cell>
          <cell r="F62">
            <v>35</v>
          </cell>
          <cell r="G62">
            <v>36</v>
          </cell>
          <cell r="H62">
            <v>70</v>
          </cell>
          <cell r="I62">
            <v>35</v>
          </cell>
          <cell r="J62">
            <v>36</v>
          </cell>
          <cell r="K62">
            <v>0</v>
          </cell>
          <cell r="L62">
            <v>0</v>
          </cell>
          <cell r="M62">
            <v>0</v>
          </cell>
          <cell r="N62">
            <v>13196</v>
          </cell>
          <cell r="O62">
            <v>13196</v>
          </cell>
          <cell r="P62">
            <v>13196</v>
          </cell>
          <cell r="Q62">
            <v>0</v>
          </cell>
          <cell r="R62">
            <v>0</v>
          </cell>
          <cell r="S62">
            <v>0</v>
          </cell>
        </row>
        <row r="63">
          <cell r="E63">
            <v>49</v>
          </cell>
          <cell r="F63">
            <v>27</v>
          </cell>
          <cell r="G63">
            <v>29</v>
          </cell>
          <cell r="H63">
            <v>49</v>
          </cell>
          <cell r="I63">
            <v>27</v>
          </cell>
          <cell r="J63">
            <v>29</v>
          </cell>
          <cell r="K63">
            <v>0</v>
          </cell>
          <cell r="L63">
            <v>0</v>
          </cell>
          <cell r="M63">
            <v>0</v>
          </cell>
          <cell r="N63">
            <v>10984</v>
          </cell>
          <cell r="O63">
            <v>10984</v>
          </cell>
          <cell r="P63">
            <v>10984</v>
          </cell>
          <cell r="Q63">
            <v>0</v>
          </cell>
          <cell r="R63">
            <v>0</v>
          </cell>
          <cell r="S63">
            <v>0</v>
          </cell>
        </row>
        <row r="64">
          <cell r="E64">
            <v>45</v>
          </cell>
          <cell r="F64">
            <v>42</v>
          </cell>
          <cell r="G64">
            <v>33</v>
          </cell>
          <cell r="H64">
            <v>45</v>
          </cell>
          <cell r="I64">
            <v>42</v>
          </cell>
          <cell r="J64">
            <v>33</v>
          </cell>
          <cell r="K64">
            <v>0</v>
          </cell>
          <cell r="L64">
            <v>0</v>
          </cell>
          <cell r="M64">
            <v>0</v>
          </cell>
          <cell r="N64">
            <v>5613</v>
          </cell>
          <cell r="O64">
            <v>5613</v>
          </cell>
          <cell r="P64">
            <v>5613</v>
          </cell>
          <cell r="Q64">
            <v>0</v>
          </cell>
          <cell r="R64">
            <v>0</v>
          </cell>
          <cell r="S64">
            <v>0</v>
          </cell>
        </row>
        <row r="65">
          <cell r="E65">
            <v>1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5449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E66">
            <v>14</v>
          </cell>
          <cell r="F66">
            <v>5</v>
          </cell>
          <cell r="G66">
            <v>6</v>
          </cell>
          <cell r="H66">
            <v>14</v>
          </cell>
          <cell r="I66">
            <v>5</v>
          </cell>
          <cell r="J66">
            <v>6</v>
          </cell>
          <cell r="K66">
            <v>0</v>
          </cell>
          <cell r="L66">
            <v>0</v>
          </cell>
          <cell r="M66">
            <v>0</v>
          </cell>
          <cell r="N66">
            <v>10027</v>
          </cell>
          <cell r="O66">
            <v>12180</v>
          </cell>
          <cell r="P66">
            <v>9940</v>
          </cell>
          <cell r="Q66">
            <v>0</v>
          </cell>
          <cell r="R66">
            <v>0</v>
          </cell>
          <cell r="S66">
            <v>0</v>
          </cell>
        </row>
        <row r="67">
          <cell r="E67">
            <v>1</v>
          </cell>
          <cell r="F67">
            <v>0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10625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E68">
            <v>37</v>
          </cell>
          <cell r="F68">
            <v>7</v>
          </cell>
          <cell r="G68">
            <v>9</v>
          </cell>
          <cell r="H68">
            <v>37</v>
          </cell>
          <cell r="I68">
            <v>7</v>
          </cell>
          <cell r="J68">
            <v>9</v>
          </cell>
          <cell r="K68">
            <v>0</v>
          </cell>
          <cell r="L68">
            <v>0</v>
          </cell>
          <cell r="M68">
            <v>0</v>
          </cell>
          <cell r="N68">
            <v>16513</v>
          </cell>
          <cell r="O68">
            <v>16513</v>
          </cell>
          <cell r="P68">
            <v>16513</v>
          </cell>
          <cell r="Q68">
            <v>0</v>
          </cell>
          <cell r="R68">
            <v>0</v>
          </cell>
          <cell r="S68">
            <v>0</v>
          </cell>
        </row>
        <row r="69">
          <cell r="E69">
            <v>82</v>
          </cell>
          <cell r="F69">
            <v>27</v>
          </cell>
          <cell r="G69">
            <v>47</v>
          </cell>
          <cell r="H69">
            <v>82</v>
          </cell>
          <cell r="I69">
            <v>27</v>
          </cell>
          <cell r="J69">
            <v>47</v>
          </cell>
          <cell r="K69">
            <v>0</v>
          </cell>
          <cell r="L69">
            <v>0</v>
          </cell>
          <cell r="M69">
            <v>0</v>
          </cell>
          <cell r="N69">
            <v>8639</v>
          </cell>
          <cell r="O69">
            <v>8328</v>
          </cell>
          <cell r="P69">
            <v>8841</v>
          </cell>
          <cell r="Q69">
            <v>0</v>
          </cell>
          <cell r="R69">
            <v>0</v>
          </cell>
          <cell r="S69">
            <v>0</v>
          </cell>
        </row>
        <row r="70">
          <cell r="E70">
            <v>7</v>
          </cell>
          <cell r="F70">
            <v>0</v>
          </cell>
          <cell r="G70">
            <v>3</v>
          </cell>
          <cell r="H70">
            <v>7</v>
          </cell>
          <cell r="I70">
            <v>0</v>
          </cell>
          <cell r="J70">
            <v>3</v>
          </cell>
          <cell r="K70">
            <v>0</v>
          </cell>
          <cell r="L70">
            <v>0</v>
          </cell>
          <cell r="M70">
            <v>0</v>
          </cell>
          <cell r="N70">
            <v>2943</v>
          </cell>
          <cell r="O70">
            <v>0</v>
          </cell>
          <cell r="P70">
            <v>2943</v>
          </cell>
          <cell r="Q70">
            <v>0</v>
          </cell>
          <cell r="R70">
            <v>0</v>
          </cell>
          <cell r="S70">
            <v>0</v>
          </cell>
        </row>
        <row r="71">
          <cell r="E71">
            <v>23</v>
          </cell>
          <cell r="F71">
            <v>13</v>
          </cell>
          <cell r="G71">
            <v>5</v>
          </cell>
          <cell r="H71">
            <v>23</v>
          </cell>
          <cell r="I71">
            <v>13</v>
          </cell>
          <cell r="J71">
            <v>5</v>
          </cell>
          <cell r="K71">
            <v>0</v>
          </cell>
          <cell r="L71">
            <v>0</v>
          </cell>
          <cell r="M71">
            <v>0</v>
          </cell>
          <cell r="N71">
            <v>10501</v>
          </cell>
          <cell r="O71">
            <v>10501</v>
          </cell>
          <cell r="P71">
            <v>10608</v>
          </cell>
          <cell r="Q71">
            <v>0</v>
          </cell>
          <cell r="R71">
            <v>0</v>
          </cell>
          <cell r="S71">
            <v>0</v>
          </cell>
        </row>
        <row r="72">
          <cell r="E72">
            <v>54</v>
          </cell>
          <cell r="F72">
            <v>23</v>
          </cell>
          <cell r="G72">
            <v>0</v>
          </cell>
          <cell r="H72">
            <v>54</v>
          </cell>
          <cell r="I72">
            <v>23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8200</v>
          </cell>
          <cell r="O72">
            <v>8200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E73">
            <v>78</v>
          </cell>
          <cell r="F73">
            <v>49</v>
          </cell>
          <cell r="G73">
            <v>38</v>
          </cell>
          <cell r="H73">
            <v>78</v>
          </cell>
          <cell r="I73">
            <v>49</v>
          </cell>
          <cell r="J73">
            <v>38</v>
          </cell>
          <cell r="K73">
            <v>0</v>
          </cell>
          <cell r="L73">
            <v>0</v>
          </cell>
          <cell r="M73">
            <v>0</v>
          </cell>
          <cell r="N73">
            <v>8479</v>
          </cell>
          <cell r="O73">
            <v>9089</v>
          </cell>
          <cell r="P73">
            <v>8578</v>
          </cell>
          <cell r="Q73">
            <v>0</v>
          </cell>
          <cell r="R73">
            <v>0</v>
          </cell>
          <cell r="S73">
            <v>0</v>
          </cell>
        </row>
        <row r="74">
          <cell r="E74">
            <v>17</v>
          </cell>
          <cell r="F74">
            <v>2</v>
          </cell>
          <cell r="G74">
            <v>6</v>
          </cell>
          <cell r="H74">
            <v>17</v>
          </cell>
          <cell r="I74">
            <v>2</v>
          </cell>
          <cell r="J74">
            <v>6</v>
          </cell>
          <cell r="K74">
            <v>0</v>
          </cell>
          <cell r="L74">
            <v>0</v>
          </cell>
          <cell r="M74">
            <v>0</v>
          </cell>
          <cell r="N74">
            <v>12314</v>
          </cell>
          <cell r="O74">
            <v>12314</v>
          </cell>
          <cell r="P74">
            <v>12314</v>
          </cell>
          <cell r="Q74">
            <v>0</v>
          </cell>
          <cell r="R74">
            <v>0</v>
          </cell>
          <cell r="S74">
            <v>0</v>
          </cell>
        </row>
        <row r="75">
          <cell r="E75">
            <v>72</v>
          </cell>
          <cell r="F75">
            <v>25</v>
          </cell>
          <cell r="G75">
            <v>34</v>
          </cell>
          <cell r="H75">
            <v>72</v>
          </cell>
          <cell r="I75">
            <v>25</v>
          </cell>
          <cell r="J75">
            <v>34</v>
          </cell>
          <cell r="K75">
            <v>0</v>
          </cell>
          <cell r="L75">
            <v>0</v>
          </cell>
          <cell r="M75">
            <v>0</v>
          </cell>
          <cell r="N75">
            <v>9594</v>
          </cell>
          <cell r="O75">
            <v>8958</v>
          </cell>
          <cell r="P75">
            <v>8543</v>
          </cell>
          <cell r="Q75">
            <v>0</v>
          </cell>
          <cell r="R75">
            <v>0</v>
          </cell>
          <cell r="S75">
            <v>0</v>
          </cell>
        </row>
        <row r="76">
          <cell r="E76">
            <v>60</v>
          </cell>
          <cell r="F76">
            <v>17</v>
          </cell>
          <cell r="G76">
            <v>0</v>
          </cell>
          <cell r="H76">
            <v>60</v>
          </cell>
          <cell r="I76">
            <v>17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8475</v>
          </cell>
          <cell r="O76">
            <v>8475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E77">
            <v>92</v>
          </cell>
          <cell r="F77">
            <v>29</v>
          </cell>
          <cell r="G77">
            <v>0</v>
          </cell>
          <cell r="H77">
            <v>92</v>
          </cell>
          <cell r="I77">
            <v>29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5000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E78">
            <v>8</v>
          </cell>
          <cell r="F78">
            <v>2</v>
          </cell>
          <cell r="G78">
            <v>3</v>
          </cell>
          <cell r="H78">
            <v>8</v>
          </cell>
          <cell r="I78">
            <v>2</v>
          </cell>
          <cell r="J78">
            <v>3</v>
          </cell>
          <cell r="K78">
            <v>0</v>
          </cell>
          <cell r="L78">
            <v>0</v>
          </cell>
          <cell r="M78">
            <v>0</v>
          </cell>
          <cell r="N78">
            <v>4390</v>
          </cell>
          <cell r="O78">
            <v>4390</v>
          </cell>
          <cell r="P78">
            <v>4390</v>
          </cell>
          <cell r="Q78">
            <v>0</v>
          </cell>
          <cell r="R78">
            <v>0</v>
          </cell>
          <cell r="S78">
            <v>0</v>
          </cell>
        </row>
        <row r="79">
          <cell r="E79">
            <v>54</v>
          </cell>
          <cell r="F79">
            <v>30</v>
          </cell>
          <cell r="G79">
            <v>23</v>
          </cell>
          <cell r="H79">
            <v>54</v>
          </cell>
          <cell r="I79">
            <v>30</v>
          </cell>
          <cell r="J79">
            <v>23</v>
          </cell>
          <cell r="K79">
            <v>0</v>
          </cell>
          <cell r="L79">
            <v>0</v>
          </cell>
          <cell r="M79">
            <v>0</v>
          </cell>
          <cell r="N79">
            <v>11561</v>
          </cell>
          <cell r="O79">
            <v>14826</v>
          </cell>
          <cell r="P79">
            <v>11070</v>
          </cell>
          <cell r="Q79">
            <v>0</v>
          </cell>
          <cell r="R79">
            <v>0</v>
          </cell>
          <cell r="S79">
            <v>0</v>
          </cell>
        </row>
        <row r="80">
          <cell r="E80">
            <v>6</v>
          </cell>
          <cell r="F80">
            <v>0</v>
          </cell>
          <cell r="G80">
            <v>6</v>
          </cell>
          <cell r="H80">
            <v>6</v>
          </cell>
          <cell r="I80">
            <v>0</v>
          </cell>
          <cell r="J80">
            <v>6</v>
          </cell>
          <cell r="K80">
            <v>0</v>
          </cell>
          <cell r="L80">
            <v>0</v>
          </cell>
          <cell r="M80">
            <v>0</v>
          </cell>
          <cell r="N80">
            <v>11376</v>
          </cell>
          <cell r="O80">
            <v>0</v>
          </cell>
          <cell r="P80">
            <v>11376</v>
          </cell>
          <cell r="Q80">
            <v>0</v>
          </cell>
          <cell r="R80">
            <v>0</v>
          </cell>
          <cell r="S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95">
      <selection activeCell="A59" sqref="A59:J110"/>
    </sheetView>
  </sheetViews>
  <sheetFormatPr defaultColWidth="9.00390625" defaultRowHeight="12.75"/>
  <cols>
    <col min="1" max="1" width="20.75390625" style="82" customWidth="1"/>
    <col min="2" max="2" width="11.875" style="82" customWidth="1"/>
    <col min="3" max="3" width="8.625" style="82" customWidth="1"/>
    <col min="4" max="4" width="9.125" style="82" customWidth="1"/>
    <col min="5" max="5" width="10.875" style="82" customWidth="1"/>
    <col min="6" max="6" width="8.75390625" style="82" customWidth="1"/>
    <col min="7" max="7" width="9.125" style="82" customWidth="1"/>
    <col min="8" max="8" width="10.875" style="82" customWidth="1"/>
    <col min="9" max="9" width="9.875" style="82" customWidth="1"/>
    <col min="10" max="10" width="9.125" style="82" customWidth="1"/>
    <col min="11" max="11" width="10.375" style="82" hidden="1" customWidth="1"/>
    <col min="12" max="12" width="9.00390625" style="82" hidden="1" customWidth="1"/>
    <col min="13" max="13" width="0" style="82" hidden="1" customWidth="1"/>
    <col min="14" max="14" width="10.375" style="82" hidden="1" customWidth="1"/>
    <col min="15" max="15" width="9.125" style="82" hidden="1" customWidth="1"/>
    <col min="16" max="16" width="9.375" style="82" hidden="1" customWidth="1"/>
    <col min="17" max="16384" width="9.125" style="82" customWidth="1"/>
  </cols>
  <sheetData>
    <row r="1" spans="1:10" ht="17.25" customHeight="1">
      <c r="A1" s="79" t="s">
        <v>160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4.25" customHeight="1">
      <c r="A2" s="80"/>
      <c r="B2" s="80"/>
      <c r="C2" s="80"/>
      <c r="D2" s="80"/>
      <c r="E2" s="80"/>
      <c r="F2" s="80"/>
      <c r="G2" s="80"/>
      <c r="H2" s="80"/>
      <c r="I2" s="80"/>
      <c r="J2" s="81"/>
    </row>
    <row r="3" spans="1:9" ht="12" customHeight="1">
      <c r="A3" s="80" t="s">
        <v>35</v>
      </c>
      <c r="B3" s="80"/>
      <c r="C3" s="80"/>
      <c r="D3" s="80"/>
      <c r="E3" s="80"/>
      <c r="F3" s="80"/>
      <c r="G3" s="80"/>
      <c r="H3" s="80"/>
      <c r="I3" s="83" t="s">
        <v>159</v>
      </c>
    </row>
    <row r="4" spans="1:9" ht="12" customHeight="1">
      <c r="A4" s="80"/>
      <c r="B4" s="80"/>
      <c r="C4" s="80"/>
      <c r="D4" s="80"/>
      <c r="E4" s="80"/>
      <c r="F4" s="80"/>
      <c r="G4" s="80"/>
      <c r="H4" s="80"/>
      <c r="I4" s="80"/>
    </row>
    <row r="5" spans="10:15" ht="12" customHeight="1" thickBot="1">
      <c r="J5" s="84" t="s">
        <v>36</v>
      </c>
      <c r="O5" s="82" t="s">
        <v>37</v>
      </c>
    </row>
    <row r="6" spans="1:16" ht="12" customHeight="1">
      <c r="A6" s="85"/>
      <c r="B6" s="86" t="s">
        <v>38</v>
      </c>
      <c r="C6" s="87" t="s">
        <v>39</v>
      </c>
      <c r="D6" s="88"/>
      <c r="E6" s="88" t="s">
        <v>40</v>
      </c>
      <c r="F6" s="87"/>
      <c r="G6" s="87"/>
      <c r="H6" s="87"/>
      <c r="I6" s="87"/>
      <c r="J6" s="88"/>
      <c r="K6" s="89" t="s">
        <v>41</v>
      </c>
      <c r="L6" s="90" t="s">
        <v>42</v>
      </c>
      <c r="M6" s="88"/>
      <c r="N6" s="89" t="s">
        <v>43</v>
      </c>
      <c r="O6" s="90" t="s">
        <v>42</v>
      </c>
      <c r="P6" s="88"/>
    </row>
    <row r="7" spans="1:16" ht="15" customHeight="1">
      <c r="A7" s="91" t="s">
        <v>44</v>
      </c>
      <c r="B7" s="92" t="s">
        <v>45</v>
      </c>
      <c r="C7" s="93"/>
      <c r="D7" s="94"/>
      <c r="E7" s="95" t="s">
        <v>46</v>
      </c>
      <c r="F7" s="96" t="s">
        <v>42</v>
      </c>
      <c r="G7" s="96"/>
      <c r="H7" s="97" t="s">
        <v>46</v>
      </c>
      <c r="I7" s="96" t="s">
        <v>42</v>
      </c>
      <c r="J7" s="98"/>
      <c r="K7" s="99" t="s">
        <v>47</v>
      </c>
      <c r="L7" s="95" t="s">
        <v>48</v>
      </c>
      <c r="M7" s="100" t="s">
        <v>49</v>
      </c>
      <c r="N7" s="99" t="s">
        <v>47</v>
      </c>
      <c r="O7" s="99" t="s">
        <v>48</v>
      </c>
      <c r="P7" s="100" t="s">
        <v>49</v>
      </c>
    </row>
    <row r="8" spans="1:16" ht="15" customHeight="1">
      <c r="A8" s="91"/>
      <c r="B8" s="92" t="s">
        <v>50</v>
      </c>
      <c r="C8" s="93" t="s">
        <v>48</v>
      </c>
      <c r="D8" s="94" t="s">
        <v>49</v>
      </c>
      <c r="E8" s="95" t="s">
        <v>51</v>
      </c>
      <c r="F8" s="93" t="s">
        <v>48</v>
      </c>
      <c r="G8" s="93" t="s">
        <v>49</v>
      </c>
      <c r="H8" s="101" t="s">
        <v>51</v>
      </c>
      <c r="I8" s="93" t="s">
        <v>48</v>
      </c>
      <c r="J8" s="102" t="s">
        <v>49</v>
      </c>
      <c r="K8" s="99" t="s">
        <v>52</v>
      </c>
      <c r="L8" s="99"/>
      <c r="M8" s="100" t="s">
        <v>53</v>
      </c>
      <c r="N8" s="99" t="s">
        <v>54</v>
      </c>
      <c r="O8" s="99"/>
      <c r="P8" s="100" t="s">
        <v>53</v>
      </c>
    </row>
    <row r="9" spans="1:16" ht="15" customHeight="1" thickBot="1">
      <c r="A9" s="103"/>
      <c r="B9" s="104" t="s">
        <v>55</v>
      </c>
      <c r="C9" s="105"/>
      <c r="D9" s="106" t="s">
        <v>53</v>
      </c>
      <c r="E9" s="107" t="s">
        <v>56</v>
      </c>
      <c r="F9" s="108"/>
      <c r="G9" s="105" t="s">
        <v>53</v>
      </c>
      <c r="H9" s="109" t="s">
        <v>57</v>
      </c>
      <c r="I9" s="108"/>
      <c r="J9" s="110" t="s">
        <v>53</v>
      </c>
      <c r="K9" s="107" t="s">
        <v>58</v>
      </c>
      <c r="L9" s="111"/>
      <c r="M9" s="112"/>
      <c r="N9" s="107" t="s">
        <v>58</v>
      </c>
      <c r="O9" s="111"/>
      <c r="P9" s="112"/>
    </row>
    <row r="10" spans="1:16" ht="15" customHeight="1">
      <c r="A10" s="113" t="s">
        <v>59</v>
      </c>
      <c r="B10" s="114">
        <f>'[4]STM05B'!E2</f>
        <v>22</v>
      </c>
      <c r="C10" s="115">
        <f>'[4]STM05B'!F2</f>
        <v>17</v>
      </c>
      <c r="D10" s="116">
        <f>'[4]STM05B'!G2</f>
        <v>9</v>
      </c>
      <c r="E10" s="89">
        <f>'[4]STM05B'!H2</f>
        <v>22</v>
      </c>
      <c r="F10" s="115">
        <f>'[4]STM05B'!I2</f>
        <v>17</v>
      </c>
      <c r="G10" s="115">
        <f>'[4]STM05B'!J2</f>
        <v>9</v>
      </c>
      <c r="H10" s="115">
        <f>'[4]STM05B'!K2</f>
        <v>0</v>
      </c>
      <c r="I10" s="115">
        <f>'[4]STM05B'!L2</f>
        <v>0</v>
      </c>
      <c r="J10" s="116">
        <f>'[4]STM05B'!M2</f>
        <v>0</v>
      </c>
      <c r="K10" s="115">
        <f>'[4]STM05B'!N2</f>
        <v>8540</v>
      </c>
      <c r="L10" s="115">
        <f>'[4]STM05B'!O2</f>
        <v>8360</v>
      </c>
      <c r="M10" s="116">
        <f>'[4]STM05B'!P2</f>
        <v>8050</v>
      </c>
      <c r="N10" s="115">
        <f>'[4]STM05B'!Q2</f>
        <v>0</v>
      </c>
      <c r="O10" s="115">
        <f>'[4]STM05B'!R2</f>
        <v>0</v>
      </c>
      <c r="P10" s="116">
        <f>'[4]STM05B'!S2</f>
        <v>0</v>
      </c>
    </row>
    <row r="11" spans="1:16" ht="13.5" customHeight="1">
      <c r="A11" s="117" t="s">
        <v>60</v>
      </c>
      <c r="B11" s="118">
        <f>'[4]STM05B'!E3</f>
        <v>8</v>
      </c>
      <c r="C11" s="119">
        <f>'[4]STM05B'!F3</f>
        <v>3</v>
      </c>
      <c r="D11" s="100">
        <f>'[4]STM05B'!G3</f>
        <v>0</v>
      </c>
      <c r="E11" s="99">
        <f>'[4]STM05B'!H3</f>
        <v>8</v>
      </c>
      <c r="F11" s="119">
        <f>'[4]STM05B'!I3</f>
        <v>3</v>
      </c>
      <c r="G11" s="119">
        <f>'[4]STM05B'!J3</f>
        <v>0</v>
      </c>
      <c r="H11" s="119">
        <f>'[4]STM05B'!K3</f>
        <v>0</v>
      </c>
      <c r="I11" s="119">
        <f>'[4]STM05B'!L3</f>
        <v>0</v>
      </c>
      <c r="J11" s="100">
        <f>'[4]STM05B'!M3</f>
        <v>0</v>
      </c>
      <c r="K11" s="119">
        <f>'[4]STM05B'!N3</f>
        <v>7719</v>
      </c>
      <c r="L11" s="119">
        <f>'[4]STM05B'!O3</f>
        <v>7719</v>
      </c>
      <c r="M11" s="100">
        <f>'[4]STM05B'!P3</f>
        <v>0</v>
      </c>
      <c r="N11" s="119">
        <f>'[4]STM05B'!Q3</f>
        <v>0</v>
      </c>
      <c r="O11" s="119">
        <f>'[4]STM05B'!R3</f>
        <v>0</v>
      </c>
      <c r="P11" s="100">
        <f>'[4]STM05B'!S3</f>
        <v>0</v>
      </c>
    </row>
    <row r="12" spans="1:16" ht="13.5" customHeight="1">
      <c r="A12" s="117" t="s">
        <v>61</v>
      </c>
      <c r="B12" s="118">
        <f>'[4]STM05B'!E4</f>
        <v>0</v>
      </c>
      <c r="C12" s="119">
        <f>'[4]STM05B'!F4</f>
        <v>0</v>
      </c>
      <c r="D12" s="100">
        <f>'[4]STM05B'!G4</f>
        <v>0</v>
      </c>
      <c r="E12" s="99">
        <f>'[4]STM05B'!H4</f>
        <v>0</v>
      </c>
      <c r="F12" s="119">
        <f>'[4]STM05B'!I4</f>
        <v>0</v>
      </c>
      <c r="G12" s="119">
        <f>'[4]STM05B'!J4</f>
        <v>0</v>
      </c>
      <c r="H12" s="119">
        <f>'[4]STM05B'!K4</f>
        <v>0</v>
      </c>
      <c r="I12" s="119">
        <f>'[4]STM05B'!L4</f>
        <v>0</v>
      </c>
      <c r="J12" s="100">
        <f>'[4]STM05B'!M4</f>
        <v>0</v>
      </c>
      <c r="K12" s="119">
        <f>'[4]STM05B'!N4</f>
        <v>0</v>
      </c>
      <c r="L12" s="119">
        <f>'[4]STM05B'!O4</f>
        <v>0</v>
      </c>
      <c r="M12" s="100">
        <f>'[4]STM05B'!P4</f>
        <v>0</v>
      </c>
      <c r="N12" s="119">
        <f>'[4]STM05B'!Q4</f>
        <v>0</v>
      </c>
      <c r="O12" s="119">
        <f>'[4]STM05B'!R4</f>
        <v>0</v>
      </c>
      <c r="P12" s="100">
        <f>'[4]STM05B'!S4</f>
        <v>0</v>
      </c>
    </row>
    <row r="13" spans="1:16" ht="13.5" customHeight="1">
      <c r="A13" s="117" t="s">
        <v>62</v>
      </c>
      <c r="B13" s="118">
        <f>'[4]STM05B'!E5</f>
        <v>7</v>
      </c>
      <c r="C13" s="119">
        <f>'[4]STM05B'!F5</f>
        <v>5</v>
      </c>
      <c r="D13" s="100">
        <f>'[4]STM05B'!G5</f>
        <v>2</v>
      </c>
      <c r="E13" s="99">
        <f>'[4]STM05B'!H5</f>
        <v>7</v>
      </c>
      <c r="F13" s="119">
        <f>'[4]STM05B'!I5</f>
        <v>5</v>
      </c>
      <c r="G13" s="119">
        <f>'[4]STM05B'!J5</f>
        <v>2</v>
      </c>
      <c r="H13" s="119">
        <f>'[4]STM05B'!K5</f>
        <v>0</v>
      </c>
      <c r="I13" s="119">
        <f>'[4]STM05B'!L5</f>
        <v>0</v>
      </c>
      <c r="J13" s="100">
        <f>'[4]STM05B'!M5</f>
        <v>0</v>
      </c>
      <c r="K13" s="119">
        <f>'[4]STM05B'!N5</f>
        <v>9220</v>
      </c>
      <c r="L13" s="119">
        <f>'[4]STM05B'!O5</f>
        <v>9220</v>
      </c>
      <c r="M13" s="100">
        <f>'[4]STM05B'!P5</f>
        <v>9220</v>
      </c>
      <c r="N13" s="119">
        <f>'[4]STM05B'!Q5</f>
        <v>0</v>
      </c>
      <c r="O13" s="119">
        <f>'[4]STM05B'!R5</f>
        <v>0</v>
      </c>
      <c r="P13" s="100">
        <f>'[4]STM05B'!S5</f>
        <v>0</v>
      </c>
    </row>
    <row r="14" spans="1:16" ht="13.5" customHeight="1">
      <c r="A14" s="117" t="s">
        <v>63</v>
      </c>
      <c r="B14" s="118">
        <f>'[4]STM05B'!E6</f>
        <v>0</v>
      </c>
      <c r="C14" s="119">
        <f>'[4]STM05B'!F6</f>
        <v>0</v>
      </c>
      <c r="D14" s="100">
        <f>'[4]STM05B'!G6</f>
        <v>0</v>
      </c>
      <c r="E14" s="99">
        <f>'[4]STM05B'!H6</f>
        <v>0</v>
      </c>
      <c r="F14" s="119">
        <f>'[4]STM05B'!I6</f>
        <v>0</v>
      </c>
      <c r="G14" s="119">
        <f>'[4]STM05B'!J6</f>
        <v>0</v>
      </c>
      <c r="H14" s="119">
        <f>'[4]STM05B'!K6</f>
        <v>0</v>
      </c>
      <c r="I14" s="119">
        <f>'[4]STM05B'!L6</f>
        <v>0</v>
      </c>
      <c r="J14" s="100">
        <f>'[4]STM05B'!M6</f>
        <v>0</v>
      </c>
      <c r="K14" s="119">
        <f>'[4]STM05B'!N6</f>
        <v>0</v>
      </c>
      <c r="L14" s="119">
        <f>'[4]STM05B'!O6</f>
        <v>0</v>
      </c>
      <c r="M14" s="100">
        <f>'[4]STM05B'!P6</f>
        <v>0</v>
      </c>
      <c r="N14" s="119">
        <f>'[4]STM05B'!Q6</f>
        <v>0</v>
      </c>
      <c r="O14" s="119">
        <f>'[4]STM05B'!R6</f>
        <v>0</v>
      </c>
      <c r="P14" s="100">
        <f>'[4]STM05B'!S6</f>
        <v>0</v>
      </c>
    </row>
    <row r="15" spans="1:16" ht="13.5" customHeight="1">
      <c r="A15" s="117" t="s">
        <v>64</v>
      </c>
      <c r="B15" s="118">
        <f>'[4]STM05B'!E7</f>
        <v>12</v>
      </c>
      <c r="C15" s="119">
        <f>'[4]STM05B'!F7</f>
        <v>6</v>
      </c>
      <c r="D15" s="100">
        <f>'[4]STM05B'!G7</f>
        <v>5</v>
      </c>
      <c r="E15" s="99">
        <f>'[4]STM05B'!H7</f>
        <v>12</v>
      </c>
      <c r="F15" s="119">
        <f>'[4]STM05B'!I7</f>
        <v>6</v>
      </c>
      <c r="G15" s="119">
        <f>'[4]STM05B'!J7</f>
        <v>5</v>
      </c>
      <c r="H15" s="119">
        <f>'[4]STM05B'!K7</f>
        <v>0</v>
      </c>
      <c r="I15" s="119">
        <f>'[4]STM05B'!L7</f>
        <v>0</v>
      </c>
      <c r="J15" s="100">
        <f>'[4]STM05B'!M7</f>
        <v>0</v>
      </c>
      <c r="K15" s="119">
        <f>'[4]STM05B'!N7</f>
        <v>11007</v>
      </c>
      <c r="L15" s="119">
        <f>'[4]STM05B'!O7</f>
        <v>11007</v>
      </c>
      <c r="M15" s="100">
        <f>'[4]STM05B'!P7</f>
        <v>11007</v>
      </c>
      <c r="N15" s="119">
        <f>'[4]STM05B'!Q7</f>
        <v>0</v>
      </c>
      <c r="O15" s="119">
        <f>'[4]STM05B'!R7</f>
        <v>0</v>
      </c>
      <c r="P15" s="100">
        <f>'[4]STM05B'!S7</f>
        <v>0</v>
      </c>
    </row>
    <row r="16" spans="1:16" ht="13.5" customHeight="1">
      <c r="A16" s="117" t="s">
        <v>65</v>
      </c>
      <c r="B16" s="118">
        <f>'[4]STM05B'!E8</f>
        <v>15</v>
      </c>
      <c r="C16" s="119">
        <f>'[4]STM05B'!F8</f>
        <v>10</v>
      </c>
      <c r="D16" s="100">
        <f>'[4]STM05B'!G8</f>
        <v>0</v>
      </c>
      <c r="E16" s="99">
        <f>'[4]STM05B'!H8</f>
        <v>15</v>
      </c>
      <c r="F16" s="119">
        <f>'[4]STM05B'!I8</f>
        <v>10</v>
      </c>
      <c r="G16" s="119">
        <f>'[4]STM05B'!J8</f>
        <v>0</v>
      </c>
      <c r="H16" s="119">
        <f>'[4]STM05B'!K8</f>
        <v>0</v>
      </c>
      <c r="I16" s="119">
        <f>'[4]STM05B'!L8</f>
        <v>0</v>
      </c>
      <c r="J16" s="100">
        <f>'[4]STM05B'!M8</f>
        <v>0</v>
      </c>
      <c r="K16" s="119">
        <f>'[4]STM05B'!N8</f>
        <v>7948</v>
      </c>
      <c r="L16" s="119">
        <f>'[4]STM05B'!O8</f>
        <v>6300</v>
      </c>
      <c r="M16" s="100">
        <f>'[4]STM05B'!P8</f>
        <v>0</v>
      </c>
      <c r="N16" s="119">
        <f>'[4]STM05B'!Q8</f>
        <v>0</v>
      </c>
      <c r="O16" s="119">
        <f>'[4]STM05B'!R8</f>
        <v>0</v>
      </c>
      <c r="P16" s="100">
        <f>'[4]STM05B'!S8</f>
        <v>0</v>
      </c>
    </row>
    <row r="17" spans="1:16" ht="13.5" customHeight="1">
      <c r="A17" s="120" t="s">
        <v>66</v>
      </c>
      <c r="B17" s="118">
        <f>'[4]STM05B'!E9</f>
        <v>1</v>
      </c>
      <c r="C17" s="119">
        <f>'[4]STM05B'!F9</f>
        <v>1</v>
      </c>
      <c r="D17" s="100">
        <f>'[4]STM05B'!G9</f>
        <v>1</v>
      </c>
      <c r="E17" s="99">
        <f>'[4]STM05B'!H9</f>
        <v>1</v>
      </c>
      <c r="F17" s="119">
        <f>'[4]STM05B'!I9</f>
        <v>1</v>
      </c>
      <c r="G17" s="119">
        <f>'[4]STM05B'!J9</f>
        <v>1</v>
      </c>
      <c r="H17" s="119">
        <f>'[4]STM05B'!K9</f>
        <v>0</v>
      </c>
      <c r="I17" s="119">
        <f>'[4]STM05B'!L9</f>
        <v>0</v>
      </c>
      <c r="J17" s="100">
        <f>'[4]STM05B'!M9</f>
        <v>0</v>
      </c>
      <c r="K17" s="119">
        <f>'[4]STM05B'!N9</f>
        <v>4200</v>
      </c>
      <c r="L17" s="119">
        <f>'[4]STM05B'!O9</f>
        <v>4200</v>
      </c>
      <c r="M17" s="100">
        <f>'[4]STM05B'!P9</f>
        <v>4200</v>
      </c>
      <c r="N17" s="119">
        <f>'[4]STM05B'!Q9</f>
        <v>0</v>
      </c>
      <c r="O17" s="119">
        <f>'[4]STM05B'!R9</f>
        <v>0</v>
      </c>
      <c r="P17" s="100">
        <f>'[4]STM05B'!S9</f>
        <v>0</v>
      </c>
    </row>
    <row r="18" spans="1:16" ht="13.5" customHeight="1">
      <c r="A18" s="121" t="s">
        <v>67</v>
      </c>
      <c r="B18" s="122">
        <f aca="true" t="shared" si="0" ref="B18:P18">SUM(B10:B17)</f>
        <v>65</v>
      </c>
      <c r="C18" s="123">
        <f t="shared" si="0"/>
        <v>42</v>
      </c>
      <c r="D18" s="124">
        <f t="shared" si="0"/>
        <v>17</v>
      </c>
      <c r="E18" s="125">
        <f t="shared" si="0"/>
        <v>65</v>
      </c>
      <c r="F18" s="123">
        <f t="shared" si="0"/>
        <v>42</v>
      </c>
      <c r="G18" s="123">
        <f t="shared" si="0"/>
        <v>17</v>
      </c>
      <c r="H18" s="123">
        <f t="shared" si="0"/>
        <v>0</v>
      </c>
      <c r="I18" s="123">
        <f t="shared" si="0"/>
        <v>0</v>
      </c>
      <c r="J18" s="124">
        <f t="shared" si="0"/>
        <v>0</v>
      </c>
      <c r="K18" s="123">
        <f t="shared" si="0"/>
        <v>48634</v>
      </c>
      <c r="L18" s="123">
        <f t="shared" si="0"/>
        <v>46806</v>
      </c>
      <c r="M18" s="124">
        <f t="shared" si="0"/>
        <v>32477</v>
      </c>
      <c r="N18" s="123">
        <f t="shared" si="0"/>
        <v>0</v>
      </c>
      <c r="O18" s="123">
        <f t="shared" si="0"/>
        <v>0</v>
      </c>
      <c r="P18" s="124">
        <f t="shared" si="0"/>
        <v>0</v>
      </c>
    </row>
    <row r="19" spans="1:16" ht="15.75" customHeight="1">
      <c r="A19" s="126" t="s">
        <v>68</v>
      </c>
      <c r="B19" s="127">
        <f>'[4]STM05B'!E10</f>
        <v>10</v>
      </c>
      <c r="C19" s="119">
        <f>'[4]STM05B'!F10</f>
        <v>1</v>
      </c>
      <c r="D19" s="100">
        <f>'[4]STM05B'!G10</f>
        <v>7</v>
      </c>
      <c r="E19" s="99">
        <f>'[4]STM05B'!H10</f>
        <v>10</v>
      </c>
      <c r="F19" s="119">
        <f>'[4]STM05B'!I10</f>
        <v>1</v>
      </c>
      <c r="G19" s="119">
        <f>'[4]STM05B'!J10</f>
        <v>7</v>
      </c>
      <c r="H19" s="119">
        <f>'[4]STM05B'!K10</f>
        <v>0</v>
      </c>
      <c r="I19" s="119">
        <f>'[4]STM05B'!L10</f>
        <v>0</v>
      </c>
      <c r="J19" s="100">
        <f>'[4]STM05B'!M10</f>
        <v>0</v>
      </c>
      <c r="K19" s="119">
        <f>'[4]STM05B'!N10</f>
        <v>11805</v>
      </c>
      <c r="L19" s="119">
        <f>'[4]STM05B'!O10</f>
        <v>10500</v>
      </c>
      <c r="M19" s="100">
        <f>'[4]STM05B'!P10</f>
        <v>11950</v>
      </c>
      <c r="N19" s="119">
        <f>'[4]STM05B'!Q10</f>
        <v>0</v>
      </c>
      <c r="O19" s="119">
        <f>'[4]STM05B'!R10</f>
        <v>0</v>
      </c>
      <c r="P19" s="100">
        <f>'[4]STM05B'!S10</f>
        <v>0</v>
      </c>
    </row>
    <row r="20" spans="1:16" ht="13.5" customHeight="1">
      <c r="A20" s="126" t="s">
        <v>69</v>
      </c>
      <c r="B20" s="118">
        <f>'[4]STM05B'!E11</f>
        <v>41</v>
      </c>
      <c r="C20" s="119">
        <f>'[4]STM05B'!F11</f>
        <v>16</v>
      </c>
      <c r="D20" s="100">
        <f>'[4]STM05B'!G11</f>
        <v>8</v>
      </c>
      <c r="E20" s="99">
        <f>'[4]STM05B'!H11</f>
        <v>41</v>
      </c>
      <c r="F20" s="119">
        <f>'[4]STM05B'!I11</f>
        <v>16</v>
      </c>
      <c r="G20" s="119">
        <f>'[4]STM05B'!J11</f>
        <v>8</v>
      </c>
      <c r="H20" s="119">
        <f>'[4]STM05B'!K11</f>
        <v>0</v>
      </c>
      <c r="I20" s="119">
        <f>'[4]STM05B'!L11</f>
        <v>0</v>
      </c>
      <c r="J20" s="100">
        <f>'[4]STM05B'!M11</f>
        <v>0</v>
      </c>
      <c r="K20" s="119">
        <f>'[4]STM05B'!N11</f>
        <v>5950</v>
      </c>
      <c r="L20" s="119">
        <f>'[4]STM05B'!O11</f>
        <v>5950</v>
      </c>
      <c r="M20" s="100">
        <f>'[4]STM05B'!P11</f>
        <v>5950</v>
      </c>
      <c r="N20" s="119">
        <f>'[4]STM05B'!Q11</f>
        <v>0</v>
      </c>
      <c r="O20" s="119">
        <f>'[4]STM05B'!R11</f>
        <v>0</v>
      </c>
      <c r="P20" s="100">
        <f>'[4]STM05B'!S11</f>
        <v>0</v>
      </c>
    </row>
    <row r="21" spans="1:16" ht="13.5" customHeight="1">
      <c r="A21" s="126" t="s">
        <v>70</v>
      </c>
      <c r="B21" s="118">
        <f>'[4]STM05B'!E12</f>
        <v>16</v>
      </c>
      <c r="C21" s="119">
        <f>'[4]STM05B'!F12</f>
        <v>9</v>
      </c>
      <c r="D21" s="100">
        <f>'[4]STM05B'!G12</f>
        <v>1</v>
      </c>
      <c r="E21" s="99">
        <f>'[4]STM05B'!H12</f>
        <v>16</v>
      </c>
      <c r="F21" s="119">
        <f>'[4]STM05B'!I12</f>
        <v>9</v>
      </c>
      <c r="G21" s="119">
        <f>'[4]STM05B'!J12</f>
        <v>1</v>
      </c>
      <c r="H21" s="119">
        <f>'[4]STM05B'!K12</f>
        <v>0</v>
      </c>
      <c r="I21" s="119">
        <f>'[4]STM05B'!L12</f>
        <v>0</v>
      </c>
      <c r="J21" s="100">
        <f>'[4]STM05B'!M12</f>
        <v>0</v>
      </c>
      <c r="K21" s="119">
        <f>'[4]STM05B'!N12</f>
        <v>5881</v>
      </c>
      <c r="L21" s="119">
        <f>'[4]STM05B'!O12</f>
        <v>5881</v>
      </c>
      <c r="M21" s="100">
        <f>'[4]STM05B'!P12</f>
        <v>5881</v>
      </c>
      <c r="N21" s="119">
        <f>'[4]STM05B'!Q12</f>
        <v>0</v>
      </c>
      <c r="O21" s="119">
        <f>'[4]STM05B'!R12</f>
        <v>0</v>
      </c>
      <c r="P21" s="100">
        <f>'[4]STM05B'!S12</f>
        <v>0</v>
      </c>
    </row>
    <row r="22" spans="1:16" ht="13.5" customHeight="1">
      <c r="A22" s="126" t="s">
        <v>71</v>
      </c>
      <c r="B22" s="118">
        <f>'[4]STM05B'!E13</f>
        <v>30</v>
      </c>
      <c r="C22" s="119">
        <f>'[4]STM05B'!F13</f>
        <v>12</v>
      </c>
      <c r="D22" s="100">
        <f>'[4]STM05B'!G13</f>
        <v>12</v>
      </c>
      <c r="E22" s="99">
        <f>'[4]STM05B'!H13</f>
        <v>30</v>
      </c>
      <c r="F22" s="119">
        <f>'[4]STM05B'!I13</f>
        <v>12</v>
      </c>
      <c r="G22" s="119">
        <f>'[4]STM05B'!J13</f>
        <v>12</v>
      </c>
      <c r="H22" s="119">
        <f>'[4]STM05B'!K13</f>
        <v>0</v>
      </c>
      <c r="I22" s="119">
        <f>'[4]STM05B'!L13</f>
        <v>0</v>
      </c>
      <c r="J22" s="100">
        <f>'[4]STM05B'!M13</f>
        <v>0</v>
      </c>
      <c r="K22" s="119">
        <f>'[4]STM05B'!N13</f>
        <v>4175</v>
      </c>
      <c r="L22" s="119">
        <f>'[4]STM05B'!O13</f>
        <v>4175</v>
      </c>
      <c r="M22" s="100">
        <f>'[4]STM05B'!P13</f>
        <v>4175</v>
      </c>
      <c r="N22" s="119">
        <f>'[4]STM05B'!Q13</f>
        <v>0</v>
      </c>
      <c r="O22" s="119">
        <f>'[4]STM05B'!R13</f>
        <v>0</v>
      </c>
      <c r="P22" s="100">
        <f>'[4]STM05B'!S13</f>
        <v>0</v>
      </c>
    </row>
    <row r="23" spans="1:16" ht="13.5" customHeight="1">
      <c r="A23" s="126" t="s">
        <v>72</v>
      </c>
      <c r="B23" s="118">
        <f>'[4]STM05B'!E14</f>
        <v>0</v>
      </c>
      <c r="C23" s="119">
        <f>'[4]STM05B'!F14</f>
        <v>0</v>
      </c>
      <c r="D23" s="100">
        <f>'[4]STM05B'!G14</f>
        <v>0</v>
      </c>
      <c r="E23" s="99">
        <f>'[4]STM05B'!H14</f>
        <v>0</v>
      </c>
      <c r="F23" s="119">
        <f>'[4]STM05B'!I14</f>
        <v>0</v>
      </c>
      <c r="G23" s="119">
        <f>'[4]STM05B'!J14</f>
        <v>0</v>
      </c>
      <c r="H23" s="119">
        <f>'[4]STM05B'!K14</f>
        <v>0</v>
      </c>
      <c r="I23" s="119">
        <f>'[4]STM05B'!L14</f>
        <v>0</v>
      </c>
      <c r="J23" s="100">
        <f>'[4]STM05B'!M14</f>
        <v>0</v>
      </c>
      <c r="K23" s="119">
        <f>'[4]STM05B'!N14</f>
        <v>0</v>
      </c>
      <c r="L23" s="119">
        <f>'[4]STM05B'!O14</f>
        <v>0</v>
      </c>
      <c r="M23" s="100">
        <f>'[4]STM05B'!P14</f>
        <v>0</v>
      </c>
      <c r="N23" s="119">
        <f>'[4]STM05B'!Q14</f>
        <v>0</v>
      </c>
      <c r="O23" s="119">
        <f>'[4]STM05B'!R14</f>
        <v>0</v>
      </c>
      <c r="P23" s="100">
        <f>'[4]STM05B'!S14</f>
        <v>0</v>
      </c>
    </row>
    <row r="24" spans="1:16" ht="13.5" customHeight="1">
      <c r="A24" s="126" t="s">
        <v>73</v>
      </c>
      <c r="B24" s="118">
        <f>'[4]STM05B'!E15</f>
        <v>1</v>
      </c>
      <c r="C24" s="119">
        <f>'[4]STM05B'!F15</f>
        <v>1</v>
      </c>
      <c r="D24" s="100">
        <f>'[4]STM05B'!G15</f>
        <v>0</v>
      </c>
      <c r="E24" s="99">
        <f>'[4]STM05B'!H15</f>
        <v>1</v>
      </c>
      <c r="F24" s="119">
        <f>'[4]STM05B'!I15</f>
        <v>1</v>
      </c>
      <c r="G24" s="119">
        <f>'[4]STM05B'!J15</f>
        <v>0</v>
      </c>
      <c r="H24" s="119">
        <f>'[4]STM05B'!K15</f>
        <v>0</v>
      </c>
      <c r="I24" s="119">
        <f>'[4]STM05B'!L15</f>
        <v>0</v>
      </c>
      <c r="J24" s="100">
        <f>'[4]STM05B'!M15</f>
        <v>0</v>
      </c>
      <c r="K24" s="119">
        <f>'[4]STM05B'!N15</f>
        <v>16300</v>
      </c>
      <c r="L24" s="119">
        <f>'[4]STM05B'!O15</f>
        <v>16300</v>
      </c>
      <c r="M24" s="100">
        <f>'[4]STM05B'!P15</f>
        <v>0</v>
      </c>
      <c r="N24" s="119">
        <f>'[4]STM05B'!Q15</f>
        <v>0</v>
      </c>
      <c r="O24" s="119">
        <f>'[4]STM05B'!R15</f>
        <v>0</v>
      </c>
      <c r="P24" s="100">
        <f>'[4]STM05B'!S15</f>
        <v>0</v>
      </c>
    </row>
    <row r="25" spans="1:16" ht="13.5" customHeight="1">
      <c r="A25" s="128" t="s">
        <v>74</v>
      </c>
      <c r="B25" s="118">
        <f>'[4]STM05B'!E16</f>
        <v>52</v>
      </c>
      <c r="C25" s="119">
        <f>'[4]STM05B'!F16</f>
        <v>43</v>
      </c>
      <c r="D25" s="100">
        <f>'[4]STM05B'!G16</f>
        <v>26</v>
      </c>
      <c r="E25" s="99">
        <f>'[4]STM05B'!H16</f>
        <v>52</v>
      </c>
      <c r="F25" s="119">
        <f>'[4]STM05B'!I16</f>
        <v>43</v>
      </c>
      <c r="G25" s="119">
        <f>'[4]STM05B'!J16</f>
        <v>26</v>
      </c>
      <c r="H25" s="119">
        <f>'[4]STM05B'!K16</f>
        <v>0</v>
      </c>
      <c r="I25" s="119">
        <f>'[4]STM05B'!L16</f>
        <v>0</v>
      </c>
      <c r="J25" s="100">
        <f>'[4]STM05B'!M16</f>
        <v>0</v>
      </c>
      <c r="K25" s="119">
        <f>'[4]STM05B'!N16</f>
        <v>6047</v>
      </c>
      <c r="L25" s="119">
        <f>'[4]STM05B'!O16</f>
        <v>6047</v>
      </c>
      <c r="M25" s="100">
        <f>'[4]STM05B'!P16</f>
        <v>6047</v>
      </c>
      <c r="N25" s="119">
        <f>'[4]STM05B'!Q16</f>
        <v>0</v>
      </c>
      <c r="O25" s="119">
        <f>'[4]STM05B'!R16</f>
        <v>0</v>
      </c>
      <c r="P25" s="100">
        <f>'[4]STM05B'!S16</f>
        <v>0</v>
      </c>
    </row>
    <row r="26" spans="1:16" ht="13.5" customHeight="1">
      <c r="A26" s="129" t="s">
        <v>75</v>
      </c>
      <c r="B26" s="122">
        <f aca="true" t="shared" si="1" ref="B26:P26">SUM(B19:B25)</f>
        <v>150</v>
      </c>
      <c r="C26" s="123">
        <f t="shared" si="1"/>
        <v>82</v>
      </c>
      <c r="D26" s="124">
        <f t="shared" si="1"/>
        <v>54</v>
      </c>
      <c r="E26" s="125">
        <f t="shared" si="1"/>
        <v>150</v>
      </c>
      <c r="F26" s="123">
        <f t="shared" si="1"/>
        <v>82</v>
      </c>
      <c r="G26" s="123">
        <f t="shared" si="1"/>
        <v>54</v>
      </c>
      <c r="H26" s="123">
        <f t="shared" si="1"/>
        <v>0</v>
      </c>
      <c r="I26" s="123">
        <f t="shared" si="1"/>
        <v>0</v>
      </c>
      <c r="J26" s="124">
        <f t="shared" si="1"/>
        <v>0</v>
      </c>
      <c r="K26" s="123">
        <f t="shared" si="1"/>
        <v>50158</v>
      </c>
      <c r="L26" s="123">
        <f t="shared" si="1"/>
        <v>48853</v>
      </c>
      <c r="M26" s="124">
        <f t="shared" si="1"/>
        <v>34003</v>
      </c>
      <c r="N26" s="123">
        <f t="shared" si="1"/>
        <v>0</v>
      </c>
      <c r="O26" s="123">
        <f t="shared" si="1"/>
        <v>0</v>
      </c>
      <c r="P26" s="124">
        <f t="shared" si="1"/>
        <v>0</v>
      </c>
    </row>
    <row r="27" spans="1:16" ht="15.75" customHeight="1">
      <c r="A27" s="126" t="s">
        <v>76</v>
      </c>
      <c r="B27" s="127">
        <f>'[4]STM05B'!E17</f>
        <v>1</v>
      </c>
      <c r="C27" s="119">
        <f>'[4]STM05B'!F17</f>
        <v>1</v>
      </c>
      <c r="D27" s="100">
        <f>'[4]STM05B'!G17</f>
        <v>0</v>
      </c>
      <c r="E27" s="99">
        <f>'[4]STM05B'!H17</f>
        <v>1</v>
      </c>
      <c r="F27" s="119">
        <f>'[4]STM05B'!I17</f>
        <v>1</v>
      </c>
      <c r="G27" s="119">
        <f>'[4]STM05B'!J17</f>
        <v>0</v>
      </c>
      <c r="H27" s="119">
        <f>'[4]STM05B'!K17</f>
        <v>0</v>
      </c>
      <c r="I27" s="119">
        <f>'[4]STM05B'!L17</f>
        <v>0</v>
      </c>
      <c r="J27" s="100">
        <f>'[4]STM05B'!M17</f>
        <v>0</v>
      </c>
      <c r="K27" s="119">
        <f>'[4]STM05B'!N17</f>
        <v>16600</v>
      </c>
      <c r="L27" s="119">
        <f>'[4]STM05B'!O17</f>
        <v>16600</v>
      </c>
      <c r="M27" s="100">
        <f>'[4]STM05B'!P17</f>
        <v>0</v>
      </c>
      <c r="N27" s="119">
        <f>'[4]STM05B'!Q17</f>
        <v>0</v>
      </c>
      <c r="O27" s="119">
        <f>'[4]STM05B'!R17</f>
        <v>0</v>
      </c>
      <c r="P27" s="100">
        <f>'[4]STM05B'!S17</f>
        <v>0</v>
      </c>
    </row>
    <row r="28" spans="1:16" ht="13.5" customHeight="1">
      <c r="A28" s="126" t="s">
        <v>77</v>
      </c>
      <c r="B28" s="118">
        <f>'[4]STM05B'!E18</f>
        <v>31</v>
      </c>
      <c r="C28" s="119">
        <f>'[4]STM05B'!F18</f>
        <v>22</v>
      </c>
      <c r="D28" s="100">
        <f>'[4]STM05B'!G18</f>
        <v>7</v>
      </c>
      <c r="E28" s="99">
        <f>'[4]STM05B'!H18</f>
        <v>31</v>
      </c>
      <c r="F28" s="119">
        <f>'[4]STM05B'!I18</f>
        <v>22</v>
      </c>
      <c r="G28" s="119">
        <f>'[4]STM05B'!J18</f>
        <v>7</v>
      </c>
      <c r="H28" s="119">
        <f>'[4]STM05B'!K18</f>
        <v>0</v>
      </c>
      <c r="I28" s="119">
        <f>'[4]STM05B'!L18</f>
        <v>0</v>
      </c>
      <c r="J28" s="100">
        <f>'[4]STM05B'!M18</f>
        <v>0</v>
      </c>
      <c r="K28" s="119">
        <f>'[4]STM05B'!N18</f>
        <v>14650</v>
      </c>
      <c r="L28" s="119">
        <f>'[4]STM05B'!O18</f>
        <v>14650</v>
      </c>
      <c r="M28" s="100">
        <f>'[4]STM05B'!P18</f>
        <v>14650</v>
      </c>
      <c r="N28" s="119">
        <f>'[4]STM05B'!Q18</f>
        <v>0</v>
      </c>
      <c r="O28" s="119">
        <f>'[4]STM05B'!R18</f>
        <v>0</v>
      </c>
      <c r="P28" s="100">
        <f>'[4]STM05B'!S18</f>
        <v>0</v>
      </c>
    </row>
    <row r="29" spans="1:16" ht="13.5" customHeight="1">
      <c r="A29" s="126" t="s">
        <v>78</v>
      </c>
      <c r="B29" s="118">
        <f>'[4]STM05B'!E19</f>
        <v>27</v>
      </c>
      <c r="C29" s="119">
        <f>'[4]STM05B'!F19</f>
        <v>20</v>
      </c>
      <c r="D29" s="100">
        <f>'[4]STM05B'!G19</f>
        <v>8</v>
      </c>
      <c r="E29" s="99">
        <f>'[4]STM05B'!H19</f>
        <v>27</v>
      </c>
      <c r="F29" s="119">
        <f>'[4]STM05B'!I19</f>
        <v>20</v>
      </c>
      <c r="G29" s="119">
        <f>'[4]STM05B'!J19</f>
        <v>8</v>
      </c>
      <c r="H29" s="119">
        <f>'[4]STM05B'!K19</f>
        <v>0</v>
      </c>
      <c r="I29" s="119">
        <f>'[4]STM05B'!L19</f>
        <v>0</v>
      </c>
      <c r="J29" s="100">
        <f>'[4]STM05B'!M19</f>
        <v>0</v>
      </c>
      <c r="K29" s="119">
        <f>'[4]STM05B'!N19</f>
        <v>11931</v>
      </c>
      <c r="L29" s="119">
        <f>'[4]STM05B'!O19</f>
        <v>11931</v>
      </c>
      <c r="M29" s="100">
        <f>'[4]STM05B'!P19</f>
        <v>11931</v>
      </c>
      <c r="N29" s="119">
        <f>'[4]STM05B'!Q19</f>
        <v>0</v>
      </c>
      <c r="O29" s="119">
        <f>'[4]STM05B'!R19</f>
        <v>0</v>
      </c>
      <c r="P29" s="100">
        <f>'[4]STM05B'!S19</f>
        <v>0</v>
      </c>
    </row>
    <row r="30" spans="1:16" ht="13.5" customHeight="1">
      <c r="A30" s="126" t="s">
        <v>79</v>
      </c>
      <c r="B30" s="118">
        <f>'[4]STM05B'!E20</f>
        <v>58</v>
      </c>
      <c r="C30" s="119">
        <f>'[4]STM05B'!F20</f>
        <v>20</v>
      </c>
      <c r="D30" s="100">
        <f>'[4]STM05B'!G20</f>
        <v>32</v>
      </c>
      <c r="E30" s="99">
        <f>'[4]STM05B'!H20</f>
        <v>58</v>
      </c>
      <c r="F30" s="119">
        <f>'[4]STM05B'!I20</f>
        <v>20</v>
      </c>
      <c r="G30" s="119">
        <f>'[4]STM05B'!J20</f>
        <v>32</v>
      </c>
      <c r="H30" s="119">
        <f>'[4]STM05B'!K20</f>
        <v>0</v>
      </c>
      <c r="I30" s="119">
        <f>'[4]STM05B'!L20</f>
        <v>0</v>
      </c>
      <c r="J30" s="100">
        <f>'[4]STM05B'!M20</f>
        <v>0</v>
      </c>
      <c r="K30" s="119">
        <f>'[4]STM05B'!N20</f>
        <v>10261</v>
      </c>
      <c r="L30" s="119">
        <f>'[4]STM05B'!O20</f>
        <v>11718</v>
      </c>
      <c r="M30" s="100">
        <f>'[4]STM05B'!P20</f>
        <v>9626</v>
      </c>
      <c r="N30" s="119">
        <f>'[4]STM05B'!Q20</f>
        <v>0</v>
      </c>
      <c r="O30" s="119">
        <f>'[4]STM05B'!R20</f>
        <v>0</v>
      </c>
      <c r="P30" s="100">
        <f>'[4]STM05B'!S20</f>
        <v>0</v>
      </c>
    </row>
    <row r="31" spans="1:16" ht="13.5" customHeight="1">
      <c r="A31" s="126" t="s">
        <v>80</v>
      </c>
      <c r="B31" s="118">
        <f>'[4]STM05B'!E21</f>
        <v>19</v>
      </c>
      <c r="C31" s="119">
        <f>'[4]STM05B'!F21</f>
        <v>9</v>
      </c>
      <c r="D31" s="100">
        <f>'[4]STM05B'!G21</f>
        <v>9</v>
      </c>
      <c r="E31" s="99">
        <f>'[4]STM05B'!H21</f>
        <v>19</v>
      </c>
      <c r="F31" s="119">
        <f>'[4]STM05B'!I21</f>
        <v>9</v>
      </c>
      <c r="G31" s="119">
        <f>'[4]STM05B'!J21</f>
        <v>9</v>
      </c>
      <c r="H31" s="119">
        <f>'[4]STM05B'!K21</f>
        <v>0</v>
      </c>
      <c r="I31" s="119">
        <f>'[4]STM05B'!L21</f>
        <v>0</v>
      </c>
      <c r="J31" s="100">
        <f>'[4]STM05B'!M21</f>
        <v>0</v>
      </c>
      <c r="K31" s="119">
        <f>'[4]STM05B'!N21</f>
        <v>9984</v>
      </c>
      <c r="L31" s="119">
        <f>'[4]STM05B'!O21</f>
        <v>0</v>
      </c>
      <c r="M31" s="100">
        <f>'[4]STM05B'!P21</f>
        <v>9900</v>
      </c>
      <c r="N31" s="119">
        <f>'[4]STM05B'!Q21</f>
        <v>0</v>
      </c>
      <c r="O31" s="119">
        <f>'[4]STM05B'!R21</f>
        <v>0</v>
      </c>
      <c r="P31" s="100">
        <f>'[4]STM05B'!S21</f>
        <v>0</v>
      </c>
    </row>
    <row r="32" spans="1:16" ht="13.5" customHeight="1">
      <c r="A32" s="126" t="s">
        <v>81</v>
      </c>
      <c r="B32" s="118">
        <f>'[4]STM05B'!E22</f>
        <v>21</v>
      </c>
      <c r="C32" s="119">
        <f>'[4]STM05B'!F22</f>
        <v>0</v>
      </c>
      <c r="D32" s="100">
        <f>'[4]STM05B'!G22</f>
        <v>8</v>
      </c>
      <c r="E32" s="99">
        <f>'[4]STM05B'!H22</f>
        <v>21</v>
      </c>
      <c r="F32" s="119">
        <f>'[4]STM05B'!I22</f>
        <v>0</v>
      </c>
      <c r="G32" s="119">
        <f>'[4]STM05B'!J22</f>
        <v>8</v>
      </c>
      <c r="H32" s="119">
        <f>'[4]STM05B'!K22</f>
        <v>0</v>
      </c>
      <c r="I32" s="119">
        <f>'[4]STM05B'!L22</f>
        <v>0</v>
      </c>
      <c r="J32" s="100">
        <f>'[4]STM05B'!M22</f>
        <v>0</v>
      </c>
      <c r="K32" s="119">
        <f>'[4]STM05B'!N22</f>
        <v>9391</v>
      </c>
      <c r="L32" s="119">
        <f>'[4]STM05B'!O22</f>
        <v>0</v>
      </c>
      <c r="M32" s="100">
        <f>'[4]STM05B'!P22</f>
        <v>8075</v>
      </c>
      <c r="N32" s="119">
        <f>'[4]STM05B'!Q22</f>
        <v>0</v>
      </c>
      <c r="O32" s="119">
        <f>'[4]STM05B'!R22</f>
        <v>0</v>
      </c>
      <c r="P32" s="100">
        <f>'[4]STM05B'!S22</f>
        <v>0</v>
      </c>
    </row>
    <row r="33" spans="1:16" ht="13.5" customHeight="1">
      <c r="A33" s="126" t="s">
        <v>82</v>
      </c>
      <c r="B33" s="118">
        <f>'[4]STM05B'!E23</f>
        <v>35</v>
      </c>
      <c r="C33" s="119">
        <f>'[4]STM05B'!F23</f>
        <v>0</v>
      </c>
      <c r="D33" s="100">
        <f>'[4]STM05B'!G23</f>
        <v>12</v>
      </c>
      <c r="E33" s="99">
        <f>'[4]STM05B'!H23</f>
        <v>35</v>
      </c>
      <c r="F33" s="119">
        <f>'[4]STM05B'!I23</f>
        <v>0</v>
      </c>
      <c r="G33" s="119">
        <f>'[4]STM05B'!J23</f>
        <v>12</v>
      </c>
      <c r="H33" s="119">
        <f>'[4]STM05B'!K23</f>
        <v>0</v>
      </c>
      <c r="I33" s="119">
        <f>'[4]STM05B'!L23</f>
        <v>0</v>
      </c>
      <c r="J33" s="100">
        <f>'[4]STM05B'!M23</f>
        <v>0</v>
      </c>
      <c r="K33" s="119">
        <f>'[4]STM05B'!N23</f>
        <v>6853</v>
      </c>
      <c r="L33" s="119">
        <f>'[4]STM05B'!O23</f>
        <v>0</v>
      </c>
      <c r="M33" s="100">
        <f>'[4]STM05B'!P23</f>
        <v>6669</v>
      </c>
      <c r="N33" s="119">
        <f>'[4]STM05B'!Q23</f>
        <v>0</v>
      </c>
      <c r="O33" s="119">
        <f>'[4]STM05B'!R23</f>
        <v>0</v>
      </c>
      <c r="P33" s="100">
        <f>'[4]STM05B'!S23</f>
        <v>0</v>
      </c>
    </row>
    <row r="34" spans="1:16" ht="13.5" customHeight="1">
      <c r="A34" s="126" t="s">
        <v>83</v>
      </c>
      <c r="B34" s="118">
        <f>'[4]STM05B'!E24</f>
        <v>0</v>
      </c>
      <c r="C34" s="119">
        <f>'[4]STM05B'!F24</f>
        <v>0</v>
      </c>
      <c r="D34" s="100">
        <f>'[4]STM05B'!G24</f>
        <v>0</v>
      </c>
      <c r="E34" s="99">
        <f>'[4]STM05B'!H24</f>
        <v>0</v>
      </c>
      <c r="F34" s="119">
        <f>'[4]STM05B'!I24</f>
        <v>0</v>
      </c>
      <c r="G34" s="119">
        <f>'[4]STM05B'!J24</f>
        <v>0</v>
      </c>
      <c r="H34" s="119">
        <f>'[4]STM05B'!K24</f>
        <v>0</v>
      </c>
      <c r="I34" s="119">
        <f>'[4]STM05B'!L24</f>
        <v>0</v>
      </c>
      <c r="J34" s="100">
        <f>'[4]STM05B'!M24</f>
        <v>0</v>
      </c>
      <c r="K34" s="119">
        <f>'[4]STM05B'!N24</f>
        <v>0</v>
      </c>
      <c r="L34" s="119">
        <f>'[4]STM05B'!O24</f>
        <v>0</v>
      </c>
      <c r="M34" s="100">
        <f>'[4]STM05B'!P24</f>
        <v>0</v>
      </c>
      <c r="N34" s="119">
        <f>'[4]STM05B'!Q24</f>
        <v>0</v>
      </c>
      <c r="O34" s="119">
        <f>'[4]STM05B'!R24</f>
        <v>0</v>
      </c>
      <c r="P34" s="100">
        <f>'[4]STM05B'!S24</f>
        <v>0</v>
      </c>
    </row>
    <row r="35" spans="1:16" ht="13.5" customHeight="1">
      <c r="A35" s="128" t="s">
        <v>84</v>
      </c>
      <c r="B35" s="118">
        <f>'[4]STM05B'!E25</f>
        <v>0</v>
      </c>
      <c r="C35" s="119">
        <f>'[4]STM05B'!F25</f>
        <v>0</v>
      </c>
      <c r="D35" s="100">
        <f>'[4]STM05B'!G25</f>
        <v>0</v>
      </c>
      <c r="E35" s="99">
        <f>'[4]STM05B'!H25</f>
        <v>0</v>
      </c>
      <c r="F35" s="119">
        <f>'[4]STM05B'!I25</f>
        <v>0</v>
      </c>
      <c r="G35" s="119">
        <f>'[4]STM05B'!J25</f>
        <v>0</v>
      </c>
      <c r="H35" s="119">
        <f>'[4]STM05B'!K25</f>
        <v>0</v>
      </c>
      <c r="I35" s="119">
        <f>'[4]STM05B'!L25</f>
        <v>0</v>
      </c>
      <c r="J35" s="100">
        <f>'[4]STM05B'!M25</f>
        <v>0</v>
      </c>
      <c r="K35" s="119">
        <f>'[4]STM05B'!N25</f>
        <v>0</v>
      </c>
      <c r="L35" s="119">
        <f>'[4]STM05B'!O25</f>
        <v>0</v>
      </c>
      <c r="M35" s="100">
        <f>'[4]STM05B'!P25</f>
        <v>0</v>
      </c>
      <c r="N35" s="119">
        <f>'[4]STM05B'!Q25</f>
        <v>0</v>
      </c>
      <c r="O35" s="119">
        <f>'[4]STM05B'!R25</f>
        <v>0</v>
      </c>
      <c r="P35" s="100">
        <f>'[4]STM05B'!S25</f>
        <v>0</v>
      </c>
    </row>
    <row r="36" spans="1:16" ht="13.5" customHeight="1">
      <c r="A36" s="129" t="s">
        <v>85</v>
      </c>
      <c r="B36" s="122">
        <f aca="true" t="shared" si="2" ref="B36:P36">SUM(B27:B35)</f>
        <v>192</v>
      </c>
      <c r="C36" s="123">
        <f t="shared" si="2"/>
        <v>72</v>
      </c>
      <c r="D36" s="124">
        <f t="shared" si="2"/>
        <v>76</v>
      </c>
      <c r="E36" s="125">
        <f t="shared" si="2"/>
        <v>192</v>
      </c>
      <c r="F36" s="123">
        <f t="shared" si="2"/>
        <v>72</v>
      </c>
      <c r="G36" s="123">
        <f t="shared" si="2"/>
        <v>76</v>
      </c>
      <c r="H36" s="123">
        <f t="shared" si="2"/>
        <v>0</v>
      </c>
      <c r="I36" s="123">
        <f t="shared" si="2"/>
        <v>0</v>
      </c>
      <c r="J36" s="124">
        <f t="shared" si="2"/>
        <v>0</v>
      </c>
      <c r="K36" s="123">
        <f t="shared" si="2"/>
        <v>79670</v>
      </c>
      <c r="L36" s="123">
        <f t="shared" si="2"/>
        <v>54899</v>
      </c>
      <c r="M36" s="124">
        <f t="shared" si="2"/>
        <v>60851</v>
      </c>
      <c r="N36" s="123">
        <f t="shared" si="2"/>
        <v>0</v>
      </c>
      <c r="O36" s="123">
        <f t="shared" si="2"/>
        <v>0</v>
      </c>
      <c r="P36" s="124">
        <f t="shared" si="2"/>
        <v>0</v>
      </c>
    </row>
    <row r="37" spans="1:16" ht="15.75" customHeight="1">
      <c r="A37" s="126" t="s">
        <v>86</v>
      </c>
      <c r="B37" s="127">
        <f>'[4]STM05B'!E26</f>
        <v>59</v>
      </c>
      <c r="C37" s="119">
        <f>'[4]STM05B'!F26</f>
        <v>5</v>
      </c>
      <c r="D37" s="100">
        <f>'[4]STM05B'!G26</f>
        <v>21</v>
      </c>
      <c r="E37" s="99">
        <f>'[4]STM05B'!H26</f>
        <v>59</v>
      </c>
      <c r="F37" s="119">
        <f>'[4]STM05B'!I26</f>
        <v>5</v>
      </c>
      <c r="G37" s="119">
        <f>'[4]STM05B'!J26</f>
        <v>21</v>
      </c>
      <c r="H37" s="119">
        <f>'[4]STM05B'!K26</f>
        <v>0</v>
      </c>
      <c r="I37" s="119">
        <f>'[4]STM05B'!L26</f>
        <v>0</v>
      </c>
      <c r="J37" s="100">
        <f>'[4]STM05B'!M26</f>
        <v>0</v>
      </c>
      <c r="K37" s="119">
        <f>'[4]STM05B'!N26</f>
        <v>7500</v>
      </c>
      <c r="L37" s="119">
        <f>'[4]STM05B'!O26</f>
        <v>7500</v>
      </c>
      <c r="M37" s="100">
        <f>'[4]STM05B'!P26</f>
        <v>7500</v>
      </c>
      <c r="N37" s="119">
        <f>'[4]STM05B'!Q26</f>
        <v>0</v>
      </c>
      <c r="O37" s="119">
        <f>'[4]STM05B'!R26</f>
        <v>0</v>
      </c>
      <c r="P37" s="100">
        <f>'[4]STM05B'!S26</f>
        <v>0</v>
      </c>
    </row>
    <row r="38" spans="1:16" ht="13.5" customHeight="1">
      <c r="A38" s="126" t="s">
        <v>87</v>
      </c>
      <c r="B38" s="118">
        <f>'[4]STM05B'!E27</f>
        <v>37</v>
      </c>
      <c r="C38" s="119">
        <f>'[4]STM05B'!F27</f>
        <v>24</v>
      </c>
      <c r="D38" s="100">
        <f>'[4]STM05B'!G27</f>
        <v>13</v>
      </c>
      <c r="E38" s="99">
        <f>'[4]STM05B'!H27</f>
        <v>37</v>
      </c>
      <c r="F38" s="119">
        <f>'[4]STM05B'!I27</f>
        <v>24</v>
      </c>
      <c r="G38" s="119">
        <f>'[4]STM05B'!J27</f>
        <v>13</v>
      </c>
      <c r="H38" s="119">
        <f>'[4]STM05B'!K27</f>
        <v>0</v>
      </c>
      <c r="I38" s="119">
        <f>'[4]STM05B'!L27</f>
        <v>0</v>
      </c>
      <c r="J38" s="100">
        <f>'[4]STM05B'!M27</f>
        <v>0</v>
      </c>
      <c r="K38" s="119">
        <f>'[4]STM05B'!N27</f>
        <v>8200</v>
      </c>
      <c r="L38" s="119">
        <f>'[4]STM05B'!O27</f>
        <v>8200</v>
      </c>
      <c r="M38" s="100">
        <f>'[4]STM05B'!P27</f>
        <v>8200</v>
      </c>
      <c r="N38" s="119">
        <f>'[4]STM05B'!Q27</f>
        <v>0</v>
      </c>
      <c r="O38" s="119">
        <f>'[4]STM05B'!R27</f>
        <v>0</v>
      </c>
      <c r="P38" s="100">
        <f>'[4]STM05B'!S27</f>
        <v>0</v>
      </c>
    </row>
    <row r="39" spans="1:16" ht="13.5" customHeight="1">
      <c r="A39" s="128" t="s">
        <v>88</v>
      </c>
      <c r="B39" s="118">
        <f>'[4]STM05B'!E28</f>
        <v>40</v>
      </c>
      <c r="C39" s="119">
        <f>'[4]STM05B'!F28</f>
        <v>22</v>
      </c>
      <c r="D39" s="100">
        <f>'[4]STM05B'!G28</f>
        <v>12</v>
      </c>
      <c r="E39" s="99">
        <f>'[4]STM05B'!H28</f>
        <v>40</v>
      </c>
      <c r="F39" s="119">
        <f>'[4]STM05B'!I28</f>
        <v>22</v>
      </c>
      <c r="G39" s="119">
        <f>'[4]STM05B'!J28</f>
        <v>12</v>
      </c>
      <c r="H39" s="119">
        <f>'[4]STM05B'!K28</f>
        <v>0</v>
      </c>
      <c r="I39" s="119">
        <f>'[4]STM05B'!L28</f>
        <v>0</v>
      </c>
      <c r="J39" s="100">
        <f>'[4]STM05B'!M28</f>
        <v>0</v>
      </c>
      <c r="K39" s="119">
        <f>'[4]STM05B'!N28</f>
        <v>7085</v>
      </c>
      <c r="L39" s="119">
        <f>'[4]STM05B'!O28</f>
        <v>7085</v>
      </c>
      <c r="M39" s="100">
        <f>'[4]STM05B'!P28</f>
        <v>7085</v>
      </c>
      <c r="N39" s="119">
        <f>'[4]STM05B'!Q28</f>
        <v>0</v>
      </c>
      <c r="O39" s="119">
        <f>'[4]STM05B'!R28</f>
        <v>0</v>
      </c>
      <c r="P39" s="100">
        <f>'[4]STM05B'!S28</f>
        <v>0</v>
      </c>
    </row>
    <row r="40" spans="1:16" ht="13.5" customHeight="1">
      <c r="A40" s="126" t="s">
        <v>89</v>
      </c>
      <c r="B40" s="118">
        <f>'[4]STM05B'!E29</f>
        <v>121</v>
      </c>
      <c r="C40" s="119">
        <f>'[4]STM05B'!F29</f>
        <v>77</v>
      </c>
      <c r="D40" s="100">
        <f>'[4]STM05B'!G29</f>
        <v>57</v>
      </c>
      <c r="E40" s="99">
        <f>'[4]STM05B'!H29</f>
        <v>121</v>
      </c>
      <c r="F40" s="119">
        <f>'[4]STM05B'!I29</f>
        <v>77</v>
      </c>
      <c r="G40" s="119">
        <f>'[4]STM05B'!J29</f>
        <v>57</v>
      </c>
      <c r="H40" s="119">
        <f>'[4]STM05B'!K29</f>
        <v>0</v>
      </c>
      <c r="I40" s="119">
        <f>'[4]STM05B'!L29</f>
        <v>0</v>
      </c>
      <c r="J40" s="100">
        <f>'[4]STM05B'!M29</f>
        <v>0</v>
      </c>
      <c r="K40" s="119">
        <f>'[4]STM05B'!N29</f>
        <v>7030</v>
      </c>
      <c r="L40" s="119">
        <f>'[4]STM05B'!O29</f>
        <v>7030</v>
      </c>
      <c r="M40" s="100">
        <f>'[4]STM05B'!P29</f>
        <v>7030</v>
      </c>
      <c r="N40" s="119">
        <f>'[4]STM05B'!Q29</f>
        <v>0</v>
      </c>
      <c r="O40" s="119">
        <f>'[4]STM05B'!R29</f>
        <v>0</v>
      </c>
      <c r="P40" s="100">
        <f>'[4]STM05B'!S29</f>
        <v>0</v>
      </c>
    </row>
    <row r="41" spans="1:16" ht="13.5" customHeight="1">
      <c r="A41" s="126" t="s">
        <v>90</v>
      </c>
      <c r="B41" s="118">
        <f>'[4]STM05B'!E30</f>
        <v>33</v>
      </c>
      <c r="C41" s="119">
        <f>'[4]STM05B'!F30</f>
        <v>29</v>
      </c>
      <c r="D41" s="100">
        <f>'[4]STM05B'!G30</f>
        <v>19</v>
      </c>
      <c r="E41" s="99">
        <f>'[4]STM05B'!H30</f>
        <v>33</v>
      </c>
      <c r="F41" s="119">
        <f>'[4]STM05B'!I30</f>
        <v>29</v>
      </c>
      <c r="G41" s="119">
        <f>'[4]STM05B'!J30</f>
        <v>19</v>
      </c>
      <c r="H41" s="119">
        <f>'[4]STM05B'!K30</f>
        <v>0</v>
      </c>
      <c r="I41" s="119">
        <f>'[4]STM05B'!L30</f>
        <v>0</v>
      </c>
      <c r="J41" s="100">
        <f>'[4]STM05B'!M30</f>
        <v>0</v>
      </c>
      <c r="K41" s="119">
        <f>'[4]STM05B'!N30</f>
        <v>7533</v>
      </c>
      <c r="L41" s="119">
        <f>'[4]STM05B'!O30</f>
        <v>7533</v>
      </c>
      <c r="M41" s="100">
        <f>'[4]STM05B'!P30</f>
        <v>7533</v>
      </c>
      <c r="N41" s="119">
        <f>'[4]STM05B'!Q30</f>
        <v>0</v>
      </c>
      <c r="O41" s="119">
        <f>'[4]STM05B'!R30</f>
        <v>0</v>
      </c>
      <c r="P41" s="100">
        <f>'[4]STM05B'!S30</f>
        <v>0</v>
      </c>
    </row>
    <row r="42" spans="1:16" ht="13.5" customHeight="1">
      <c r="A42" s="126" t="s">
        <v>91</v>
      </c>
      <c r="B42" s="118">
        <f>'[4]STM05B'!E31</f>
        <v>0</v>
      </c>
      <c r="C42" s="119">
        <f>'[4]STM05B'!F31</f>
        <v>0</v>
      </c>
      <c r="D42" s="100">
        <f>'[4]STM05B'!G31</f>
        <v>0</v>
      </c>
      <c r="E42" s="99">
        <f>'[4]STM05B'!H31</f>
        <v>0</v>
      </c>
      <c r="F42" s="119">
        <f>'[4]STM05B'!I31</f>
        <v>0</v>
      </c>
      <c r="G42" s="119">
        <f>'[4]STM05B'!J31</f>
        <v>0</v>
      </c>
      <c r="H42" s="119">
        <f>'[4]STM05B'!K31</f>
        <v>0</v>
      </c>
      <c r="I42" s="119">
        <f>'[4]STM05B'!L31</f>
        <v>0</v>
      </c>
      <c r="J42" s="100">
        <f>'[4]STM05B'!M31</f>
        <v>0</v>
      </c>
      <c r="K42" s="119">
        <f>'[4]STM05B'!N31</f>
        <v>0</v>
      </c>
      <c r="L42" s="119">
        <f>'[4]STM05B'!O31</f>
        <v>0</v>
      </c>
      <c r="M42" s="100">
        <f>'[4]STM05B'!P31</f>
        <v>0</v>
      </c>
      <c r="N42" s="119">
        <f>'[4]STM05B'!Q31</f>
        <v>0</v>
      </c>
      <c r="O42" s="119">
        <f>'[4]STM05B'!R31</f>
        <v>0</v>
      </c>
      <c r="P42" s="100">
        <f>'[4]STM05B'!S31</f>
        <v>0</v>
      </c>
    </row>
    <row r="43" spans="1:16" ht="13.5" customHeight="1">
      <c r="A43" s="130" t="s">
        <v>92</v>
      </c>
      <c r="B43" s="118">
        <f>'[4]STM05B'!E32</f>
        <v>7</v>
      </c>
      <c r="C43" s="119">
        <f>'[4]STM05B'!F32</f>
        <v>1</v>
      </c>
      <c r="D43" s="100">
        <f>'[4]STM05B'!G32</f>
        <v>2</v>
      </c>
      <c r="E43" s="99">
        <f>'[4]STM05B'!H32</f>
        <v>7</v>
      </c>
      <c r="F43" s="119">
        <f>'[4]STM05B'!I32</f>
        <v>1</v>
      </c>
      <c r="G43" s="119">
        <f>'[4]STM05B'!J32</f>
        <v>2</v>
      </c>
      <c r="H43" s="119">
        <f>'[4]STM05B'!K32</f>
        <v>0</v>
      </c>
      <c r="I43" s="119">
        <f>'[4]STM05B'!L32</f>
        <v>0</v>
      </c>
      <c r="J43" s="100">
        <f>'[4]STM05B'!M32</f>
        <v>0</v>
      </c>
      <c r="K43" s="119">
        <f>'[4]STM05B'!N32</f>
        <v>9813</v>
      </c>
      <c r="L43" s="119">
        <f>'[4]STM05B'!O32</f>
        <v>9813</v>
      </c>
      <c r="M43" s="100">
        <f>'[4]STM05B'!P32</f>
        <v>9813</v>
      </c>
      <c r="N43" s="119">
        <f>'[4]STM05B'!Q32</f>
        <v>0</v>
      </c>
      <c r="O43" s="119">
        <f>'[4]STM05B'!R32</f>
        <v>0</v>
      </c>
      <c r="P43" s="100">
        <f>'[4]STM05B'!S32</f>
        <v>0</v>
      </c>
    </row>
    <row r="44" spans="1:16" ht="13.5" customHeight="1">
      <c r="A44" s="129" t="s">
        <v>93</v>
      </c>
      <c r="B44" s="122">
        <f aca="true" t="shared" si="3" ref="B44:P44">SUM(B37:B43)</f>
        <v>297</v>
      </c>
      <c r="C44" s="123">
        <f t="shared" si="3"/>
        <v>158</v>
      </c>
      <c r="D44" s="124">
        <f t="shared" si="3"/>
        <v>124</v>
      </c>
      <c r="E44" s="125">
        <f t="shared" si="3"/>
        <v>297</v>
      </c>
      <c r="F44" s="123">
        <f t="shared" si="3"/>
        <v>158</v>
      </c>
      <c r="G44" s="123">
        <f t="shared" si="3"/>
        <v>124</v>
      </c>
      <c r="H44" s="123">
        <f t="shared" si="3"/>
        <v>0</v>
      </c>
      <c r="I44" s="123">
        <f t="shared" si="3"/>
        <v>0</v>
      </c>
      <c r="J44" s="124">
        <f t="shared" si="3"/>
        <v>0</v>
      </c>
      <c r="K44" s="123">
        <f t="shared" si="3"/>
        <v>47161</v>
      </c>
      <c r="L44" s="123">
        <f t="shared" si="3"/>
        <v>47161</v>
      </c>
      <c r="M44" s="124">
        <f t="shared" si="3"/>
        <v>47161</v>
      </c>
      <c r="N44" s="123">
        <f t="shared" si="3"/>
        <v>0</v>
      </c>
      <c r="O44" s="123">
        <f t="shared" si="3"/>
        <v>0</v>
      </c>
      <c r="P44" s="124">
        <f t="shared" si="3"/>
        <v>0</v>
      </c>
    </row>
    <row r="45" spans="1:16" ht="15.75" customHeight="1">
      <c r="A45" s="126" t="s">
        <v>94</v>
      </c>
      <c r="B45" s="118">
        <f>'[4]STM05B'!E33</f>
        <v>37</v>
      </c>
      <c r="C45" s="119">
        <f>'[4]STM05B'!F33</f>
        <v>10</v>
      </c>
      <c r="D45" s="100">
        <f>'[4]STM05B'!G33</f>
        <v>31</v>
      </c>
      <c r="E45" s="99">
        <f>'[4]STM05B'!H33</f>
        <v>37</v>
      </c>
      <c r="F45" s="119">
        <f>'[4]STM05B'!I33</f>
        <v>10</v>
      </c>
      <c r="G45" s="119">
        <f>'[4]STM05B'!J33</f>
        <v>31</v>
      </c>
      <c r="H45" s="119">
        <f>'[4]STM05B'!K33</f>
        <v>0</v>
      </c>
      <c r="I45" s="119">
        <f>'[4]STM05B'!L33</f>
        <v>0</v>
      </c>
      <c r="J45" s="100">
        <f>'[4]STM05B'!M33</f>
        <v>0</v>
      </c>
      <c r="K45" s="119">
        <f>'[4]STM05B'!N33</f>
        <v>11092</v>
      </c>
      <c r="L45" s="119">
        <f>'[4]STM05B'!O33</f>
        <v>5750</v>
      </c>
      <c r="M45" s="100">
        <f>'[4]STM05B'!P33</f>
        <v>10442</v>
      </c>
      <c r="N45" s="119">
        <f>'[4]STM05B'!Q33</f>
        <v>0</v>
      </c>
      <c r="O45" s="119">
        <f>'[4]STM05B'!R33</f>
        <v>0</v>
      </c>
      <c r="P45" s="100">
        <f>'[4]STM05B'!S33</f>
        <v>0</v>
      </c>
    </row>
    <row r="46" spans="1:16" ht="13.5" customHeight="1">
      <c r="A46" s="126" t="s">
        <v>95</v>
      </c>
      <c r="B46" s="118">
        <f>'[4]STM05B'!E34</f>
        <v>131</v>
      </c>
      <c r="C46" s="119">
        <f>'[4]STM05B'!F34</f>
        <v>97</v>
      </c>
      <c r="D46" s="100">
        <f>'[4]STM05B'!G34</f>
        <v>0</v>
      </c>
      <c r="E46" s="99">
        <f>'[4]STM05B'!H34</f>
        <v>131</v>
      </c>
      <c r="F46" s="119">
        <f>'[4]STM05B'!I34</f>
        <v>97</v>
      </c>
      <c r="G46" s="119">
        <f>'[4]STM05B'!J34</f>
        <v>0</v>
      </c>
      <c r="H46" s="119">
        <f>'[4]STM05B'!K34</f>
        <v>0</v>
      </c>
      <c r="I46" s="119">
        <f>'[4]STM05B'!L34</f>
        <v>0</v>
      </c>
      <c r="J46" s="100">
        <f>'[4]STM05B'!M34</f>
        <v>0</v>
      </c>
      <c r="K46" s="119">
        <f>'[4]STM05B'!N34</f>
        <v>2194</v>
      </c>
      <c r="L46" s="119">
        <f>'[4]STM05B'!O34</f>
        <v>2024</v>
      </c>
      <c r="M46" s="100">
        <f>'[4]STM05B'!P34</f>
        <v>0</v>
      </c>
      <c r="N46" s="119">
        <f>'[4]STM05B'!Q34</f>
        <v>0</v>
      </c>
      <c r="O46" s="119">
        <f>'[4]STM05B'!R34</f>
        <v>0</v>
      </c>
      <c r="P46" s="100">
        <f>'[4]STM05B'!S34</f>
        <v>0</v>
      </c>
    </row>
    <row r="47" spans="1:16" ht="13.5" customHeight="1">
      <c r="A47" s="126" t="s">
        <v>96</v>
      </c>
      <c r="B47" s="118">
        <f>'[4]STM05B'!E35</f>
        <v>9</v>
      </c>
      <c r="C47" s="119">
        <f>'[4]STM05B'!F35</f>
        <v>0</v>
      </c>
      <c r="D47" s="100">
        <f>'[4]STM05B'!G35</f>
        <v>1</v>
      </c>
      <c r="E47" s="99">
        <f>'[4]STM05B'!H35</f>
        <v>9</v>
      </c>
      <c r="F47" s="119">
        <f>'[4]STM05B'!I35</f>
        <v>0</v>
      </c>
      <c r="G47" s="119">
        <f>'[4]STM05B'!J35</f>
        <v>1</v>
      </c>
      <c r="H47" s="119">
        <f>'[4]STM05B'!K35</f>
        <v>0</v>
      </c>
      <c r="I47" s="119">
        <f>'[4]STM05B'!L35</f>
        <v>0</v>
      </c>
      <c r="J47" s="100">
        <f>'[4]STM05B'!M35</f>
        <v>0</v>
      </c>
      <c r="K47" s="119">
        <f>'[4]STM05B'!N35</f>
        <v>10700</v>
      </c>
      <c r="L47" s="119">
        <f>'[4]STM05B'!O35</f>
        <v>0</v>
      </c>
      <c r="M47" s="100">
        <f>'[4]STM05B'!P35</f>
        <v>0</v>
      </c>
      <c r="N47" s="119">
        <f>'[4]STM05B'!Q35</f>
        <v>0</v>
      </c>
      <c r="O47" s="119">
        <f>'[4]STM05B'!R35</f>
        <v>0</v>
      </c>
      <c r="P47" s="100">
        <f>'[4]STM05B'!S35</f>
        <v>0</v>
      </c>
    </row>
    <row r="48" spans="1:16" ht="13.5" customHeight="1">
      <c r="A48" s="126" t="s">
        <v>97</v>
      </c>
      <c r="B48" s="118">
        <f>'[4]STM05B'!E36</f>
        <v>15</v>
      </c>
      <c r="C48" s="119">
        <f>'[4]STM05B'!F36</f>
        <v>15</v>
      </c>
      <c r="D48" s="100">
        <f>'[4]STM05B'!G36</f>
        <v>15</v>
      </c>
      <c r="E48" s="99">
        <f>'[4]STM05B'!H36</f>
        <v>15</v>
      </c>
      <c r="F48" s="119">
        <f>'[4]STM05B'!I36</f>
        <v>15</v>
      </c>
      <c r="G48" s="119">
        <f>'[4]STM05B'!J36</f>
        <v>15</v>
      </c>
      <c r="H48" s="119">
        <f>'[4]STM05B'!K36</f>
        <v>0</v>
      </c>
      <c r="I48" s="119">
        <f>'[4]STM05B'!L36</f>
        <v>0</v>
      </c>
      <c r="J48" s="100">
        <f>'[4]STM05B'!M36</f>
        <v>0</v>
      </c>
      <c r="K48" s="119">
        <f>'[4]STM05B'!N36</f>
        <v>13500</v>
      </c>
      <c r="L48" s="119">
        <f>'[4]STM05B'!O36</f>
        <v>13500</v>
      </c>
      <c r="M48" s="100">
        <f>'[4]STM05B'!P36</f>
        <v>13500</v>
      </c>
      <c r="N48" s="119">
        <f>'[4]STM05B'!Q36</f>
        <v>0</v>
      </c>
      <c r="O48" s="119">
        <f>'[4]STM05B'!R36</f>
        <v>0</v>
      </c>
      <c r="P48" s="100">
        <f>'[4]STM05B'!S36</f>
        <v>0</v>
      </c>
    </row>
    <row r="49" spans="1:16" ht="13.5" customHeight="1">
      <c r="A49" s="126" t="s">
        <v>98</v>
      </c>
      <c r="B49" s="118">
        <f>'[4]STM05B'!E37</f>
        <v>28</v>
      </c>
      <c r="C49" s="119">
        <f>'[4]STM05B'!F37</f>
        <v>23</v>
      </c>
      <c r="D49" s="100">
        <f>'[4]STM05B'!G37</f>
        <v>6</v>
      </c>
      <c r="E49" s="99">
        <f>'[4]STM05B'!H37</f>
        <v>28</v>
      </c>
      <c r="F49" s="119">
        <f>'[4]STM05B'!I37</f>
        <v>23</v>
      </c>
      <c r="G49" s="119">
        <f>'[4]STM05B'!J37</f>
        <v>6</v>
      </c>
      <c r="H49" s="119">
        <f>'[4]STM05B'!K37</f>
        <v>0</v>
      </c>
      <c r="I49" s="119">
        <f>'[4]STM05B'!L37</f>
        <v>0</v>
      </c>
      <c r="J49" s="100">
        <f>'[4]STM05B'!M37</f>
        <v>0</v>
      </c>
      <c r="K49" s="119">
        <f>'[4]STM05B'!N37</f>
        <v>13333</v>
      </c>
      <c r="L49" s="119">
        <f>'[4]STM05B'!O37</f>
        <v>13333</v>
      </c>
      <c r="M49" s="100">
        <f>'[4]STM05B'!P37</f>
        <v>13333</v>
      </c>
      <c r="N49" s="119">
        <f>'[4]STM05B'!Q37</f>
        <v>0</v>
      </c>
      <c r="O49" s="119">
        <f>'[4]STM05B'!R37</f>
        <v>0</v>
      </c>
      <c r="P49" s="100">
        <f>'[4]STM05B'!S37</f>
        <v>0</v>
      </c>
    </row>
    <row r="50" spans="1:16" ht="13.5" customHeight="1">
      <c r="A50" s="126" t="s">
        <v>99</v>
      </c>
      <c r="B50" s="118">
        <f>'[4]STM05B'!E38</f>
        <v>1</v>
      </c>
      <c r="C50" s="119">
        <f>'[4]STM05B'!F38</f>
        <v>1</v>
      </c>
      <c r="D50" s="100">
        <f>'[4]STM05B'!G38</f>
        <v>0</v>
      </c>
      <c r="E50" s="99">
        <f>'[4]STM05B'!H38</f>
        <v>1</v>
      </c>
      <c r="F50" s="119">
        <f>'[4]STM05B'!I38</f>
        <v>1</v>
      </c>
      <c r="G50" s="119">
        <f>'[4]STM05B'!J38</f>
        <v>0</v>
      </c>
      <c r="H50" s="119">
        <f>'[4]STM05B'!K38</f>
        <v>0</v>
      </c>
      <c r="I50" s="119">
        <f>'[4]STM05B'!L38</f>
        <v>0</v>
      </c>
      <c r="J50" s="100">
        <f>'[4]STM05B'!M38</f>
        <v>0</v>
      </c>
      <c r="K50" s="119">
        <f>'[4]STM05B'!N38</f>
        <v>12704</v>
      </c>
      <c r="L50" s="119">
        <f>'[4]STM05B'!O38</f>
        <v>12704</v>
      </c>
      <c r="M50" s="100">
        <f>'[4]STM05B'!P38</f>
        <v>0</v>
      </c>
      <c r="N50" s="119">
        <f>'[4]STM05B'!Q38</f>
        <v>0</v>
      </c>
      <c r="O50" s="119">
        <f>'[4]STM05B'!R38</f>
        <v>0</v>
      </c>
      <c r="P50" s="100">
        <f>'[4]STM05B'!S38</f>
        <v>0</v>
      </c>
    </row>
    <row r="51" spans="1:16" ht="13.5" customHeight="1">
      <c r="A51" s="126" t="s">
        <v>100</v>
      </c>
      <c r="B51" s="118">
        <f>'[4]STM05B'!E39</f>
        <v>7</v>
      </c>
      <c r="C51" s="119">
        <f>'[4]STM05B'!F39</f>
        <v>0</v>
      </c>
      <c r="D51" s="100">
        <f>'[4]STM05B'!G39</f>
        <v>1</v>
      </c>
      <c r="E51" s="99">
        <f>'[4]STM05B'!H39</f>
        <v>7</v>
      </c>
      <c r="F51" s="119">
        <f>'[4]STM05B'!I39</f>
        <v>0</v>
      </c>
      <c r="G51" s="119">
        <f>'[4]STM05B'!J39</f>
        <v>1</v>
      </c>
      <c r="H51" s="119">
        <f>'[4]STM05B'!K39</f>
        <v>0</v>
      </c>
      <c r="I51" s="119">
        <f>'[4]STM05B'!L39</f>
        <v>0</v>
      </c>
      <c r="J51" s="100">
        <f>'[4]STM05B'!M39</f>
        <v>0</v>
      </c>
      <c r="K51" s="119">
        <f>'[4]STM05B'!N39</f>
        <v>11102</v>
      </c>
      <c r="L51" s="119">
        <f>'[4]STM05B'!O39</f>
        <v>0</v>
      </c>
      <c r="M51" s="100">
        <f>'[4]STM05B'!P39</f>
        <v>11102</v>
      </c>
      <c r="N51" s="119">
        <f>'[4]STM05B'!Q39</f>
        <v>0</v>
      </c>
      <c r="O51" s="119">
        <f>'[4]STM05B'!R39</f>
        <v>0</v>
      </c>
      <c r="P51" s="100">
        <f>'[4]STM05B'!S39</f>
        <v>0</v>
      </c>
    </row>
    <row r="52" spans="1:16" ht="13.5" customHeight="1">
      <c r="A52" s="126" t="s">
        <v>101</v>
      </c>
      <c r="B52" s="118">
        <f>'[4]STM05B'!E40</f>
        <v>12</v>
      </c>
      <c r="C52" s="119">
        <f>'[4]STM05B'!F40</f>
        <v>10</v>
      </c>
      <c r="D52" s="100">
        <f>'[4]STM05B'!G40</f>
        <v>6</v>
      </c>
      <c r="E52" s="99">
        <f>'[4]STM05B'!H40</f>
        <v>12</v>
      </c>
      <c r="F52" s="119">
        <f>'[4]STM05B'!I40</f>
        <v>10</v>
      </c>
      <c r="G52" s="119">
        <f>'[4]STM05B'!J40</f>
        <v>6</v>
      </c>
      <c r="H52" s="119">
        <f>'[4]STM05B'!K40</f>
        <v>0</v>
      </c>
      <c r="I52" s="119">
        <f>'[4]STM05B'!L40</f>
        <v>0</v>
      </c>
      <c r="J52" s="100">
        <f>'[4]STM05B'!M40</f>
        <v>0</v>
      </c>
      <c r="K52" s="119">
        <f>'[4]STM05B'!N40</f>
        <v>2500</v>
      </c>
      <c r="L52" s="119">
        <f>'[4]STM05B'!O40</f>
        <v>2500</v>
      </c>
      <c r="M52" s="100">
        <f>'[4]STM05B'!P40</f>
        <v>2500</v>
      </c>
      <c r="N52" s="119">
        <f>'[4]STM05B'!Q40</f>
        <v>0</v>
      </c>
      <c r="O52" s="119">
        <f>'[4]STM05B'!R40</f>
        <v>0</v>
      </c>
      <c r="P52" s="100">
        <f>'[4]STM05B'!S40</f>
        <v>0</v>
      </c>
    </row>
    <row r="53" spans="1:16" ht="13.5" customHeight="1">
      <c r="A53" s="131" t="s">
        <v>102</v>
      </c>
      <c r="B53" s="118">
        <f>'[4]STM05B'!E41</f>
        <v>1</v>
      </c>
      <c r="C53" s="119">
        <f>'[4]STM05B'!F41</f>
        <v>0</v>
      </c>
      <c r="D53" s="100">
        <f>'[4]STM05B'!G41</f>
        <v>0</v>
      </c>
      <c r="E53" s="99">
        <f>'[4]STM05B'!H41</f>
        <v>1</v>
      </c>
      <c r="F53" s="119">
        <f>'[4]STM05B'!I41</f>
        <v>0</v>
      </c>
      <c r="G53" s="119">
        <f>'[4]STM05B'!J41</f>
        <v>0</v>
      </c>
      <c r="H53" s="119">
        <f>'[4]STM05B'!K41</f>
        <v>0</v>
      </c>
      <c r="I53" s="119">
        <f>'[4]STM05B'!L41</f>
        <v>0</v>
      </c>
      <c r="J53" s="100">
        <f>'[4]STM05B'!M41</f>
        <v>0</v>
      </c>
      <c r="K53" s="119">
        <f>'[4]STM05B'!N41</f>
        <v>12104</v>
      </c>
      <c r="L53" s="119">
        <f>'[4]STM05B'!O41</f>
        <v>0</v>
      </c>
      <c r="M53" s="100">
        <f>'[4]STM05B'!P41</f>
        <v>0</v>
      </c>
      <c r="N53" s="119">
        <f>'[4]STM05B'!Q41</f>
        <v>0</v>
      </c>
      <c r="O53" s="119">
        <f>'[4]STM05B'!R41</f>
        <v>0</v>
      </c>
      <c r="P53" s="100">
        <f>'[4]STM05B'!S41</f>
        <v>0</v>
      </c>
    </row>
    <row r="54" spans="1:16" ht="13.5" customHeight="1">
      <c r="A54" s="126" t="s">
        <v>103</v>
      </c>
      <c r="B54" s="118">
        <f>'[4]STM05B'!E42</f>
        <v>15</v>
      </c>
      <c r="C54" s="119">
        <f>'[4]STM05B'!F42</f>
        <v>6</v>
      </c>
      <c r="D54" s="100">
        <f>'[4]STM05B'!G42</f>
        <v>4</v>
      </c>
      <c r="E54" s="99">
        <f>'[4]STM05B'!H42</f>
        <v>15</v>
      </c>
      <c r="F54" s="119">
        <f>'[4]STM05B'!I42</f>
        <v>6</v>
      </c>
      <c r="G54" s="119">
        <f>'[4]STM05B'!J42</f>
        <v>4</v>
      </c>
      <c r="H54" s="119">
        <f>'[4]STM05B'!K42</f>
        <v>0</v>
      </c>
      <c r="I54" s="119">
        <f>'[4]STM05B'!L42</f>
        <v>0</v>
      </c>
      <c r="J54" s="100">
        <f>'[4]STM05B'!M42</f>
        <v>0</v>
      </c>
      <c r="K54" s="119">
        <f>'[4]STM05B'!N42</f>
        <v>3208</v>
      </c>
      <c r="L54" s="119">
        <f>'[4]STM05B'!O42</f>
        <v>3208</v>
      </c>
      <c r="M54" s="100">
        <f>'[4]STM05B'!P42</f>
        <v>3208</v>
      </c>
      <c r="N54" s="119">
        <f>'[4]STM05B'!Q42</f>
        <v>0</v>
      </c>
      <c r="O54" s="119">
        <f>'[4]STM05B'!R42</f>
        <v>0</v>
      </c>
      <c r="P54" s="100">
        <f>'[4]STM05B'!S42</f>
        <v>0</v>
      </c>
    </row>
    <row r="55" spans="1:16" ht="13.5" customHeight="1">
      <c r="A55" s="128" t="s">
        <v>104</v>
      </c>
      <c r="B55" s="118">
        <f>'[4]STM05B'!E43</f>
        <v>44</v>
      </c>
      <c r="C55" s="119">
        <f>'[4]STM05B'!F43</f>
        <v>14</v>
      </c>
      <c r="D55" s="100">
        <f>'[4]STM05B'!G43</f>
        <v>13</v>
      </c>
      <c r="E55" s="99">
        <f>'[4]STM05B'!H43</f>
        <v>44</v>
      </c>
      <c r="F55" s="119">
        <f>'[4]STM05B'!I43</f>
        <v>14</v>
      </c>
      <c r="G55" s="119">
        <f>'[4]STM05B'!J43</f>
        <v>13</v>
      </c>
      <c r="H55" s="119">
        <f>'[4]STM05B'!K43</f>
        <v>0</v>
      </c>
      <c r="I55" s="119">
        <f>'[4]STM05B'!L43</f>
        <v>0</v>
      </c>
      <c r="J55" s="100">
        <f>'[4]STM05B'!M43</f>
        <v>0</v>
      </c>
      <c r="K55" s="119">
        <f>'[4]STM05B'!N43</f>
        <v>10103</v>
      </c>
      <c r="L55" s="119">
        <f>'[4]STM05B'!O43</f>
        <v>7300</v>
      </c>
      <c r="M55" s="100">
        <f>'[4]STM05B'!P43</f>
        <v>6795</v>
      </c>
      <c r="N55" s="119">
        <f>'[4]STM05B'!Q43</f>
        <v>0</v>
      </c>
      <c r="O55" s="119">
        <f>'[4]STM05B'!R43</f>
        <v>0</v>
      </c>
      <c r="P55" s="100">
        <f>'[4]STM05B'!S43</f>
        <v>0</v>
      </c>
    </row>
    <row r="56" spans="1:16" ht="13.5" customHeight="1" thickBot="1">
      <c r="A56" s="132" t="s">
        <v>105</v>
      </c>
      <c r="B56" s="133">
        <f aca="true" t="shared" si="4" ref="B56:P56">SUM(B45:B55)</f>
        <v>300</v>
      </c>
      <c r="C56" s="134">
        <f t="shared" si="4"/>
        <v>176</v>
      </c>
      <c r="D56" s="135">
        <f t="shared" si="4"/>
        <v>77</v>
      </c>
      <c r="E56" s="136">
        <f t="shared" si="4"/>
        <v>300</v>
      </c>
      <c r="F56" s="134">
        <f t="shared" si="4"/>
        <v>176</v>
      </c>
      <c r="G56" s="134">
        <f t="shared" si="4"/>
        <v>77</v>
      </c>
      <c r="H56" s="134">
        <f t="shared" si="4"/>
        <v>0</v>
      </c>
      <c r="I56" s="134">
        <f t="shared" si="4"/>
        <v>0</v>
      </c>
      <c r="J56" s="135">
        <f t="shared" si="4"/>
        <v>0</v>
      </c>
      <c r="K56" s="134">
        <f t="shared" si="4"/>
        <v>102540</v>
      </c>
      <c r="L56" s="134">
        <f t="shared" si="4"/>
        <v>60319</v>
      </c>
      <c r="M56" s="135">
        <f t="shared" si="4"/>
        <v>60880</v>
      </c>
      <c r="N56" s="134">
        <f t="shared" si="4"/>
        <v>0</v>
      </c>
      <c r="O56" s="134">
        <f t="shared" si="4"/>
        <v>0</v>
      </c>
      <c r="P56" s="135">
        <f t="shared" si="4"/>
        <v>0</v>
      </c>
    </row>
    <row r="57" ht="17.25" customHeight="1">
      <c r="A57" s="82" t="s">
        <v>25</v>
      </c>
    </row>
    <row r="59" spans="1:10" ht="12.75">
      <c r="A59" s="80" t="s">
        <v>34</v>
      </c>
      <c r="B59" s="80"/>
      <c r="C59" s="80"/>
      <c r="D59" s="80"/>
      <c r="E59" s="80"/>
      <c r="F59" s="80"/>
      <c r="G59" s="80"/>
      <c r="H59" s="80"/>
      <c r="I59" s="80"/>
      <c r="J59" s="81"/>
    </row>
    <row r="60" spans="1:10" ht="12.75">
      <c r="A60" s="80"/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2.75">
      <c r="A61" s="80" t="s">
        <v>106</v>
      </c>
      <c r="B61" s="80"/>
      <c r="C61" s="80"/>
      <c r="D61" s="80"/>
      <c r="E61" s="80"/>
      <c r="F61" s="80"/>
      <c r="G61" s="80"/>
      <c r="H61" s="80"/>
      <c r="I61" s="80"/>
      <c r="J61" s="81"/>
    </row>
    <row r="62" spans="1:10" ht="12.75">
      <c r="A62" s="80"/>
      <c r="B62" s="80"/>
      <c r="C62" s="80"/>
      <c r="D62" s="80"/>
      <c r="E62" s="80"/>
      <c r="F62" s="80"/>
      <c r="G62" s="80"/>
      <c r="H62" s="80"/>
      <c r="I62" s="173" t="s">
        <v>107</v>
      </c>
      <c r="J62" s="173"/>
    </row>
    <row r="63" spans="1:10" ht="12.75">
      <c r="A63" s="80"/>
      <c r="B63" s="80"/>
      <c r="C63" s="80"/>
      <c r="D63" s="80"/>
      <c r="E63" s="80"/>
      <c r="F63" s="80"/>
      <c r="G63" s="80"/>
      <c r="H63" s="80"/>
      <c r="I63" s="80"/>
      <c r="J63" s="137"/>
    </row>
    <row r="64" spans="1:15" ht="13.5" thickBot="1">
      <c r="A64" s="82" t="s">
        <v>108</v>
      </c>
      <c r="J64" s="84" t="s">
        <v>36</v>
      </c>
      <c r="O64" s="82" t="s">
        <v>37</v>
      </c>
    </row>
    <row r="65" spans="1:16" ht="12.75">
      <c r="A65" s="85"/>
      <c r="B65" s="86" t="s">
        <v>38</v>
      </c>
      <c r="C65" s="87" t="s">
        <v>40</v>
      </c>
      <c r="D65" s="88"/>
      <c r="E65" s="87" t="s">
        <v>40</v>
      </c>
      <c r="F65" s="87"/>
      <c r="G65" s="87"/>
      <c r="H65" s="87"/>
      <c r="I65" s="87"/>
      <c r="J65" s="87"/>
      <c r="K65" s="138" t="s">
        <v>41</v>
      </c>
      <c r="L65" s="90" t="s">
        <v>42</v>
      </c>
      <c r="M65" s="88"/>
      <c r="N65" s="89" t="s">
        <v>43</v>
      </c>
      <c r="O65" s="90" t="s">
        <v>42</v>
      </c>
      <c r="P65" s="139"/>
    </row>
    <row r="66" spans="1:16" ht="15" customHeight="1">
      <c r="A66" s="140" t="s">
        <v>44</v>
      </c>
      <c r="B66" s="92" t="s">
        <v>45</v>
      </c>
      <c r="C66" s="141"/>
      <c r="D66" s="94"/>
      <c r="E66" s="93" t="s">
        <v>46</v>
      </c>
      <c r="F66" s="96" t="s">
        <v>42</v>
      </c>
      <c r="G66" s="96"/>
      <c r="H66" s="142" t="s">
        <v>46</v>
      </c>
      <c r="I66" s="96" t="s">
        <v>42</v>
      </c>
      <c r="J66" s="98"/>
      <c r="K66" s="143" t="s">
        <v>47</v>
      </c>
      <c r="L66" s="95" t="s">
        <v>48</v>
      </c>
      <c r="M66" s="100" t="s">
        <v>49</v>
      </c>
      <c r="N66" s="99" t="s">
        <v>47</v>
      </c>
      <c r="O66" s="144" t="s">
        <v>48</v>
      </c>
      <c r="P66" s="145" t="s">
        <v>49</v>
      </c>
    </row>
    <row r="67" spans="1:16" ht="15" customHeight="1">
      <c r="A67" s="140"/>
      <c r="B67" s="92" t="s">
        <v>50</v>
      </c>
      <c r="C67" s="141" t="s">
        <v>48</v>
      </c>
      <c r="D67" s="94" t="s">
        <v>49</v>
      </c>
      <c r="E67" s="95" t="s">
        <v>51</v>
      </c>
      <c r="F67" s="141" t="s">
        <v>48</v>
      </c>
      <c r="G67" s="97" t="s">
        <v>49</v>
      </c>
      <c r="H67" s="101" t="s">
        <v>51</v>
      </c>
      <c r="I67" s="141" t="s">
        <v>48</v>
      </c>
      <c r="J67" s="102" t="s">
        <v>49</v>
      </c>
      <c r="K67" s="143" t="s">
        <v>52</v>
      </c>
      <c r="L67" s="99"/>
      <c r="M67" s="100" t="s">
        <v>53</v>
      </c>
      <c r="N67" s="99" t="s">
        <v>54</v>
      </c>
      <c r="O67" s="144"/>
      <c r="P67" s="145" t="s">
        <v>53</v>
      </c>
    </row>
    <row r="68" spans="1:16" ht="15" customHeight="1" thickBot="1">
      <c r="A68" s="146"/>
      <c r="B68" s="104" t="s">
        <v>55</v>
      </c>
      <c r="C68" s="147"/>
      <c r="D68" s="106" t="s">
        <v>53</v>
      </c>
      <c r="E68" s="107" t="s">
        <v>56</v>
      </c>
      <c r="F68" s="148"/>
      <c r="G68" s="149" t="s">
        <v>53</v>
      </c>
      <c r="H68" s="109" t="s">
        <v>57</v>
      </c>
      <c r="I68" s="148"/>
      <c r="J68" s="110" t="s">
        <v>53</v>
      </c>
      <c r="K68" s="150" t="s">
        <v>58</v>
      </c>
      <c r="L68" s="111"/>
      <c r="M68" s="112"/>
      <c r="N68" s="107" t="s">
        <v>58</v>
      </c>
      <c r="O68" s="151"/>
      <c r="P68" s="152"/>
    </row>
    <row r="69" spans="1:16" ht="15" customHeight="1">
      <c r="A69" s="153" t="s">
        <v>109</v>
      </c>
      <c r="B69" s="127">
        <f>'[4]STM05B'!E44</f>
        <v>14</v>
      </c>
      <c r="C69" s="115">
        <f>'[4]STM05B'!F44</f>
        <v>3</v>
      </c>
      <c r="D69" s="116">
        <f>'[4]STM05B'!G44</f>
        <v>4</v>
      </c>
      <c r="E69" s="115">
        <f>'[4]STM05B'!H44</f>
        <v>14</v>
      </c>
      <c r="F69" s="115">
        <f>'[4]STM05B'!I44</f>
        <v>3</v>
      </c>
      <c r="G69" s="115">
        <f>'[4]STM05B'!J44</f>
        <v>4</v>
      </c>
      <c r="H69" s="115">
        <f>'[4]STM05B'!K44</f>
        <v>0</v>
      </c>
      <c r="I69" s="115">
        <f>'[4]STM05B'!L44</f>
        <v>0</v>
      </c>
      <c r="J69" s="116">
        <f>'[4]STM05B'!M44</f>
        <v>0</v>
      </c>
      <c r="K69" s="154">
        <f>'[4]STM05B'!N44</f>
        <v>3183</v>
      </c>
      <c r="L69" s="115">
        <f>'[4]STM05B'!O44</f>
        <v>2855</v>
      </c>
      <c r="M69" s="115">
        <f>'[4]STM05B'!P44</f>
        <v>2700</v>
      </c>
      <c r="N69" s="115">
        <f>'[4]STM05B'!Q44</f>
        <v>0</v>
      </c>
      <c r="O69" s="115">
        <f>'[4]STM05B'!R44</f>
        <v>0</v>
      </c>
      <c r="P69" s="116">
        <f>'[4]STM05B'!S44</f>
        <v>0</v>
      </c>
    </row>
    <row r="70" spans="1:16" ht="15" customHeight="1">
      <c r="A70" s="126" t="s">
        <v>110</v>
      </c>
      <c r="B70" s="118">
        <f>'[4]STM05B'!E45</f>
        <v>4</v>
      </c>
      <c r="C70" s="119">
        <f>'[4]STM05B'!F45</f>
        <v>2</v>
      </c>
      <c r="D70" s="100">
        <f>'[4]STM05B'!G45</f>
        <v>1</v>
      </c>
      <c r="E70" s="119">
        <f>'[4]STM05B'!H45</f>
        <v>4</v>
      </c>
      <c r="F70" s="119">
        <f>'[4]STM05B'!I45</f>
        <v>2</v>
      </c>
      <c r="G70" s="119">
        <f>'[4]STM05B'!J45</f>
        <v>1</v>
      </c>
      <c r="H70" s="119">
        <f>'[4]STM05B'!K45</f>
        <v>0</v>
      </c>
      <c r="I70" s="119">
        <f>'[4]STM05B'!L45</f>
        <v>0</v>
      </c>
      <c r="J70" s="100">
        <f>'[4]STM05B'!M45</f>
        <v>0</v>
      </c>
      <c r="K70" s="118">
        <f>'[4]STM05B'!N45</f>
        <v>72120</v>
      </c>
      <c r="L70" s="119">
        <f>'[4]STM05B'!O45</f>
        <v>72120</v>
      </c>
      <c r="M70" s="119">
        <f>'[4]STM05B'!P45</f>
        <v>0</v>
      </c>
      <c r="N70" s="119">
        <f>'[4]STM05B'!Q45</f>
        <v>0</v>
      </c>
      <c r="O70" s="119">
        <f>'[4]STM05B'!R45</f>
        <v>0</v>
      </c>
      <c r="P70" s="100">
        <f>'[4]STM05B'!S45</f>
        <v>0</v>
      </c>
    </row>
    <row r="71" spans="1:16" ht="15" customHeight="1">
      <c r="A71" s="126" t="s">
        <v>111</v>
      </c>
      <c r="B71" s="118">
        <f>'[4]STM05B'!E46</f>
        <v>34</v>
      </c>
      <c r="C71" s="119">
        <f>'[4]STM05B'!F46</f>
        <v>11</v>
      </c>
      <c r="D71" s="100">
        <f>'[4]STM05B'!G46</f>
        <v>0</v>
      </c>
      <c r="E71" s="119">
        <f>'[4]STM05B'!H46</f>
        <v>34</v>
      </c>
      <c r="F71" s="119">
        <f>'[4]STM05B'!I46</f>
        <v>11</v>
      </c>
      <c r="G71" s="119">
        <f>'[4]STM05B'!J46</f>
        <v>0</v>
      </c>
      <c r="H71" s="119">
        <f>'[4]STM05B'!K46</f>
        <v>0</v>
      </c>
      <c r="I71" s="119">
        <f>'[4]STM05B'!L46</f>
        <v>0</v>
      </c>
      <c r="J71" s="100">
        <f>'[4]STM05B'!M46</f>
        <v>0</v>
      </c>
      <c r="K71" s="118">
        <f>'[4]STM05B'!N46</f>
        <v>5370</v>
      </c>
      <c r="L71" s="119">
        <f>'[4]STM05B'!O46</f>
        <v>5500</v>
      </c>
      <c r="M71" s="119">
        <f>'[4]STM05B'!P46</f>
        <v>0</v>
      </c>
      <c r="N71" s="119">
        <f>'[4]STM05B'!Q46</f>
        <v>0</v>
      </c>
      <c r="O71" s="119">
        <f>'[4]STM05B'!R46</f>
        <v>0</v>
      </c>
      <c r="P71" s="100">
        <f>'[4]STM05B'!S46</f>
        <v>0</v>
      </c>
    </row>
    <row r="72" spans="1:16" ht="15" customHeight="1">
      <c r="A72" s="126" t="s">
        <v>112</v>
      </c>
      <c r="B72" s="118">
        <f>'[4]STM05B'!E47</f>
        <v>0</v>
      </c>
      <c r="C72" s="119">
        <f>'[4]STM05B'!F47</f>
        <v>0</v>
      </c>
      <c r="D72" s="100">
        <f>'[4]STM05B'!G47</f>
        <v>0</v>
      </c>
      <c r="E72" s="119">
        <f>'[4]STM05B'!H47</f>
        <v>0</v>
      </c>
      <c r="F72" s="119">
        <f>'[4]STM05B'!I47</f>
        <v>0</v>
      </c>
      <c r="G72" s="119">
        <f>'[4]STM05B'!J47</f>
        <v>0</v>
      </c>
      <c r="H72" s="119">
        <f>'[4]STM05B'!K47</f>
        <v>0</v>
      </c>
      <c r="I72" s="119">
        <f>'[4]STM05B'!L47</f>
        <v>0</v>
      </c>
      <c r="J72" s="100">
        <f>'[4]STM05B'!M47</f>
        <v>0</v>
      </c>
      <c r="K72" s="118">
        <f>'[4]STM05B'!N47</f>
        <v>0</v>
      </c>
      <c r="L72" s="119">
        <f>'[4]STM05B'!O47</f>
        <v>0</v>
      </c>
      <c r="M72" s="119">
        <f>'[4]STM05B'!P47</f>
        <v>0</v>
      </c>
      <c r="N72" s="119">
        <f>'[4]STM05B'!Q47</f>
        <v>0</v>
      </c>
      <c r="O72" s="119">
        <f>'[4]STM05B'!R47</f>
        <v>0</v>
      </c>
      <c r="P72" s="100">
        <f>'[4]STM05B'!S47</f>
        <v>0</v>
      </c>
    </row>
    <row r="73" spans="1:16" ht="15" customHeight="1">
      <c r="A73" s="126" t="s">
        <v>113</v>
      </c>
      <c r="B73" s="118">
        <f>'[4]STM05B'!E48</f>
        <v>0</v>
      </c>
      <c r="C73" s="119">
        <f>'[4]STM05B'!F48</f>
        <v>0</v>
      </c>
      <c r="D73" s="100">
        <f>'[4]STM05B'!G48</f>
        <v>0</v>
      </c>
      <c r="E73" s="119">
        <f>'[4]STM05B'!H48</f>
        <v>0</v>
      </c>
      <c r="F73" s="119">
        <f>'[4]STM05B'!I48</f>
        <v>0</v>
      </c>
      <c r="G73" s="119">
        <f>'[4]STM05B'!J48</f>
        <v>0</v>
      </c>
      <c r="H73" s="119">
        <f>'[4]STM05B'!K48</f>
        <v>0</v>
      </c>
      <c r="I73" s="119">
        <f>'[4]STM05B'!L48</f>
        <v>0</v>
      </c>
      <c r="J73" s="100">
        <f>'[4]STM05B'!M48</f>
        <v>0</v>
      </c>
      <c r="K73" s="118">
        <f>'[4]STM05B'!N48</f>
        <v>0</v>
      </c>
      <c r="L73" s="119">
        <f>'[4]STM05B'!O48</f>
        <v>0</v>
      </c>
      <c r="M73" s="119">
        <f>'[4]STM05B'!P48</f>
        <v>0</v>
      </c>
      <c r="N73" s="119">
        <f>'[4]STM05B'!Q48</f>
        <v>0</v>
      </c>
      <c r="O73" s="119">
        <f>'[4]STM05B'!R48</f>
        <v>0</v>
      </c>
      <c r="P73" s="100">
        <f>'[4]STM05B'!S48</f>
        <v>0</v>
      </c>
    </row>
    <row r="74" spans="1:16" ht="15" customHeight="1">
      <c r="A74" s="126" t="s">
        <v>114</v>
      </c>
      <c r="B74" s="118">
        <f>'[4]STM05B'!E49</f>
        <v>48</v>
      </c>
      <c r="C74" s="119">
        <f>'[4]STM05B'!F49</f>
        <v>12</v>
      </c>
      <c r="D74" s="100">
        <f>'[4]STM05B'!G49</f>
        <v>21</v>
      </c>
      <c r="E74" s="119">
        <f>'[4]STM05B'!H49</f>
        <v>48</v>
      </c>
      <c r="F74" s="119">
        <f>'[4]STM05B'!I49</f>
        <v>12</v>
      </c>
      <c r="G74" s="119">
        <f>'[4]STM05B'!J49</f>
        <v>21</v>
      </c>
      <c r="H74" s="119">
        <f>'[4]STM05B'!K49</f>
        <v>0</v>
      </c>
      <c r="I74" s="119">
        <f>'[4]STM05B'!L49</f>
        <v>0</v>
      </c>
      <c r="J74" s="100">
        <f>'[4]STM05B'!M49</f>
        <v>0</v>
      </c>
      <c r="K74" s="118">
        <f>'[4]STM05B'!N49</f>
        <v>13140</v>
      </c>
      <c r="L74" s="119">
        <f>'[4]STM05B'!O49</f>
        <v>13140</v>
      </c>
      <c r="M74" s="119">
        <f>'[4]STM05B'!P49</f>
        <v>13140</v>
      </c>
      <c r="N74" s="119">
        <f>'[4]STM05B'!Q49</f>
        <v>0</v>
      </c>
      <c r="O74" s="119">
        <f>'[4]STM05B'!R49</f>
        <v>0</v>
      </c>
      <c r="P74" s="100">
        <f>'[4]STM05B'!S49</f>
        <v>0</v>
      </c>
    </row>
    <row r="75" spans="1:16" ht="15" customHeight="1">
      <c r="A75" s="126" t="s">
        <v>115</v>
      </c>
      <c r="B75" s="118">
        <f>'[4]STM05B'!E50</f>
        <v>34</v>
      </c>
      <c r="C75" s="119">
        <f>'[4]STM05B'!F50</f>
        <v>17</v>
      </c>
      <c r="D75" s="100">
        <f>'[4]STM05B'!G50</f>
        <v>22</v>
      </c>
      <c r="E75" s="119">
        <f>'[4]STM05B'!H50</f>
        <v>34</v>
      </c>
      <c r="F75" s="119">
        <f>'[4]STM05B'!I50</f>
        <v>17</v>
      </c>
      <c r="G75" s="119">
        <f>'[4]STM05B'!J50</f>
        <v>22</v>
      </c>
      <c r="H75" s="119">
        <f>'[4]STM05B'!K50</f>
        <v>0</v>
      </c>
      <c r="I75" s="119">
        <f>'[4]STM05B'!L50</f>
        <v>0</v>
      </c>
      <c r="J75" s="100">
        <f>'[4]STM05B'!M50</f>
        <v>0</v>
      </c>
      <c r="K75" s="118">
        <f>'[4]STM05B'!N50</f>
        <v>0</v>
      </c>
      <c r="L75" s="119">
        <f>'[4]STM05B'!O50</f>
        <v>0</v>
      </c>
      <c r="M75" s="119">
        <f>'[4]STM05B'!P50</f>
        <v>0</v>
      </c>
      <c r="N75" s="119">
        <f>'[4]STM05B'!Q50</f>
        <v>0</v>
      </c>
      <c r="O75" s="119">
        <f>'[4]STM05B'!R50</f>
        <v>0</v>
      </c>
      <c r="P75" s="100">
        <f>'[4]STM05B'!S50</f>
        <v>0</v>
      </c>
    </row>
    <row r="76" spans="1:16" ht="15" customHeight="1">
      <c r="A76" s="126" t="s">
        <v>116</v>
      </c>
      <c r="B76" s="118">
        <f>'[4]STM05B'!E51</f>
        <v>9</v>
      </c>
      <c r="C76" s="119">
        <f>'[4]STM05B'!F51</f>
        <v>7</v>
      </c>
      <c r="D76" s="100">
        <f>'[4]STM05B'!G51</f>
        <v>0</v>
      </c>
      <c r="E76" s="119">
        <f>'[4]STM05B'!H51</f>
        <v>9</v>
      </c>
      <c r="F76" s="119">
        <f>'[4]STM05B'!I51</f>
        <v>7</v>
      </c>
      <c r="G76" s="119">
        <f>'[4]STM05B'!J51</f>
        <v>0</v>
      </c>
      <c r="H76" s="119">
        <f>'[4]STM05B'!K51</f>
        <v>0</v>
      </c>
      <c r="I76" s="119">
        <f>'[4]STM05B'!L51</f>
        <v>0</v>
      </c>
      <c r="J76" s="100">
        <f>'[4]STM05B'!M51</f>
        <v>0</v>
      </c>
      <c r="K76" s="118">
        <f>'[4]STM05B'!N51</f>
        <v>9690</v>
      </c>
      <c r="L76" s="119">
        <f>'[4]STM05B'!O51</f>
        <v>9690</v>
      </c>
      <c r="M76" s="119">
        <f>'[4]STM05B'!P51</f>
        <v>0</v>
      </c>
      <c r="N76" s="119">
        <f>'[4]STM05B'!Q51</f>
        <v>0</v>
      </c>
      <c r="O76" s="119">
        <f>'[4]STM05B'!R51</f>
        <v>0</v>
      </c>
      <c r="P76" s="100">
        <f>'[4]STM05B'!S51</f>
        <v>0</v>
      </c>
    </row>
    <row r="77" spans="1:16" ht="15" customHeight="1">
      <c r="A77" s="126" t="s">
        <v>117</v>
      </c>
      <c r="B77" s="118">
        <f>'[4]STM05B'!E52</f>
        <v>16</v>
      </c>
      <c r="C77" s="119">
        <f>'[4]STM05B'!F52</f>
        <v>11</v>
      </c>
      <c r="D77" s="100">
        <f>'[4]STM05B'!G52</f>
        <v>6</v>
      </c>
      <c r="E77" s="119">
        <f>'[4]STM05B'!H52</f>
        <v>16</v>
      </c>
      <c r="F77" s="119">
        <f>'[4]STM05B'!I52</f>
        <v>11</v>
      </c>
      <c r="G77" s="119">
        <f>'[4]STM05B'!J52</f>
        <v>6</v>
      </c>
      <c r="H77" s="119">
        <f>'[4]STM05B'!K52</f>
        <v>0</v>
      </c>
      <c r="I77" s="119">
        <f>'[4]STM05B'!L52</f>
        <v>0</v>
      </c>
      <c r="J77" s="100">
        <f>'[4]STM05B'!M52</f>
        <v>0</v>
      </c>
      <c r="K77" s="118">
        <f>'[4]STM05B'!N52</f>
        <v>3980</v>
      </c>
      <c r="L77" s="119">
        <f>'[4]STM05B'!O52</f>
        <v>5789</v>
      </c>
      <c r="M77" s="119">
        <f>'[4]STM05B'!P52</f>
        <v>10613</v>
      </c>
      <c r="N77" s="119">
        <f>'[4]STM05B'!Q52</f>
        <v>0</v>
      </c>
      <c r="O77" s="119">
        <f>'[4]STM05B'!R52</f>
        <v>0</v>
      </c>
      <c r="P77" s="100">
        <f>'[4]STM05B'!S52</f>
        <v>0</v>
      </c>
    </row>
    <row r="78" spans="1:16" ht="15" customHeight="1">
      <c r="A78" s="126" t="s">
        <v>118</v>
      </c>
      <c r="B78" s="118">
        <f>'[4]STM05B'!E53</f>
        <v>21</v>
      </c>
      <c r="C78" s="119">
        <f>'[4]STM05B'!F53</f>
        <v>0</v>
      </c>
      <c r="D78" s="100">
        <f>'[4]STM05B'!G53</f>
        <v>12</v>
      </c>
      <c r="E78" s="119">
        <f>'[4]STM05B'!H53</f>
        <v>21</v>
      </c>
      <c r="F78" s="119">
        <f>'[4]STM05B'!I53</f>
        <v>0</v>
      </c>
      <c r="G78" s="119">
        <f>'[4]STM05B'!J53</f>
        <v>12</v>
      </c>
      <c r="H78" s="119">
        <f>'[4]STM05B'!K53</f>
        <v>0</v>
      </c>
      <c r="I78" s="119">
        <f>'[4]STM05B'!L53</f>
        <v>0</v>
      </c>
      <c r="J78" s="100">
        <f>'[4]STM05B'!M53</f>
        <v>0</v>
      </c>
      <c r="K78" s="118">
        <f>'[4]STM05B'!N53</f>
        <v>5455</v>
      </c>
      <c r="L78" s="119">
        <f>'[4]STM05B'!O53</f>
        <v>0</v>
      </c>
      <c r="M78" s="119">
        <f>'[4]STM05B'!P53</f>
        <v>5273</v>
      </c>
      <c r="N78" s="119">
        <f>'[4]STM05B'!Q53</f>
        <v>0</v>
      </c>
      <c r="O78" s="119">
        <f>'[4]STM05B'!R53</f>
        <v>0</v>
      </c>
      <c r="P78" s="100">
        <f>'[4]STM05B'!S53</f>
        <v>0</v>
      </c>
    </row>
    <row r="79" spans="1:16" ht="15" customHeight="1">
      <c r="A79" s="126" t="s">
        <v>119</v>
      </c>
      <c r="B79" s="118">
        <f>'[4]STM05B'!E54</f>
        <v>40</v>
      </c>
      <c r="C79" s="119">
        <f>'[4]STM05B'!F54</f>
        <v>10</v>
      </c>
      <c r="D79" s="100">
        <f>'[4]STM05B'!G54</f>
        <v>13</v>
      </c>
      <c r="E79" s="119">
        <f>'[4]STM05B'!H54</f>
        <v>40</v>
      </c>
      <c r="F79" s="119">
        <f>'[4]STM05B'!I54</f>
        <v>10</v>
      </c>
      <c r="G79" s="119">
        <f>'[4]STM05B'!J54</f>
        <v>13</v>
      </c>
      <c r="H79" s="119">
        <f>'[4]STM05B'!K54</f>
        <v>0</v>
      </c>
      <c r="I79" s="119">
        <f>'[4]STM05B'!L54</f>
        <v>0</v>
      </c>
      <c r="J79" s="100">
        <f>'[4]STM05B'!M54</f>
        <v>0</v>
      </c>
      <c r="K79" s="118">
        <f>'[4]STM05B'!N54</f>
        <v>10560</v>
      </c>
      <c r="L79" s="119">
        <f>'[4]STM05B'!O54</f>
        <v>10560</v>
      </c>
      <c r="M79" s="119">
        <f>'[4]STM05B'!P54</f>
        <v>10560</v>
      </c>
      <c r="N79" s="119">
        <f>'[4]STM05B'!Q54</f>
        <v>0</v>
      </c>
      <c r="O79" s="119">
        <f>'[4]STM05B'!R54</f>
        <v>0</v>
      </c>
      <c r="P79" s="100">
        <f>'[4]STM05B'!S54</f>
        <v>0</v>
      </c>
    </row>
    <row r="80" spans="1:16" ht="15" customHeight="1">
      <c r="A80" s="126" t="s">
        <v>120</v>
      </c>
      <c r="B80" s="118">
        <f>'[4]STM05B'!E55</f>
        <v>8</v>
      </c>
      <c r="C80" s="119">
        <f>'[4]STM05B'!F55</f>
        <v>6</v>
      </c>
      <c r="D80" s="100">
        <f>'[4]STM05B'!G55</f>
        <v>0</v>
      </c>
      <c r="E80" s="119">
        <f>'[4]STM05B'!H55</f>
        <v>8</v>
      </c>
      <c r="F80" s="119">
        <f>'[4]STM05B'!I55</f>
        <v>6</v>
      </c>
      <c r="G80" s="119">
        <f>'[4]STM05B'!J55</f>
        <v>0</v>
      </c>
      <c r="H80" s="119">
        <f>'[4]STM05B'!K55</f>
        <v>0</v>
      </c>
      <c r="I80" s="119">
        <f>'[4]STM05B'!L55</f>
        <v>0</v>
      </c>
      <c r="J80" s="100">
        <f>'[4]STM05B'!M55</f>
        <v>0</v>
      </c>
      <c r="K80" s="118">
        <f>'[4]STM05B'!N55</f>
        <v>3860</v>
      </c>
      <c r="L80" s="119">
        <f>'[4]STM05B'!O55</f>
        <v>3872</v>
      </c>
      <c r="M80" s="119">
        <f>'[4]STM05B'!P55</f>
        <v>0</v>
      </c>
      <c r="N80" s="119">
        <f>'[4]STM05B'!Q55</f>
        <v>0</v>
      </c>
      <c r="O80" s="119">
        <f>'[4]STM05B'!R55</f>
        <v>0</v>
      </c>
      <c r="P80" s="100">
        <f>'[4]STM05B'!S55</f>
        <v>0</v>
      </c>
    </row>
    <row r="81" spans="1:16" ht="15" customHeight="1">
      <c r="A81" s="130" t="s">
        <v>121</v>
      </c>
      <c r="B81" s="118">
        <f>'[4]STM05B'!E56</f>
        <v>39</v>
      </c>
      <c r="C81" s="119">
        <f>'[4]STM05B'!F56</f>
        <v>24</v>
      </c>
      <c r="D81" s="100">
        <f>'[4]STM05B'!G56</f>
        <v>8</v>
      </c>
      <c r="E81" s="119">
        <f>'[4]STM05B'!H56</f>
        <v>39</v>
      </c>
      <c r="F81" s="119">
        <f>'[4]STM05B'!I56</f>
        <v>24</v>
      </c>
      <c r="G81" s="119">
        <f>'[4]STM05B'!J56</f>
        <v>8</v>
      </c>
      <c r="H81" s="119">
        <f>'[4]STM05B'!K56</f>
        <v>0</v>
      </c>
      <c r="I81" s="119">
        <f>'[4]STM05B'!L56</f>
        <v>0</v>
      </c>
      <c r="J81" s="100">
        <f>'[4]STM05B'!M56</f>
        <v>0</v>
      </c>
      <c r="K81" s="118">
        <f>'[4]STM05B'!N56</f>
        <v>7339</v>
      </c>
      <c r="L81" s="119">
        <f>'[4]STM05B'!O56</f>
        <v>6283</v>
      </c>
      <c r="M81" s="119">
        <f>'[4]STM05B'!P56</f>
        <v>6925</v>
      </c>
      <c r="N81" s="119">
        <f>'[4]STM05B'!Q56</f>
        <v>0</v>
      </c>
      <c r="O81" s="119">
        <f>'[4]STM05B'!R56</f>
        <v>0</v>
      </c>
      <c r="P81" s="100">
        <f>'[4]STM05B'!S56</f>
        <v>0</v>
      </c>
    </row>
    <row r="82" spans="1:16" ht="15" customHeight="1">
      <c r="A82" s="155" t="s">
        <v>122</v>
      </c>
      <c r="B82" s="122">
        <f aca="true" t="shared" si="5" ref="B82:P82">SUM(B69:B81)</f>
        <v>267</v>
      </c>
      <c r="C82" s="123">
        <f t="shared" si="5"/>
        <v>103</v>
      </c>
      <c r="D82" s="124">
        <f t="shared" si="5"/>
        <v>87</v>
      </c>
      <c r="E82" s="123">
        <f t="shared" si="5"/>
        <v>267</v>
      </c>
      <c r="F82" s="123">
        <f t="shared" si="5"/>
        <v>103</v>
      </c>
      <c r="G82" s="123">
        <f t="shared" si="5"/>
        <v>87</v>
      </c>
      <c r="H82" s="123">
        <f t="shared" si="5"/>
        <v>0</v>
      </c>
      <c r="I82" s="123">
        <f t="shared" si="5"/>
        <v>0</v>
      </c>
      <c r="J82" s="124">
        <f t="shared" si="5"/>
        <v>0</v>
      </c>
      <c r="K82" s="156">
        <f t="shared" si="5"/>
        <v>134697</v>
      </c>
      <c r="L82" s="123">
        <f t="shared" si="5"/>
        <v>129809</v>
      </c>
      <c r="M82" s="123">
        <f t="shared" si="5"/>
        <v>49211</v>
      </c>
      <c r="N82" s="123">
        <f t="shared" si="5"/>
        <v>0</v>
      </c>
      <c r="O82" s="123">
        <f t="shared" si="5"/>
        <v>0</v>
      </c>
      <c r="P82" s="124">
        <f t="shared" si="5"/>
        <v>0</v>
      </c>
    </row>
    <row r="83" spans="1:16" ht="19.5" customHeight="1">
      <c r="A83" s="126" t="s">
        <v>123</v>
      </c>
      <c r="B83" s="127">
        <f>'[4]STM05B'!E57</f>
        <v>16</v>
      </c>
      <c r="C83" s="119">
        <f>'[4]STM05B'!F57</f>
        <v>4</v>
      </c>
      <c r="D83" s="100">
        <f>'[4]STM05B'!G57</f>
        <v>4</v>
      </c>
      <c r="E83" s="119">
        <f>'[4]STM05B'!H57</f>
        <v>16</v>
      </c>
      <c r="F83" s="119">
        <f>'[4]STM05B'!I57</f>
        <v>4</v>
      </c>
      <c r="G83" s="119">
        <f>'[4]STM05B'!J57</f>
        <v>4</v>
      </c>
      <c r="H83" s="119">
        <f>'[4]STM05B'!K57</f>
        <v>0</v>
      </c>
      <c r="I83" s="119">
        <f>'[4]STM05B'!L57</f>
        <v>0</v>
      </c>
      <c r="J83" s="100">
        <f>'[4]STM05B'!M57</f>
        <v>0</v>
      </c>
      <c r="K83" s="118">
        <f>'[4]STM05B'!N57</f>
        <v>5515</v>
      </c>
      <c r="L83" s="119">
        <f>'[4]STM05B'!O57</f>
        <v>2900</v>
      </c>
      <c r="M83" s="119">
        <f>'[4]STM05B'!P57</f>
        <v>5515</v>
      </c>
      <c r="N83" s="119">
        <f>'[4]STM05B'!Q57</f>
        <v>0</v>
      </c>
      <c r="O83" s="119">
        <f>'[4]STM05B'!R57</f>
        <v>0</v>
      </c>
      <c r="P83" s="100">
        <f>'[4]STM05B'!S57</f>
        <v>0</v>
      </c>
    </row>
    <row r="84" spans="1:16" ht="15" customHeight="1">
      <c r="A84" s="126" t="s">
        <v>124</v>
      </c>
      <c r="B84" s="118">
        <f>'[4]STM05B'!E58</f>
        <v>67</v>
      </c>
      <c r="C84" s="119">
        <f>'[4]STM05B'!F58</f>
        <v>47</v>
      </c>
      <c r="D84" s="100">
        <f>'[4]STM05B'!G58</f>
        <v>38</v>
      </c>
      <c r="E84" s="119">
        <f>'[4]STM05B'!H58</f>
        <v>67</v>
      </c>
      <c r="F84" s="119">
        <f>'[4]STM05B'!I58</f>
        <v>47</v>
      </c>
      <c r="G84" s="119">
        <f>'[4]STM05B'!J58</f>
        <v>38</v>
      </c>
      <c r="H84" s="119">
        <f>'[4]STM05B'!K58</f>
        <v>0</v>
      </c>
      <c r="I84" s="119">
        <f>'[4]STM05B'!L58</f>
        <v>0</v>
      </c>
      <c r="J84" s="100">
        <f>'[4]STM05B'!M58</f>
        <v>0</v>
      </c>
      <c r="K84" s="118">
        <f>'[4]STM05B'!N58</f>
        <v>11415</v>
      </c>
      <c r="L84" s="119">
        <f>'[4]STM05B'!O58</f>
        <v>12688</v>
      </c>
      <c r="M84" s="119">
        <f>'[4]STM05B'!P58</f>
        <v>16781</v>
      </c>
      <c r="N84" s="119">
        <f>'[4]STM05B'!Q58</f>
        <v>0</v>
      </c>
      <c r="O84" s="119">
        <f>'[4]STM05B'!R58</f>
        <v>0</v>
      </c>
      <c r="P84" s="100">
        <f>'[4]STM05B'!S58</f>
        <v>0</v>
      </c>
    </row>
    <row r="85" spans="1:16" ht="15" customHeight="1">
      <c r="A85" s="126" t="s">
        <v>125</v>
      </c>
      <c r="B85" s="118">
        <f>'[4]STM05B'!E59</f>
        <v>18</v>
      </c>
      <c r="C85" s="119">
        <f>'[4]STM05B'!F59</f>
        <v>8</v>
      </c>
      <c r="D85" s="100">
        <f>'[4]STM05B'!G59</f>
        <v>3</v>
      </c>
      <c r="E85" s="119">
        <f>'[4]STM05B'!H59</f>
        <v>18</v>
      </c>
      <c r="F85" s="119">
        <f>'[4]STM05B'!I59</f>
        <v>8</v>
      </c>
      <c r="G85" s="119">
        <f>'[4]STM05B'!J59</f>
        <v>3</v>
      </c>
      <c r="H85" s="119">
        <f>'[4]STM05B'!K59</f>
        <v>0</v>
      </c>
      <c r="I85" s="119">
        <f>'[4]STM05B'!L59</f>
        <v>0</v>
      </c>
      <c r="J85" s="100">
        <f>'[4]STM05B'!M59</f>
        <v>0</v>
      </c>
      <c r="K85" s="118">
        <f>'[4]STM05B'!N59</f>
        <v>12180</v>
      </c>
      <c r="L85" s="119">
        <f>'[4]STM05B'!O59</f>
        <v>12180</v>
      </c>
      <c r="M85" s="119">
        <f>'[4]STM05B'!P59</f>
        <v>12180</v>
      </c>
      <c r="N85" s="119">
        <f>'[4]STM05B'!Q59</f>
        <v>0</v>
      </c>
      <c r="O85" s="119">
        <f>'[4]STM05B'!R59</f>
        <v>0</v>
      </c>
      <c r="P85" s="100">
        <f>'[4]STM05B'!S59</f>
        <v>0</v>
      </c>
    </row>
    <row r="86" spans="1:16" ht="15" customHeight="1">
      <c r="A86" s="126" t="s">
        <v>126</v>
      </c>
      <c r="B86" s="118">
        <f>'[4]STM05B'!E60</f>
        <v>37</v>
      </c>
      <c r="C86" s="119">
        <f>'[4]STM05B'!F60</f>
        <v>5</v>
      </c>
      <c r="D86" s="100">
        <f>'[4]STM05B'!G60</f>
        <v>0</v>
      </c>
      <c r="E86" s="119">
        <f>'[4]STM05B'!H60</f>
        <v>37</v>
      </c>
      <c r="F86" s="119">
        <f>'[4]STM05B'!I60</f>
        <v>5</v>
      </c>
      <c r="G86" s="119">
        <f>'[4]STM05B'!J60</f>
        <v>0</v>
      </c>
      <c r="H86" s="119">
        <f>'[4]STM05B'!K60</f>
        <v>0</v>
      </c>
      <c r="I86" s="119">
        <f>'[4]STM05B'!L60</f>
        <v>0</v>
      </c>
      <c r="J86" s="100">
        <f>'[4]STM05B'!M60</f>
        <v>0</v>
      </c>
      <c r="K86" s="118">
        <f>'[4]STM05B'!N60</f>
        <v>11346</v>
      </c>
      <c r="L86" s="119">
        <f>'[4]STM05B'!O60</f>
        <v>11280</v>
      </c>
      <c r="M86" s="119">
        <f>'[4]STM05B'!P60</f>
        <v>0</v>
      </c>
      <c r="N86" s="119">
        <f>'[4]STM05B'!Q60</f>
        <v>0</v>
      </c>
      <c r="O86" s="119">
        <f>'[4]STM05B'!R60</f>
        <v>0</v>
      </c>
      <c r="P86" s="100">
        <f>'[4]STM05B'!S60</f>
        <v>0</v>
      </c>
    </row>
    <row r="87" spans="1:16" ht="15" customHeight="1">
      <c r="A87" s="126" t="s">
        <v>127</v>
      </c>
      <c r="B87" s="118">
        <f>'[4]STM05B'!E61</f>
        <v>5</v>
      </c>
      <c r="C87" s="119">
        <f>'[4]STM05B'!F61</f>
        <v>0</v>
      </c>
      <c r="D87" s="100">
        <f>'[4]STM05B'!G61</f>
        <v>1</v>
      </c>
      <c r="E87" s="119">
        <f>'[4]STM05B'!H61</f>
        <v>5</v>
      </c>
      <c r="F87" s="119">
        <f>'[4]STM05B'!I61</f>
        <v>0</v>
      </c>
      <c r="G87" s="119">
        <f>'[4]STM05B'!J61</f>
        <v>1</v>
      </c>
      <c r="H87" s="119">
        <f>'[4]STM05B'!K61</f>
        <v>0</v>
      </c>
      <c r="I87" s="119">
        <f>'[4]STM05B'!L61</f>
        <v>0</v>
      </c>
      <c r="J87" s="100">
        <f>'[4]STM05B'!M61</f>
        <v>0</v>
      </c>
      <c r="K87" s="118">
        <f>'[4]STM05B'!N61</f>
        <v>930</v>
      </c>
      <c r="L87" s="119">
        <f>'[4]STM05B'!O61</f>
        <v>0</v>
      </c>
      <c r="M87" s="119">
        <f>'[4]STM05B'!P61</f>
        <v>930</v>
      </c>
      <c r="N87" s="119">
        <f>'[4]STM05B'!Q61</f>
        <v>0</v>
      </c>
      <c r="O87" s="119">
        <f>'[4]STM05B'!R61</f>
        <v>0</v>
      </c>
      <c r="P87" s="100">
        <f>'[4]STM05B'!S61</f>
        <v>0</v>
      </c>
    </row>
    <row r="88" spans="1:16" ht="15" customHeight="1">
      <c r="A88" s="126" t="s">
        <v>128</v>
      </c>
      <c r="B88" s="118">
        <f>'[4]STM05B'!E62</f>
        <v>70</v>
      </c>
      <c r="C88" s="119">
        <f>'[4]STM05B'!F62</f>
        <v>35</v>
      </c>
      <c r="D88" s="100">
        <f>'[4]STM05B'!G62</f>
        <v>36</v>
      </c>
      <c r="E88" s="119">
        <f>'[4]STM05B'!H62</f>
        <v>70</v>
      </c>
      <c r="F88" s="119">
        <f>'[4]STM05B'!I62</f>
        <v>35</v>
      </c>
      <c r="G88" s="119">
        <f>'[4]STM05B'!J62</f>
        <v>36</v>
      </c>
      <c r="H88" s="119">
        <f>'[4]STM05B'!K62</f>
        <v>0</v>
      </c>
      <c r="I88" s="119">
        <f>'[4]STM05B'!L62</f>
        <v>0</v>
      </c>
      <c r="J88" s="100">
        <f>'[4]STM05B'!M62</f>
        <v>0</v>
      </c>
      <c r="K88" s="118">
        <f>'[4]STM05B'!N62</f>
        <v>13196</v>
      </c>
      <c r="L88" s="119">
        <f>'[4]STM05B'!O62</f>
        <v>13196</v>
      </c>
      <c r="M88" s="119">
        <f>'[4]STM05B'!P62</f>
        <v>13196</v>
      </c>
      <c r="N88" s="119">
        <f>'[4]STM05B'!Q62</f>
        <v>0</v>
      </c>
      <c r="O88" s="119">
        <f>'[4]STM05B'!R62</f>
        <v>0</v>
      </c>
      <c r="P88" s="100">
        <f>'[4]STM05B'!S62</f>
        <v>0</v>
      </c>
    </row>
    <row r="89" spans="1:16" ht="15" customHeight="1">
      <c r="A89" s="128" t="s">
        <v>129</v>
      </c>
      <c r="B89" s="118">
        <f>'[4]STM05B'!E63</f>
        <v>49</v>
      </c>
      <c r="C89" s="119">
        <f>'[4]STM05B'!F63</f>
        <v>27</v>
      </c>
      <c r="D89" s="100">
        <f>'[4]STM05B'!G63</f>
        <v>29</v>
      </c>
      <c r="E89" s="119">
        <f>'[4]STM05B'!H63</f>
        <v>49</v>
      </c>
      <c r="F89" s="119">
        <f>'[4]STM05B'!I63</f>
        <v>27</v>
      </c>
      <c r="G89" s="119">
        <f>'[4]STM05B'!J63</f>
        <v>29</v>
      </c>
      <c r="H89" s="119">
        <f>'[4]STM05B'!K63</f>
        <v>0</v>
      </c>
      <c r="I89" s="119">
        <f>'[4]STM05B'!L63</f>
        <v>0</v>
      </c>
      <c r="J89" s="100">
        <f>'[4]STM05B'!M63</f>
        <v>0</v>
      </c>
      <c r="K89" s="118">
        <f>'[4]STM05B'!N63</f>
        <v>10984</v>
      </c>
      <c r="L89" s="119">
        <f>'[4]STM05B'!O63</f>
        <v>10984</v>
      </c>
      <c r="M89" s="119">
        <f>'[4]STM05B'!P63</f>
        <v>10984</v>
      </c>
      <c r="N89" s="119">
        <f>'[4]STM05B'!Q63</f>
        <v>0</v>
      </c>
      <c r="O89" s="119">
        <f>'[4]STM05B'!R63</f>
        <v>0</v>
      </c>
      <c r="P89" s="100">
        <f>'[4]STM05B'!S63</f>
        <v>0</v>
      </c>
    </row>
    <row r="90" spans="1:16" ht="15" customHeight="1">
      <c r="A90" s="126" t="s">
        <v>130</v>
      </c>
      <c r="B90" s="118">
        <f>'[4]STM05B'!E64</f>
        <v>45</v>
      </c>
      <c r="C90" s="119">
        <f>'[4]STM05B'!F64</f>
        <v>42</v>
      </c>
      <c r="D90" s="100">
        <f>'[4]STM05B'!G64</f>
        <v>33</v>
      </c>
      <c r="E90" s="119">
        <f>'[4]STM05B'!H64</f>
        <v>45</v>
      </c>
      <c r="F90" s="119">
        <f>'[4]STM05B'!I64</f>
        <v>42</v>
      </c>
      <c r="G90" s="119">
        <f>'[4]STM05B'!J64</f>
        <v>33</v>
      </c>
      <c r="H90" s="119">
        <f>'[4]STM05B'!K64</f>
        <v>0</v>
      </c>
      <c r="I90" s="119">
        <f>'[4]STM05B'!L64</f>
        <v>0</v>
      </c>
      <c r="J90" s="100">
        <f>'[4]STM05B'!M64</f>
        <v>0</v>
      </c>
      <c r="K90" s="118">
        <f>'[4]STM05B'!N64</f>
        <v>5613</v>
      </c>
      <c r="L90" s="119">
        <f>'[4]STM05B'!O64</f>
        <v>5613</v>
      </c>
      <c r="M90" s="119">
        <f>'[4]STM05B'!P64</f>
        <v>5613</v>
      </c>
      <c r="N90" s="119">
        <f>'[4]STM05B'!Q64</f>
        <v>0</v>
      </c>
      <c r="O90" s="119">
        <f>'[4]STM05B'!R64</f>
        <v>0</v>
      </c>
      <c r="P90" s="100">
        <f>'[4]STM05B'!S64</f>
        <v>0</v>
      </c>
    </row>
    <row r="91" spans="1:16" ht="15" customHeight="1">
      <c r="A91" s="126" t="s">
        <v>131</v>
      </c>
      <c r="B91" s="118">
        <f>'[4]STM05B'!E65</f>
        <v>1</v>
      </c>
      <c r="C91" s="119">
        <f>'[4]STM05B'!F65</f>
        <v>0</v>
      </c>
      <c r="D91" s="100">
        <f>'[4]STM05B'!G65</f>
        <v>0</v>
      </c>
      <c r="E91" s="119">
        <f>'[4]STM05B'!H65</f>
        <v>1</v>
      </c>
      <c r="F91" s="119">
        <f>'[4]STM05B'!I65</f>
        <v>0</v>
      </c>
      <c r="G91" s="119">
        <f>'[4]STM05B'!J65</f>
        <v>0</v>
      </c>
      <c r="H91" s="119">
        <f>'[4]STM05B'!K65</f>
        <v>0</v>
      </c>
      <c r="I91" s="119">
        <f>'[4]STM05B'!L65</f>
        <v>0</v>
      </c>
      <c r="J91" s="100">
        <f>'[4]STM05B'!M65</f>
        <v>0</v>
      </c>
      <c r="K91" s="118">
        <f>'[4]STM05B'!N65</f>
        <v>5449</v>
      </c>
      <c r="L91" s="119">
        <f>'[4]STM05B'!O65</f>
        <v>0</v>
      </c>
      <c r="M91" s="119">
        <f>'[4]STM05B'!P65</f>
        <v>0</v>
      </c>
      <c r="N91" s="119">
        <f>'[4]STM05B'!Q65</f>
        <v>0</v>
      </c>
      <c r="O91" s="119">
        <f>'[4]STM05B'!R65</f>
        <v>0</v>
      </c>
      <c r="P91" s="100">
        <f>'[4]STM05B'!S65</f>
        <v>0</v>
      </c>
    </row>
    <row r="92" spans="1:16" ht="15" customHeight="1">
      <c r="A92" s="126" t="s">
        <v>132</v>
      </c>
      <c r="B92" s="118">
        <f>'[4]STM05B'!E66</f>
        <v>14</v>
      </c>
      <c r="C92" s="119">
        <f>'[4]STM05B'!F66</f>
        <v>5</v>
      </c>
      <c r="D92" s="100">
        <f>'[4]STM05B'!G66</f>
        <v>6</v>
      </c>
      <c r="E92" s="119">
        <f>'[4]STM05B'!H66</f>
        <v>14</v>
      </c>
      <c r="F92" s="119">
        <f>'[4]STM05B'!I66</f>
        <v>5</v>
      </c>
      <c r="G92" s="119">
        <f>'[4]STM05B'!J66</f>
        <v>6</v>
      </c>
      <c r="H92" s="119">
        <f>'[4]STM05B'!K66</f>
        <v>0</v>
      </c>
      <c r="I92" s="119">
        <f>'[4]STM05B'!L66</f>
        <v>0</v>
      </c>
      <c r="J92" s="100">
        <f>'[4]STM05B'!M66</f>
        <v>0</v>
      </c>
      <c r="K92" s="118">
        <f>'[4]STM05B'!N66</f>
        <v>10027</v>
      </c>
      <c r="L92" s="119">
        <f>'[4]STM05B'!O66</f>
        <v>12180</v>
      </c>
      <c r="M92" s="119">
        <f>'[4]STM05B'!P66</f>
        <v>9940</v>
      </c>
      <c r="N92" s="119">
        <f>'[4]STM05B'!Q66</f>
        <v>0</v>
      </c>
      <c r="O92" s="119">
        <f>'[4]STM05B'!R66</f>
        <v>0</v>
      </c>
      <c r="P92" s="100">
        <f>'[4]STM05B'!S66</f>
        <v>0</v>
      </c>
    </row>
    <row r="93" spans="1:16" ht="15" customHeight="1">
      <c r="A93" s="126" t="s">
        <v>133</v>
      </c>
      <c r="B93" s="118">
        <f>'[4]STM05B'!E67</f>
        <v>1</v>
      </c>
      <c r="C93" s="119">
        <f>'[4]STM05B'!F67</f>
        <v>0</v>
      </c>
      <c r="D93" s="100">
        <f>'[4]STM05B'!G67</f>
        <v>0</v>
      </c>
      <c r="E93" s="119">
        <f>'[4]STM05B'!H67</f>
        <v>1</v>
      </c>
      <c r="F93" s="119">
        <f>'[4]STM05B'!I67</f>
        <v>0</v>
      </c>
      <c r="G93" s="119">
        <f>'[4]STM05B'!J67</f>
        <v>0</v>
      </c>
      <c r="H93" s="119">
        <f>'[4]STM05B'!K67</f>
        <v>0</v>
      </c>
      <c r="I93" s="119">
        <f>'[4]STM05B'!L67</f>
        <v>0</v>
      </c>
      <c r="J93" s="100">
        <f>'[4]STM05B'!M67</f>
        <v>0</v>
      </c>
      <c r="K93" s="118">
        <f>'[4]STM05B'!N67</f>
        <v>10625</v>
      </c>
      <c r="L93" s="119">
        <f>'[4]STM05B'!O67</f>
        <v>0</v>
      </c>
      <c r="M93" s="119">
        <f>'[4]STM05B'!P67</f>
        <v>0</v>
      </c>
      <c r="N93" s="119">
        <f>'[4]STM05B'!Q67</f>
        <v>0</v>
      </c>
      <c r="O93" s="119">
        <f>'[4]STM05B'!R67</f>
        <v>0</v>
      </c>
      <c r="P93" s="100">
        <f>'[4]STM05B'!S67</f>
        <v>0</v>
      </c>
    </row>
    <row r="94" spans="1:16" ht="15" customHeight="1">
      <c r="A94" s="126" t="s">
        <v>134</v>
      </c>
      <c r="B94" s="118">
        <f>'[4]STM05B'!E68</f>
        <v>37</v>
      </c>
      <c r="C94" s="119">
        <f>'[4]STM05B'!F68</f>
        <v>7</v>
      </c>
      <c r="D94" s="100">
        <f>'[4]STM05B'!G68</f>
        <v>9</v>
      </c>
      <c r="E94" s="119">
        <f>'[4]STM05B'!H68</f>
        <v>37</v>
      </c>
      <c r="F94" s="119">
        <f>'[4]STM05B'!I68</f>
        <v>7</v>
      </c>
      <c r="G94" s="119">
        <f>'[4]STM05B'!J68</f>
        <v>9</v>
      </c>
      <c r="H94" s="119">
        <f>'[4]STM05B'!K68</f>
        <v>0</v>
      </c>
      <c r="I94" s="119">
        <f>'[4]STM05B'!L68</f>
        <v>0</v>
      </c>
      <c r="J94" s="100">
        <f>'[4]STM05B'!M68</f>
        <v>0</v>
      </c>
      <c r="K94" s="118">
        <f>'[4]STM05B'!N68</f>
        <v>16513</v>
      </c>
      <c r="L94" s="119">
        <f>'[4]STM05B'!O68</f>
        <v>16513</v>
      </c>
      <c r="M94" s="119">
        <f>'[4]STM05B'!P68</f>
        <v>16513</v>
      </c>
      <c r="N94" s="119">
        <f>'[4]STM05B'!Q68</f>
        <v>0</v>
      </c>
      <c r="O94" s="119">
        <f>'[4]STM05B'!R68</f>
        <v>0</v>
      </c>
      <c r="P94" s="100">
        <f>'[4]STM05B'!S68</f>
        <v>0</v>
      </c>
    </row>
    <row r="95" spans="1:16" ht="15" customHeight="1">
      <c r="A95" s="130" t="s">
        <v>135</v>
      </c>
      <c r="B95" s="118">
        <f>'[4]STM05B'!E69</f>
        <v>82</v>
      </c>
      <c r="C95" s="119">
        <f>'[4]STM05B'!F69</f>
        <v>27</v>
      </c>
      <c r="D95" s="100">
        <f>'[4]STM05B'!G69</f>
        <v>47</v>
      </c>
      <c r="E95" s="119">
        <f>'[4]STM05B'!H69</f>
        <v>82</v>
      </c>
      <c r="F95" s="119">
        <f>'[4]STM05B'!I69</f>
        <v>27</v>
      </c>
      <c r="G95" s="119">
        <f>'[4]STM05B'!J69</f>
        <v>47</v>
      </c>
      <c r="H95" s="119">
        <f>'[4]STM05B'!K69</f>
        <v>0</v>
      </c>
      <c r="I95" s="119">
        <f>'[4]STM05B'!L69</f>
        <v>0</v>
      </c>
      <c r="J95" s="100">
        <f>'[4]STM05B'!M69</f>
        <v>0</v>
      </c>
      <c r="K95" s="118">
        <f>'[4]STM05B'!N69</f>
        <v>8639</v>
      </c>
      <c r="L95" s="119">
        <f>'[4]STM05B'!O69</f>
        <v>8328</v>
      </c>
      <c r="M95" s="119">
        <f>'[4]STM05B'!P69</f>
        <v>8841</v>
      </c>
      <c r="N95" s="119">
        <f>'[4]STM05B'!Q69</f>
        <v>0</v>
      </c>
      <c r="O95" s="119">
        <f>'[4]STM05B'!R69</f>
        <v>0</v>
      </c>
      <c r="P95" s="100">
        <f>'[4]STM05B'!S69</f>
        <v>0</v>
      </c>
    </row>
    <row r="96" spans="1:16" ht="15" customHeight="1">
      <c r="A96" s="155" t="s">
        <v>136</v>
      </c>
      <c r="B96" s="122">
        <f aca="true" t="shared" si="6" ref="B96:P96">SUM(B83:B95)</f>
        <v>442</v>
      </c>
      <c r="C96" s="123">
        <f t="shared" si="6"/>
        <v>207</v>
      </c>
      <c r="D96" s="124">
        <f t="shared" si="6"/>
        <v>206</v>
      </c>
      <c r="E96" s="123">
        <f t="shared" si="6"/>
        <v>442</v>
      </c>
      <c r="F96" s="123">
        <f t="shared" si="6"/>
        <v>207</v>
      </c>
      <c r="G96" s="123">
        <f t="shared" si="6"/>
        <v>206</v>
      </c>
      <c r="H96" s="123">
        <f t="shared" si="6"/>
        <v>0</v>
      </c>
      <c r="I96" s="123">
        <f t="shared" si="6"/>
        <v>0</v>
      </c>
      <c r="J96" s="124">
        <f t="shared" si="6"/>
        <v>0</v>
      </c>
      <c r="K96" s="156">
        <f t="shared" si="6"/>
        <v>122432</v>
      </c>
      <c r="L96" s="123">
        <f t="shared" si="6"/>
        <v>105862</v>
      </c>
      <c r="M96" s="123">
        <f t="shared" si="6"/>
        <v>100493</v>
      </c>
      <c r="N96" s="123">
        <f t="shared" si="6"/>
        <v>0</v>
      </c>
      <c r="O96" s="123">
        <f t="shared" si="6"/>
        <v>0</v>
      </c>
      <c r="P96" s="124">
        <f t="shared" si="6"/>
        <v>0</v>
      </c>
    </row>
    <row r="97" spans="1:16" ht="18" customHeight="1">
      <c r="A97" s="128" t="s">
        <v>137</v>
      </c>
      <c r="B97" s="127">
        <f>'[4]STM05B'!E70</f>
        <v>7</v>
      </c>
      <c r="C97" s="119">
        <f>'[4]STM05B'!F70</f>
        <v>0</v>
      </c>
      <c r="D97" s="100">
        <f>'[4]STM05B'!G70</f>
        <v>3</v>
      </c>
      <c r="E97" s="119">
        <f>'[4]STM05B'!H70</f>
        <v>7</v>
      </c>
      <c r="F97" s="119">
        <f>'[4]STM05B'!I70</f>
        <v>0</v>
      </c>
      <c r="G97" s="119">
        <f>'[4]STM05B'!J70</f>
        <v>3</v>
      </c>
      <c r="H97" s="119">
        <f>'[4]STM05B'!K70</f>
        <v>0</v>
      </c>
      <c r="I97" s="119">
        <f>'[4]STM05B'!L70</f>
        <v>0</v>
      </c>
      <c r="J97" s="100">
        <f>'[4]STM05B'!M70</f>
        <v>0</v>
      </c>
      <c r="K97" s="118">
        <f>'[4]STM05B'!N70</f>
        <v>2943</v>
      </c>
      <c r="L97" s="119">
        <f>'[4]STM05B'!O70</f>
        <v>0</v>
      </c>
      <c r="M97" s="119">
        <f>'[4]STM05B'!P70</f>
        <v>2943</v>
      </c>
      <c r="N97" s="119">
        <f>'[4]STM05B'!Q70</f>
        <v>0</v>
      </c>
      <c r="O97" s="119">
        <f>'[4]STM05B'!R70</f>
        <v>0</v>
      </c>
      <c r="P97" s="100">
        <f>'[4]STM05B'!S70</f>
        <v>0</v>
      </c>
    </row>
    <row r="98" spans="1:16" ht="15" customHeight="1">
      <c r="A98" s="126" t="s">
        <v>138</v>
      </c>
      <c r="B98" s="118">
        <f>'[4]STM05B'!E71</f>
        <v>23</v>
      </c>
      <c r="C98" s="119">
        <f>'[4]STM05B'!F71</f>
        <v>13</v>
      </c>
      <c r="D98" s="100">
        <f>'[4]STM05B'!G71</f>
        <v>5</v>
      </c>
      <c r="E98" s="119">
        <f>'[4]STM05B'!H71</f>
        <v>23</v>
      </c>
      <c r="F98" s="119">
        <f>'[4]STM05B'!I71</f>
        <v>13</v>
      </c>
      <c r="G98" s="119">
        <f>'[4]STM05B'!J71</f>
        <v>5</v>
      </c>
      <c r="H98" s="119">
        <f>'[4]STM05B'!K71</f>
        <v>0</v>
      </c>
      <c r="I98" s="119">
        <f>'[4]STM05B'!L71</f>
        <v>0</v>
      </c>
      <c r="J98" s="100">
        <f>'[4]STM05B'!M71</f>
        <v>0</v>
      </c>
      <c r="K98" s="118">
        <f>'[4]STM05B'!N71</f>
        <v>10501</v>
      </c>
      <c r="L98" s="119">
        <f>'[4]STM05B'!O71</f>
        <v>10501</v>
      </c>
      <c r="M98" s="119">
        <f>'[4]STM05B'!P71</f>
        <v>10608</v>
      </c>
      <c r="N98" s="119">
        <f>'[4]STM05B'!Q71</f>
        <v>0</v>
      </c>
      <c r="O98" s="119">
        <f>'[4]STM05B'!R71</f>
        <v>0</v>
      </c>
      <c r="P98" s="100">
        <f>'[4]STM05B'!S71</f>
        <v>0</v>
      </c>
    </row>
    <row r="99" spans="1:16" ht="15" customHeight="1">
      <c r="A99" s="126" t="s">
        <v>139</v>
      </c>
      <c r="B99" s="118">
        <f>'[4]STM05B'!E72</f>
        <v>54</v>
      </c>
      <c r="C99" s="119">
        <f>'[4]STM05B'!F72</f>
        <v>23</v>
      </c>
      <c r="D99" s="100">
        <f>'[4]STM05B'!G72</f>
        <v>0</v>
      </c>
      <c r="E99" s="119">
        <f>'[4]STM05B'!H72</f>
        <v>54</v>
      </c>
      <c r="F99" s="119">
        <f>'[4]STM05B'!I72</f>
        <v>23</v>
      </c>
      <c r="G99" s="119">
        <f>'[4]STM05B'!J72</f>
        <v>0</v>
      </c>
      <c r="H99" s="119">
        <f>'[4]STM05B'!K72</f>
        <v>0</v>
      </c>
      <c r="I99" s="119">
        <f>'[4]STM05B'!L72</f>
        <v>0</v>
      </c>
      <c r="J99" s="100">
        <f>'[4]STM05B'!M72</f>
        <v>0</v>
      </c>
      <c r="K99" s="118">
        <f>'[4]STM05B'!N72</f>
        <v>8200</v>
      </c>
      <c r="L99" s="119">
        <f>'[4]STM05B'!O72</f>
        <v>8200</v>
      </c>
      <c r="M99" s="119">
        <f>'[4]STM05B'!P72</f>
        <v>0</v>
      </c>
      <c r="N99" s="119">
        <f>'[4]STM05B'!Q72</f>
        <v>0</v>
      </c>
      <c r="O99" s="119">
        <f>'[4]STM05B'!R72</f>
        <v>0</v>
      </c>
      <c r="P99" s="100">
        <f>'[4]STM05B'!S72</f>
        <v>0</v>
      </c>
    </row>
    <row r="100" spans="1:16" ht="15" customHeight="1">
      <c r="A100" s="126" t="s">
        <v>140</v>
      </c>
      <c r="B100" s="118">
        <f>'[4]STM05B'!E73</f>
        <v>78</v>
      </c>
      <c r="C100" s="119">
        <f>'[4]STM05B'!F73</f>
        <v>49</v>
      </c>
      <c r="D100" s="100">
        <f>'[4]STM05B'!G73</f>
        <v>38</v>
      </c>
      <c r="E100" s="119">
        <f>'[4]STM05B'!H73</f>
        <v>78</v>
      </c>
      <c r="F100" s="119">
        <f>'[4]STM05B'!I73</f>
        <v>49</v>
      </c>
      <c r="G100" s="119">
        <f>'[4]STM05B'!J73</f>
        <v>38</v>
      </c>
      <c r="H100" s="119">
        <f>'[4]STM05B'!K73</f>
        <v>0</v>
      </c>
      <c r="I100" s="119">
        <f>'[4]STM05B'!L73</f>
        <v>0</v>
      </c>
      <c r="J100" s="100">
        <f>'[4]STM05B'!M73</f>
        <v>0</v>
      </c>
      <c r="K100" s="118">
        <f>'[4]STM05B'!N73</f>
        <v>8479</v>
      </c>
      <c r="L100" s="119">
        <f>'[4]STM05B'!O73</f>
        <v>9089</v>
      </c>
      <c r="M100" s="119">
        <f>'[4]STM05B'!P73</f>
        <v>8578</v>
      </c>
      <c r="N100" s="119">
        <f>'[4]STM05B'!Q73</f>
        <v>0</v>
      </c>
      <c r="O100" s="119">
        <f>'[4]STM05B'!R73</f>
        <v>0</v>
      </c>
      <c r="P100" s="100">
        <f>'[4]STM05B'!S73</f>
        <v>0</v>
      </c>
    </row>
    <row r="101" spans="1:16" ht="15" customHeight="1">
      <c r="A101" s="126" t="s">
        <v>141</v>
      </c>
      <c r="B101" s="118">
        <f>'[4]STM05B'!E74</f>
        <v>17</v>
      </c>
      <c r="C101" s="119">
        <f>'[4]STM05B'!F74</f>
        <v>2</v>
      </c>
      <c r="D101" s="100">
        <f>'[4]STM05B'!G74</f>
        <v>6</v>
      </c>
      <c r="E101" s="119">
        <f>'[4]STM05B'!H74</f>
        <v>17</v>
      </c>
      <c r="F101" s="119">
        <f>'[4]STM05B'!I74</f>
        <v>2</v>
      </c>
      <c r="G101" s="119">
        <f>'[4]STM05B'!J74</f>
        <v>6</v>
      </c>
      <c r="H101" s="119">
        <f>'[4]STM05B'!K74</f>
        <v>0</v>
      </c>
      <c r="I101" s="119">
        <f>'[4]STM05B'!L74</f>
        <v>0</v>
      </c>
      <c r="J101" s="100">
        <f>'[4]STM05B'!M74</f>
        <v>0</v>
      </c>
      <c r="K101" s="118">
        <f>'[4]STM05B'!N74</f>
        <v>12314</v>
      </c>
      <c r="L101" s="119">
        <f>'[4]STM05B'!O74</f>
        <v>12314</v>
      </c>
      <c r="M101" s="119">
        <f>'[4]STM05B'!P74</f>
        <v>12314</v>
      </c>
      <c r="N101" s="119">
        <f>'[4]STM05B'!Q74</f>
        <v>0</v>
      </c>
      <c r="O101" s="119">
        <f>'[4]STM05B'!R74</f>
        <v>0</v>
      </c>
      <c r="P101" s="100">
        <f>'[4]STM05B'!S74</f>
        <v>0</v>
      </c>
    </row>
    <row r="102" spans="1:16" ht="15" customHeight="1">
      <c r="A102" s="126" t="s">
        <v>142</v>
      </c>
      <c r="B102" s="118">
        <f>'[4]STM05B'!E75</f>
        <v>72</v>
      </c>
      <c r="C102" s="119">
        <f>'[4]STM05B'!F75</f>
        <v>25</v>
      </c>
      <c r="D102" s="100">
        <f>'[4]STM05B'!G75</f>
        <v>34</v>
      </c>
      <c r="E102" s="119">
        <f>'[4]STM05B'!H75</f>
        <v>72</v>
      </c>
      <c r="F102" s="119">
        <f>'[4]STM05B'!I75</f>
        <v>25</v>
      </c>
      <c r="G102" s="119">
        <f>'[4]STM05B'!J75</f>
        <v>34</v>
      </c>
      <c r="H102" s="119">
        <f>'[4]STM05B'!K75</f>
        <v>0</v>
      </c>
      <c r="I102" s="119">
        <f>'[4]STM05B'!L75</f>
        <v>0</v>
      </c>
      <c r="J102" s="100">
        <f>'[4]STM05B'!M75</f>
        <v>0</v>
      </c>
      <c r="K102" s="118">
        <f>'[4]STM05B'!N75</f>
        <v>9594</v>
      </c>
      <c r="L102" s="119">
        <f>'[4]STM05B'!O75</f>
        <v>8958</v>
      </c>
      <c r="M102" s="119">
        <f>'[4]STM05B'!P75</f>
        <v>8543</v>
      </c>
      <c r="N102" s="119">
        <f>'[4]STM05B'!Q75</f>
        <v>0</v>
      </c>
      <c r="O102" s="119">
        <f>'[4]STM05B'!R75</f>
        <v>0</v>
      </c>
      <c r="P102" s="100">
        <f>'[4]STM05B'!S75</f>
        <v>0</v>
      </c>
    </row>
    <row r="103" spans="1:16" ht="15" customHeight="1">
      <c r="A103" s="126" t="s">
        <v>143</v>
      </c>
      <c r="B103" s="118">
        <f>'[4]STM05B'!E76</f>
        <v>60</v>
      </c>
      <c r="C103" s="119">
        <f>'[4]STM05B'!F76</f>
        <v>17</v>
      </c>
      <c r="D103" s="100">
        <f>'[4]STM05B'!G76</f>
        <v>0</v>
      </c>
      <c r="E103" s="119">
        <f>'[4]STM05B'!H76</f>
        <v>60</v>
      </c>
      <c r="F103" s="119">
        <f>'[4]STM05B'!I76</f>
        <v>17</v>
      </c>
      <c r="G103" s="119">
        <f>'[4]STM05B'!J76</f>
        <v>0</v>
      </c>
      <c r="H103" s="119">
        <f>'[4]STM05B'!K76</f>
        <v>0</v>
      </c>
      <c r="I103" s="119">
        <f>'[4]STM05B'!L76</f>
        <v>0</v>
      </c>
      <c r="J103" s="100">
        <f>'[4]STM05B'!M76</f>
        <v>0</v>
      </c>
      <c r="K103" s="118">
        <f>'[4]STM05B'!N76</f>
        <v>8475</v>
      </c>
      <c r="L103" s="119">
        <f>'[4]STM05B'!O76</f>
        <v>8475</v>
      </c>
      <c r="M103" s="119">
        <f>'[4]STM05B'!P76</f>
        <v>0</v>
      </c>
      <c r="N103" s="119">
        <f>'[4]STM05B'!Q76</f>
        <v>0</v>
      </c>
      <c r="O103" s="119">
        <f>'[4]STM05B'!R76</f>
        <v>0</v>
      </c>
      <c r="P103" s="100">
        <f>'[4]STM05B'!S76</f>
        <v>0</v>
      </c>
    </row>
    <row r="104" spans="1:16" ht="15" customHeight="1">
      <c r="A104" s="126" t="s">
        <v>144</v>
      </c>
      <c r="B104" s="118">
        <f>'[4]STM05B'!E77</f>
        <v>92</v>
      </c>
      <c r="C104" s="119">
        <f>'[4]STM05B'!F77</f>
        <v>29</v>
      </c>
      <c r="D104" s="100">
        <f>'[4]STM05B'!G77</f>
        <v>0</v>
      </c>
      <c r="E104" s="119">
        <f>'[4]STM05B'!H77</f>
        <v>92</v>
      </c>
      <c r="F104" s="119">
        <f>'[4]STM05B'!I77</f>
        <v>29</v>
      </c>
      <c r="G104" s="119">
        <f>'[4]STM05B'!J77</f>
        <v>0</v>
      </c>
      <c r="H104" s="119">
        <f>'[4]STM05B'!K77</f>
        <v>0</v>
      </c>
      <c r="I104" s="119">
        <f>'[4]STM05B'!L77</f>
        <v>0</v>
      </c>
      <c r="J104" s="100">
        <f>'[4]STM05B'!M77</f>
        <v>0</v>
      </c>
      <c r="K104" s="118">
        <f>'[4]STM05B'!N77</f>
        <v>5000</v>
      </c>
      <c r="L104" s="119">
        <f>'[4]STM05B'!O77</f>
        <v>5000</v>
      </c>
      <c r="M104" s="119">
        <f>'[4]STM05B'!P77</f>
        <v>0</v>
      </c>
      <c r="N104" s="119">
        <f>'[4]STM05B'!Q77</f>
        <v>0</v>
      </c>
      <c r="O104" s="119">
        <f>'[4]STM05B'!R77</f>
        <v>0</v>
      </c>
      <c r="P104" s="100">
        <f>'[4]STM05B'!S77</f>
        <v>0</v>
      </c>
    </row>
    <row r="105" spans="1:16" ht="15" customHeight="1">
      <c r="A105" s="126" t="s">
        <v>145</v>
      </c>
      <c r="B105" s="118">
        <f>'[4]STM05B'!E78</f>
        <v>8</v>
      </c>
      <c r="C105" s="119">
        <f>'[4]STM05B'!F78</f>
        <v>2</v>
      </c>
      <c r="D105" s="100">
        <f>'[4]STM05B'!G78</f>
        <v>3</v>
      </c>
      <c r="E105" s="119">
        <f>'[4]STM05B'!H78</f>
        <v>8</v>
      </c>
      <c r="F105" s="119">
        <f>'[4]STM05B'!I78</f>
        <v>2</v>
      </c>
      <c r="G105" s="119">
        <f>'[4]STM05B'!J78</f>
        <v>3</v>
      </c>
      <c r="H105" s="119">
        <f>'[4]STM05B'!K78</f>
        <v>0</v>
      </c>
      <c r="I105" s="119">
        <f>'[4]STM05B'!L78</f>
        <v>0</v>
      </c>
      <c r="J105" s="100">
        <f>'[4]STM05B'!M78</f>
        <v>0</v>
      </c>
      <c r="K105" s="118">
        <f>'[4]STM05B'!N78</f>
        <v>4390</v>
      </c>
      <c r="L105" s="119">
        <f>'[4]STM05B'!O78</f>
        <v>4390</v>
      </c>
      <c r="M105" s="119">
        <f>'[4]STM05B'!P78</f>
        <v>4390</v>
      </c>
      <c r="N105" s="119">
        <f>'[4]STM05B'!Q78</f>
        <v>0</v>
      </c>
      <c r="O105" s="119">
        <f>'[4]STM05B'!R78</f>
        <v>0</v>
      </c>
      <c r="P105" s="100">
        <f>'[4]STM05B'!S78</f>
        <v>0</v>
      </c>
    </row>
    <row r="106" spans="1:16" ht="15" customHeight="1">
      <c r="A106" s="126" t="s">
        <v>146</v>
      </c>
      <c r="B106" s="118">
        <f>'[4]STM05B'!E79</f>
        <v>54</v>
      </c>
      <c r="C106" s="119">
        <f>'[4]STM05B'!F79</f>
        <v>30</v>
      </c>
      <c r="D106" s="100">
        <f>'[4]STM05B'!G79</f>
        <v>23</v>
      </c>
      <c r="E106" s="119">
        <f>'[4]STM05B'!H79</f>
        <v>54</v>
      </c>
      <c r="F106" s="119">
        <f>'[4]STM05B'!I79</f>
        <v>30</v>
      </c>
      <c r="G106" s="119">
        <f>'[4]STM05B'!J79</f>
        <v>23</v>
      </c>
      <c r="H106" s="119">
        <f>'[4]STM05B'!K79</f>
        <v>0</v>
      </c>
      <c r="I106" s="119">
        <f>'[4]STM05B'!L79</f>
        <v>0</v>
      </c>
      <c r="J106" s="100">
        <f>'[4]STM05B'!M79</f>
        <v>0</v>
      </c>
      <c r="K106" s="118">
        <f>'[4]STM05B'!N79</f>
        <v>11561</v>
      </c>
      <c r="L106" s="119">
        <f>'[4]STM05B'!O79</f>
        <v>14826</v>
      </c>
      <c r="M106" s="119">
        <f>'[4]STM05B'!P79</f>
        <v>11070</v>
      </c>
      <c r="N106" s="119">
        <f>'[4]STM05B'!Q79</f>
        <v>0</v>
      </c>
      <c r="O106" s="119">
        <f>'[4]STM05B'!R79</f>
        <v>0</v>
      </c>
      <c r="P106" s="100">
        <f>'[4]STM05B'!S79</f>
        <v>0</v>
      </c>
    </row>
    <row r="107" spans="1:16" ht="15" customHeight="1">
      <c r="A107" s="130" t="s">
        <v>147</v>
      </c>
      <c r="B107" s="118">
        <f>'[4]STM05B'!E80</f>
        <v>6</v>
      </c>
      <c r="C107" s="119">
        <f>'[4]STM05B'!F80</f>
        <v>0</v>
      </c>
      <c r="D107" s="100">
        <f>'[4]STM05B'!G80</f>
        <v>6</v>
      </c>
      <c r="E107" s="119">
        <f>'[4]STM05B'!H80</f>
        <v>6</v>
      </c>
      <c r="F107" s="119">
        <f>'[4]STM05B'!I80</f>
        <v>0</v>
      </c>
      <c r="G107" s="119">
        <f>'[4]STM05B'!J80</f>
        <v>6</v>
      </c>
      <c r="H107" s="119">
        <f>'[4]STM05B'!K80</f>
        <v>0</v>
      </c>
      <c r="I107" s="119">
        <f>'[4]STM05B'!L80</f>
        <v>0</v>
      </c>
      <c r="J107" s="100">
        <f>'[4]STM05B'!M80</f>
        <v>0</v>
      </c>
      <c r="K107" s="118">
        <f>'[4]STM05B'!N80</f>
        <v>11376</v>
      </c>
      <c r="L107" s="119">
        <f>'[4]STM05B'!O80</f>
        <v>0</v>
      </c>
      <c r="M107" s="119">
        <f>'[4]STM05B'!P80</f>
        <v>11376</v>
      </c>
      <c r="N107" s="119">
        <f>'[4]STM05B'!Q80</f>
        <v>0</v>
      </c>
      <c r="O107" s="119">
        <f>'[4]STM05B'!R80</f>
        <v>0</v>
      </c>
      <c r="P107" s="100">
        <f>'[4]STM05B'!S80</f>
        <v>0</v>
      </c>
    </row>
    <row r="108" spans="1:16" ht="15" customHeight="1" thickBot="1">
      <c r="A108" s="157" t="s">
        <v>148</v>
      </c>
      <c r="B108" s="122">
        <f aca="true" t="shared" si="7" ref="B108:P108">SUM(B97:B107)</f>
        <v>471</v>
      </c>
      <c r="C108" s="123">
        <f t="shared" si="7"/>
        <v>190</v>
      </c>
      <c r="D108" s="124">
        <f t="shared" si="7"/>
        <v>118</v>
      </c>
      <c r="E108" s="123">
        <f t="shared" si="7"/>
        <v>471</v>
      </c>
      <c r="F108" s="123">
        <f t="shared" si="7"/>
        <v>190</v>
      </c>
      <c r="G108" s="123">
        <f t="shared" si="7"/>
        <v>118</v>
      </c>
      <c r="H108" s="123">
        <f t="shared" si="7"/>
        <v>0</v>
      </c>
      <c r="I108" s="123">
        <f t="shared" si="7"/>
        <v>0</v>
      </c>
      <c r="J108" s="124">
        <f t="shared" si="7"/>
        <v>0</v>
      </c>
      <c r="K108" s="156">
        <f t="shared" si="7"/>
        <v>92833</v>
      </c>
      <c r="L108" s="123">
        <f t="shared" si="7"/>
        <v>81753</v>
      </c>
      <c r="M108" s="123">
        <f t="shared" si="7"/>
        <v>69822</v>
      </c>
      <c r="N108" s="123">
        <f t="shared" si="7"/>
        <v>0</v>
      </c>
      <c r="O108" s="123">
        <f t="shared" si="7"/>
        <v>0</v>
      </c>
      <c r="P108" s="124">
        <f t="shared" si="7"/>
        <v>0</v>
      </c>
    </row>
    <row r="109" spans="1:16" ht="18.75" customHeight="1" thickBot="1">
      <c r="A109" s="158" t="s">
        <v>149</v>
      </c>
      <c r="B109" s="159">
        <f aca="true" t="shared" si="8" ref="B109:P109">SUM(B18,B26,B36,B44,B56,B82,B96,B108)</f>
        <v>2184</v>
      </c>
      <c r="C109" s="160">
        <f t="shared" si="8"/>
        <v>1030</v>
      </c>
      <c r="D109" s="161">
        <f t="shared" si="8"/>
        <v>759</v>
      </c>
      <c r="E109" s="160">
        <f t="shared" si="8"/>
        <v>2184</v>
      </c>
      <c r="F109" s="160">
        <f t="shared" si="8"/>
        <v>1030</v>
      </c>
      <c r="G109" s="160">
        <f t="shared" si="8"/>
        <v>759</v>
      </c>
      <c r="H109" s="160">
        <f t="shared" si="8"/>
        <v>0</v>
      </c>
      <c r="I109" s="160">
        <f t="shared" si="8"/>
        <v>0</v>
      </c>
      <c r="J109" s="161">
        <f t="shared" si="8"/>
        <v>0</v>
      </c>
      <c r="K109" s="162">
        <f t="shared" si="8"/>
        <v>678125</v>
      </c>
      <c r="L109" s="160">
        <f t="shared" si="8"/>
        <v>575462</v>
      </c>
      <c r="M109" s="160">
        <f t="shared" si="8"/>
        <v>454898</v>
      </c>
      <c r="N109" s="160">
        <f t="shared" si="8"/>
        <v>0</v>
      </c>
      <c r="O109" s="160">
        <f t="shared" si="8"/>
        <v>0</v>
      </c>
      <c r="P109" s="161">
        <f t="shared" si="8"/>
        <v>0</v>
      </c>
    </row>
    <row r="110" ht="18.75" customHeight="1">
      <c r="A110" s="82" t="s">
        <v>25</v>
      </c>
    </row>
  </sheetData>
  <mergeCells count="1">
    <mergeCell ref="I62:J62"/>
  </mergeCells>
  <printOptions/>
  <pageMargins left="0.58" right="0.5" top="1.15" bottom="1.23" header="0.73" footer="0.74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2" sqref="A2:I32"/>
    </sheetView>
  </sheetViews>
  <sheetFormatPr defaultColWidth="9.00390625" defaultRowHeight="12.75"/>
  <cols>
    <col min="8" max="9" width="12.75390625" style="0" customWidth="1"/>
  </cols>
  <sheetData>
    <row r="2" ht="12.75">
      <c r="I2" s="174" t="s">
        <v>158</v>
      </c>
    </row>
    <row r="4" spans="1:9" ht="15.75">
      <c r="A4" s="59"/>
      <c r="B4" s="163" t="s">
        <v>150</v>
      </c>
      <c r="I4" s="1"/>
    </row>
    <row r="5" spans="1:9" ht="15.75" thickBot="1">
      <c r="A5" s="164"/>
      <c r="B5" s="165"/>
      <c r="C5" s="166"/>
      <c r="D5" s="166"/>
      <c r="E5" s="166"/>
      <c r="F5" s="166"/>
      <c r="G5" s="166"/>
      <c r="H5" s="167"/>
      <c r="I5" s="167"/>
    </row>
    <row r="6" spans="1:9" ht="19.5" thickBot="1" thickTop="1">
      <c r="A6" s="168" t="s">
        <v>151</v>
      </c>
      <c r="B6" s="169"/>
      <c r="C6" s="169"/>
      <c r="D6" s="169"/>
      <c r="E6" s="169"/>
      <c r="F6" s="169"/>
      <c r="G6" s="170"/>
      <c r="H6" s="171" t="s">
        <v>152</v>
      </c>
      <c r="I6" s="172" t="s">
        <v>153</v>
      </c>
    </row>
    <row r="7" spans="1:9" ht="15">
      <c r="A7" s="6" t="s">
        <v>154</v>
      </c>
      <c r="B7" s="7"/>
      <c r="C7" s="7"/>
      <c r="D7" s="7"/>
      <c r="E7" s="7"/>
      <c r="F7" s="7"/>
      <c r="G7" s="7"/>
      <c r="H7" s="8">
        <v>315736</v>
      </c>
      <c r="I7" s="9">
        <v>709329</v>
      </c>
    </row>
    <row r="8" spans="1:9" ht="13.5" thickBot="1">
      <c r="A8" s="10"/>
      <c r="B8" s="11" t="s">
        <v>2</v>
      </c>
      <c r="C8" s="12"/>
      <c r="D8" s="13"/>
      <c r="E8" s="13"/>
      <c r="F8" s="13"/>
      <c r="G8" s="13"/>
      <c r="H8" s="14"/>
      <c r="I8" s="15"/>
    </row>
    <row r="9" spans="1:9" ht="15">
      <c r="A9" s="16" t="s">
        <v>3</v>
      </c>
      <c r="B9" s="17"/>
      <c r="C9" s="18"/>
      <c r="D9" s="18"/>
      <c r="E9" s="18"/>
      <c r="F9" s="18"/>
      <c r="G9" s="19"/>
      <c r="H9" s="20">
        <v>210</v>
      </c>
      <c r="I9" s="20">
        <v>4557</v>
      </c>
    </row>
    <row r="10" spans="1:9" ht="12.75">
      <c r="A10" s="21" t="s">
        <v>4</v>
      </c>
      <c r="B10" s="22" t="s">
        <v>5</v>
      </c>
      <c r="C10" s="23"/>
      <c r="D10" s="23"/>
      <c r="E10" s="23"/>
      <c r="F10" s="23"/>
      <c r="G10" s="24"/>
      <c r="H10" s="25">
        <f>I10-'[1]SR- nástroje'!I27</f>
        <v>210</v>
      </c>
      <c r="I10" s="26">
        <v>4423</v>
      </c>
    </row>
    <row r="11" spans="1:9" ht="12.75">
      <c r="A11" s="27" t="s">
        <v>4</v>
      </c>
      <c r="B11" s="28" t="s">
        <v>6</v>
      </c>
      <c r="C11" s="23"/>
      <c r="D11" s="23"/>
      <c r="E11" s="23"/>
      <c r="F11" s="23"/>
      <c r="G11" s="24"/>
      <c r="H11" s="25">
        <v>0</v>
      </c>
      <c r="I11" s="26">
        <v>0</v>
      </c>
    </row>
    <row r="12" spans="1:9" ht="12.75">
      <c r="A12" s="27" t="s">
        <v>4</v>
      </c>
      <c r="B12" s="28" t="s">
        <v>7</v>
      </c>
      <c r="C12" s="23"/>
      <c r="D12" s="23"/>
      <c r="E12" s="23"/>
      <c r="F12" s="23"/>
      <c r="G12" s="24"/>
      <c r="H12" s="25">
        <v>0</v>
      </c>
      <c r="I12" s="26">
        <v>0</v>
      </c>
    </row>
    <row r="13" spans="1:9" ht="12.75">
      <c r="A13" s="27" t="s">
        <v>4</v>
      </c>
      <c r="B13" s="29" t="s">
        <v>8</v>
      </c>
      <c r="C13" s="23"/>
      <c r="D13" s="23"/>
      <c r="E13" s="23"/>
      <c r="F13" s="23"/>
      <c r="G13" s="24"/>
      <c r="H13" s="25">
        <v>0</v>
      </c>
      <c r="I13" s="26">
        <v>0</v>
      </c>
    </row>
    <row r="14" spans="1:9" ht="12.75">
      <c r="A14" s="30" t="s">
        <v>9</v>
      </c>
      <c r="B14" s="31" t="s">
        <v>10</v>
      </c>
      <c r="C14" s="32"/>
      <c r="D14" s="32"/>
      <c r="E14" s="32"/>
      <c r="F14" s="32"/>
      <c r="G14" s="33"/>
      <c r="H14" s="34"/>
      <c r="I14" s="35"/>
    </row>
    <row r="15" spans="1:9" ht="13.5" thickBot="1">
      <c r="A15" s="36"/>
      <c r="B15" s="37" t="s">
        <v>11</v>
      </c>
      <c r="C15" s="38"/>
      <c r="D15" s="38"/>
      <c r="E15" s="38"/>
      <c r="F15" s="38"/>
      <c r="G15" s="39"/>
      <c r="H15" s="40">
        <v>0</v>
      </c>
      <c r="I15" s="41">
        <v>134</v>
      </c>
    </row>
    <row r="16" spans="1:9" ht="15">
      <c r="A16" s="42" t="s">
        <v>26</v>
      </c>
      <c r="B16" s="43"/>
      <c r="C16" s="18"/>
      <c r="D16" s="18"/>
      <c r="E16" s="18"/>
      <c r="F16" s="18"/>
      <c r="G16" s="19"/>
      <c r="H16" s="20">
        <v>315526</v>
      </c>
      <c r="I16" s="20">
        <v>704772</v>
      </c>
    </row>
    <row r="17" spans="1:9" ht="12.75">
      <c r="A17" s="21" t="s">
        <v>4</v>
      </c>
      <c r="B17" s="44" t="s">
        <v>6</v>
      </c>
      <c r="C17" s="23"/>
      <c r="D17" s="23"/>
      <c r="E17" s="23"/>
      <c r="F17" s="23"/>
      <c r="G17" s="24"/>
      <c r="H17" s="45">
        <v>10198</v>
      </c>
      <c r="I17" s="45">
        <v>43489</v>
      </c>
    </row>
    <row r="18" spans="1:9" ht="12.75">
      <c r="A18" s="27" t="s">
        <v>4</v>
      </c>
      <c r="B18" s="28" t="s">
        <v>12</v>
      </c>
      <c r="C18" s="23"/>
      <c r="D18" s="23"/>
      <c r="E18" s="23"/>
      <c r="F18" s="23"/>
      <c r="G18" s="24"/>
      <c r="H18" s="45">
        <v>276166</v>
      </c>
      <c r="I18" s="45">
        <v>518043</v>
      </c>
    </row>
    <row r="19" spans="1:9" ht="12.75">
      <c r="A19" s="27"/>
      <c r="B19" s="46" t="s">
        <v>13</v>
      </c>
      <c r="C19" s="23"/>
      <c r="D19" s="23"/>
      <c r="E19" s="23"/>
      <c r="F19" s="23"/>
      <c r="G19" s="24"/>
      <c r="H19" s="47">
        <v>640</v>
      </c>
      <c r="I19" s="48">
        <v>4153</v>
      </c>
    </row>
    <row r="20" spans="1:9" ht="12.75">
      <c r="A20" s="27"/>
      <c r="B20" s="46" t="s">
        <v>14</v>
      </c>
      <c r="C20" s="23"/>
      <c r="D20" s="23"/>
      <c r="E20" s="23"/>
      <c r="F20" s="23"/>
      <c r="G20" s="24"/>
      <c r="H20" s="47">
        <v>2906</v>
      </c>
      <c r="I20" s="48">
        <v>15285</v>
      </c>
    </row>
    <row r="21" spans="1:9" ht="12.75">
      <c r="A21" s="27"/>
      <c r="B21" s="49" t="s">
        <v>15</v>
      </c>
      <c r="C21" s="23"/>
      <c r="D21" s="23"/>
      <c r="E21" s="23"/>
      <c r="F21" s="23"/>
      <c r="G21" s="24"/>
      <c r="H21" s="47">
        <v>16</v>
      </c>
      <c r="I21" s="48">
        <v>408</v>
      </c>
    </row>
    <row r="22" spans="1:9" ht="12.75">
      <c r="A22" s="27"/>
      <c r="B22" s="49" t="s">
        <v>16</v>
      </c>
      <c r="C22" s="23"/>
      <c r="D22" s="23"/>
      <c r="E22" s="23"/>
      <c r="F22" s="23"/>
      <c r="G22" s="24"/>
      <c r="H22" s="47">
        <v>272603</v>
      </c>
      <c r="I22" s="48">
        <v>498196</v>
      </c>
    </row>
    <row r="23" spans="1:9" ht="12.75">
      <c r="A23" s="27"/>
      <c r="B23" s="49" t="s">
        <v>17</v>
      </c>
      <c r="C23" s="23"/>
      <c r="D23" s="23"/>
      <c r="E23" s="23"/>
      <c r="F23" s="23"/>
      <c r="G23" s="24"/>
      <c r="H23" s="47">
        <v>264996</v>
      </c>
      <c r="I23" s="48">
        <v>444062</v>
      </c>
    </row>
    <row r="24" spans="1:9" ht="12.75">
      <c r="A24" s="27" t="s">
        <v>4</v>
      </c>
      <c r="B24" s="28" t="s">
        <v>18</v>
      </c>
      <c r="C24" s="23"/>
      <c r="D24" s="23"/>
      <c r="E24" s="23"/>
      <c r="F24" s="23"/>
      <c r="G24" s="24"/>
      <c r="H24" s="45">
        <v>148</v>
      </c>
      <c r="I24" s="45">
        <v>1566</v>
      </c>
    </row>
    <row r="25" spans="1:9" ht="12.75">
      <c r="A25" s="27" t="s">
        <v>4</v>
      </c>
      <c r="B25" s="22" t="s">
        <v>19</v>
      </c>
      <c r="C25" s="23"/>
      <c r="D25" s="23"/>
      <c r="E25" s="23"/>
      <c r="F25" s="23"/>
      <c r="G25" s="24"/>
      <c r="H25" s="45">
        <v>0</v>
      </c>
      <c r="I25" s="45">
        <v>0</v>
      </c>
    </row>
    <row r="26" spans="1:9" ht="12.75">
      <c r="A26" s="27" t="s">
        <v>4</v>
      </c>
      <c r="B26" s="44" t="s">
        <v>20</v>
      </c>
      <c r="C26" s="23"/>
      <c r="D26" s="23"/>
      <c r="E26" s="23"/>
      <c r="F26" s="23"/>
      <c r="G26" s="24"/>
      <c r="H26" s="45">
        <v>23241</v>
      </c>
      <c r="I26" s="45">
        <v>112266</v>
      </c>
    </row>
    <row r="27" spans="1:9" ht="12.75">
      <c r="A27" s="27"/>
      <c r="B27" s="49" t="s">
        <v>21</v>
      </c>
      <c r="C27" s="23"/>
      <c r="D27" s="23"/>
      <c r="E27" s="23"/>
      <c r="F27" s="23"/>
      <c r="G27" s="24"/>
      <c r="H27" s="47">
        <v>22969</v>
      </c>
      <c r="I27" s="48">
        <v>111319</v>
      </c>
    </row>
    <row r="28" spans="1:9" ht="12.75">
      <c r="A28" s="27" t="s">
        <v>9</v>
      </c>
      <c r="B28" s="44" t="s">
        <v>22</v>
      </c>
      <c r="C28" s="23"/>
      <c r="D28" s="23"/>
      <c r="E28" s="23"/>
      <c r="F28" s="23"/>
      <c r="G28" s="24"/>
      <c r="H28" s="45">
        <v>0</v>
      </c>
      <c r="I28" s="45">
        <v>0</v>
      </c>
    </row>
    <row r="29" spans="1:9" ht="12.75">
      <c r="A29" s="27" t="s">
        <v>9</v>
      </c>
      <c r="B29" s="50" t="s">
        <v>23</v>
      </c>
      <c r="C29" s="51"/>
      <c r="D29" s="51"/>
      <c r="E29" s="51"/>
      <c r="F29" s="51"/>
      <c r="G29" s="52"/>
      <c r="H29" s="45">
        <v>0</v>
      </c>
      <c r="I29" s="45">
        <v>0</v>
      </c>
    </row>
    <row r="30" spans="1:9" ht="13.5" thickBot="1">
      <c r="A30" s="53" t="s">
        <v>9</v>
      </c>
      <c r="B30" s="54" t="s">
        <v>24</v>
      </c>
      <c r="C30" s="55"/>
      <c r="D30" s="55"/>
      <c r="E30" s="55"/>
      <c r="F30" s="55"/>
      <c r="G30" s="56"/>
      <c r="H30" s="57">
        <v>5773</v>
      </c>
      <c r="I30" s="58">
        <v>29408</v>
      </c>
    </row>
    <row r="32" ht="12.75">
      <c r="A32" t="s">
        <v>25</v>
      </c>
    </row>
  </sheetData>
  <printOptions/>
  <pageMargins left="0.5511811023622047" right="0.7874015748031497" top="0.984251968503937" bottom="0.984251968503937" header="0.66929133858267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1">
      <selection activeCell="A7" sqref="A7:I39"/>
    </sheetView>
  </sheetViews>
  <sheetFormatPr defaultColWidth="9.00390625" defaultRowHeight="12.75"/>
  <cols>
    <col min="6" max="6" width="9.00390625" style="0" customWidth="1"/>
    <col min="7" max="7" width="20.625" style="0" customWidth="1"/>
    <col min="8" max="8" width="16.25390625" style="0" customWidth="1"/>
    <col min="9" max="9" width="15.00390625" style="0" customWidth="1"/>
    <col min="10" max="10" width="19.25390625" style="59" customWidth="1"/>
    <col min="11" max="11" width="14.875" style="0" customWidth="1"/>
  </cols>
  <sheetData>
    <row r="1" spans="1:10" ht="12.75">
      <c r="A1" s="59"/>
      <c r="B1" s="60"/>
      <c r="J1"/>
    </row>
    <row r="2" spans="1:10" ht="12.75">
      <c r="A2" s="59"/>
      <c r="B2" s="60"/>
      <c r="J2"/>
    </row>
    <row r="3" spans="1:10" ht="14.25" customHeight="1">
      <c r="A3" s="59"/>
      <c r="B3" s="60"/>
      <c r="J3"/>
    </row>
    <row r="4" spans="1:10" ht="20.25" customHeight="1">
      <c r="A4" s="59"/>
      <c r="B4" s="60"/>
      <c r="J4"/>
    </row>
    <row r="5" spans="1:10" ht="12.75">
      <c r="A5" s="59"/>
      <c r="B5" s="60"/>
      <c r="J5"/>
    </row>
    <row r="6" spans="1:10" ht="12.75">
      <c r="A6" s="59"/>
      <c r="B6" s="60"/>
      <c r="J6"/>
    </row>
    <row r="7" spans="1:10" ht="12.75">
      <c r="A7" s="59"/>
      <c r="B7" s="60"/>
      <c r="J7"/>
    </row>
    <row r="8" spans="1:10" ht="12.75">
      <c r="A8" s="59"/>
      <c r="B8" s="60"/>
      <c r="I8" s="174" t="s">
        <v>157</v>
      </c>
      <c r="J8"/>
    </row>
    <row r="9" spans="1:10" ht="12.75">
      <c r="A9" s="59"/>
      <c r="B9" s="60"/>
      <c r="J9"/>
    </row>
    <row r="10" spans="1:10" ht="15.75">
      <c r="A10" s="59"/>
      <c r="B10" s="163" t="s">
        <v>155</v>
      </c>
      <c r="I10" s="1"/>
      <c r="J10"/>
    </row>
    <row r="11" spans="1:10" ht="15.75" thickBot="1">
      <c r="A11" s="164"/>
      <c r="B11" s="165"/>
      <c r="C11" s="166"/>
      <c r="D11" s="166"/>
      <c r="E11" s="166"/>
      <c r="F11" s="166"/>
      <c r="G11" s="166"/>
      <c r="H11" s="167"/>
      <c r="I11" s="167"/>
      <c r="J11"/>
    </row>
    <row r="12" spans="1:10" ht="19.5" thickBot="1" thickTop="1">
      <c r="A12" s="168" t="s">
        <v>151</v>
      </c>
      <c r="B12" s="169"/>
      <c r="C12" s="169"/>
      <c r="D12" s="169"/>
      <c r="E12" s="169"/>
      <c r="F12" s="169"/>
      <c r="G12" s="170"/>
      <c r="H12" s="171" t="s">
        <v>152</v>
      </c>
      <c r="I12" s="172" t="s">
        <v>153</v>
      </c>
      <c r="J12"/>
    </row>
    <row r="13" spans="1:10" ht="12.75">
      <c r="A13" s="61"/>
      <c r="B13" s="62"/>
      <c r="C13" s="62"/>
      <c r="D13" s="62"/>
      <c r="E13" s="62"/>
      <c r="F13" s="62"/>
      <c r="G13" s="62"/>
      <c r="H13" s="63"/>
      <c r="I13" s="63"/>
      <c r="J13"/>
    </row>
    <row r="14" spans="1:11" ht="15">
      <c r="A14" s="64" t="s">
        <v>156</v>
      </c>
      <c r="B14" s="7"/>
      <c r="C14" s="7"/>
      <c r="D14" s="7"/>
      <c r="E14" s="7"/>
      <c r="F14" s="7"/>
      <c r="G14" s="7"/>
      <c r="H14" s="8">
        <f>H16+H23</f>
        <v>235740</v>
      </c>
      <c r="I14" s="8">
        <f>I16+I23</f>
        <v>1567480</v>
      </c>
      <c r="K14" s="60"/>
    </row>
    <row r="15" spans="1:11" ht="13.5" thickBot="1">
      <c r="A15" s="65"/>
      <c r="B15" s="66" t="s">
        <v>2</v>
      </c>
      <c r="C15" s="67"/>
      <c r="D15" s="7"/>
      <c r="E15" s="7"/>
      <c r="F15" s="7"/>
      <c r="G15" s="7"/>
      <c r="H15" s="14"/>
      <c r="I15" s="14"/>
      <c r="J15" s="59">
        <v>1567479560.19</v>
      </c>
      <c r="K15" s="68"/>
    </row>
    <row r="16" spans="1:11" ht="15">
      <c r="A16" s="16" t="s">
        <v>3</v>
      </c>
      <c r="B16" s="17"/>
      <c r="C16" s="18"/>
      <c r="D16" s="18"/>
      <c r="E16" s="18"/>
      <c r="F16" s="18"/>
      <c r="G16" s="19"/>
      <c r="H16" s="20">
        <f>SUM(H17:H22)</f>
        <v>23</v>
      </c>
      <c r="I16" s="20">
        <f>SUM(I17:I22)</f>
        <v>786</v>
      </c>
      <c r="K16" s="60"/>
    </row>
    <row r="17" spans="1:11" ht="12.75">
      <c r="A17" s="21" t="s">
        <v>4</v>
      </c>
      <c r="B17" s="22" t="s">
        <v>5</v>
      </c>
      <c r="C17" s="23"/>
      <c r="D17" s="23"/>
      <c r="E17" s="23"/>
      <c r="F17" s="23"/>
      <c r="G17" s="24"/>
      <c r="H17" s="25">
        <f>I17-'[2]SR- nástroje'!I26</f>
        <v>23</v>
      </c>
      <c r="I17" s="26">
        <f>ROUND(J18/1000,0)</f>
        <v>786</v>
      </c>
      <c r="J17" s="59">
        <v>785816</v>
      </c>
      <c r="K17" s="60"/>
    </row>
    <row r="18" spans="1:11" ht="12.75">
      <c r="A18" s="27" t="s">
        <v>4</v>
      </c>
      <c r="B18" s="28" t="s">
        <v>6</v>
      </c>
      <c r="C18" s="23"/>
      <c r="D18" s="23"/>
      <c r="E18" s="23"/>
      <c r="F18" s="23"/>
      <c r="G18" s="24"/>
      <c r="H18" s="25">
        <f>I18-'[2]SR- nástroje'!I27</f>
        <v>0</v>
      </c>
      <c r="I18" s="26">
        <f>ROUND(J19/1000,0)</f>
        <v>0</v>
      </c>
      <c r="J18" s="59">
        <v>785816</v>
      </c>
      <c r="K18" s="60"/>
    </row>
    <row r="19" spans="1:11" ht="12.75">
      <c r="A19" s="27" t="s">
        <v>4</v>
      </c>
      <c r="B19" s="28" t="s">
        <v>7</v>
      </c>
      <c r="C19" s="23"/>
      <c r="D19" s="23"/>
      <c r="E19" s="23"/>
      <c r="F19" s="23"/>
      <c r="G19" s="24"/>
      <c r="H19" s="25">
        <f>I19-'[2]SR- nástroje'!I28</f>
        <v>0</v>
      </c>
      <c r="I19" s="26">
        <f>ROUND(J20/1000,0)</f>
        <v>0</v>
      </c>
      <c r="J19" s="59">
        <v>0</v>
      </c>
      <c r="K19" s="60"/>
    </row>
    <row r="20" spans="1:11" ht="12.75">
      <c r="A20" s="27" t="s">
        <v>4</v>
      </c>
      <c r="B20" s="29" t="s">
        <v>8</v>
      </c>
      <c r="C20" s="23"/>
      <c r="D20" s="23"/>
      <c r="E20" s="23"/>
      <c r="F20" s="23"/>
      <c r="G20" s="24"/>
      <c r="H20" s="25">
        <f>I20-'[2]SR- nástroje'!I29</f>
        <v>0</v>
      </c>
      <c r="I20" s="26">
        <f>ROUND(J21/1000,0)</f>
        <v>0</v>
      </c>
      <c r="J20" s="59">
        <v>0</v>
      </c>
      <c r="K20" s="60"/>
    </row>
    <row r="21" spans="1:11" ht="12.75">
      <c r="A21" s="30" t="s">
        <v>9</v>
      </c>
      <c r="B21" s="31" t="s">
        <v>10</v>
      </c>
      <c r="C21" s="32"/>
      <c r="D21" s="32"/>
      <c r="E21" s="32"/>
      <c r="F21" s="32"/>
      <c r="G21" s="33"/>
      <c r="H21" s="34">
        <f>I21-'[2]SR- nástroje'!I30</f>
        <v>0</v>
      </c>
      <c r="I21" s="35"/>
      <c r="J21" s="59">
        <v>0</v>
      </c>
      <c r="K21" s="60"/>
    </row>
    <row r="22" spans="1:11" ht="13.5" thickBot="1">
      <c r="A22" s="36"/>
      <c r="B22" s="37" t="s">
        <v>11</v>
      </c>
      <c r="C22" s="38"/>
      <c r="D22" s="38"/>
      <c r="E22" s="38"/>
      <c r="F22" s="38"/>
      <c r="G22" s="39"/>
      <c r="H22" s="40">
        <f>I22-'[2]SR- nástroje'!I31</f>
        <v>0</v>
      </c>
      <c r="I22" s="41">
        <f>ROUND(J23/1000,0)</f>
        <v>0</v>
      </c>
      <c r="K22" s="60"/>
    </row>
    <row r="23" spans="1:11" ht="15">
      <c r="A23" s="42" t="s">
        <v>26</v>
      </c>
      <c r="B23" s="43"/>
      <c r="C23" s="18"/>
      <c r="D23" s="18"/>
      <c r="E23" s="18"/>
      <c r="F23" s="18"/>
      <c r="G23" s="19"/>
      <c r="H23" s="20">
        <f>H24+H25+H31+H32+H33+H35+H36+H37</f>
        <v>235717</v>
      </c>
      <c r="I23" s="20">
        <f>I24+I25+I31+I32+I33+I35+I36+I37</f>
        <v>1566694</v>
      </c>
      <c r="J23" s="59">
        <v>0</v>
      </c>
      <c r="K23" s="60"/>
    </row>
    <row r="24" spans="1:12" ht="12.75">
      <c r="A24" s="21" t="s">
        <v>4</v>
      </c>
      <c r="B24" s="44" t="s">
        <v>6</v>
      </c>
      <c r="C24" s="23"/>
      <c r="D24" s="23"/>
      <c r="E24" s="23"/>
      <c r="F24" s="23"/>
      <c r="G24" s="24"/>
      <c r="H24" s="45">
        <f>I24-'[2]SR- nástroje'!I33</f>
        <v>26396</v>
      </c>
      <c r="I24" s="45">
        <f>ROUND(J25/1000,0)</f>
        <v>86390</v>
      </c>
      <c r="J24" s="59">
        <v>1566693744.19</v>
      </c>
      <c r="K24" s="68"/>
      <c r="L24" s="60">
        <f>1330978-I23</f>
        <v>-235716</v>
      </c>
    </row>
    <row r="25" spans="1:11" ht="12.75">
      <c r="A25" s="27" t="s">
        <v>4</v>
      </c>
      <c r="B25" s="28" t="s">
        <v>12</v>
      </c>
      <c r="C25" s="23"/>
      <c r="D25" s="23"/>
      <c r="E25" s="23"/>
      <c r="F25" s="23"/>
      <c r="G25" s="24"/>
      <c r="H25" s="45">
        <f>I25-'[2]SR- nástroje'!I35</f>
        <v>182746</v>
      </c>
      <c r="I25" s="45">
        <f>I26+I27+I28+I29+I30</f>
        <v>1271157</v>
      </c>
      <c r="J25" s="59">
        <v>86390230.47999999</v>
      </c>
      <c r="K25" s="60"/>
    </row>
    <row r="26" spans="1:11" ht="12.75">
      <c r="A26" s="27"/>
      <c r="B26" s="69" t="s">
        <v>29</v>
      </c>
      <c r="C26" s="23"/>
      <c r="D26" s="23"/>
      <c r="E26" s="23"/>
      <c r="F26" s="23"/>
      <c r="G26" s="24"/>
      <c r="H26" s="70">
        <f>I26-'[2]SR- nástroje'!I36</f>
        <v>15898</v>
      </c>
      <c r="I26" s="70">
        <f aca="true" t="shared" si="0" ref="I26:I36">ROUND(J27/1000,0)</f>
        <v>72559</v>
      </c>
      <c r="J26" s="59">
        <v>1271156887</v>
      </c>
      <c r="K26" s="60">
        <f>I26+I27+I28+I29+I30</f>
        <v>1271157</v>
      </c>
    </row>
    <row r="27" spans="1:11" ht="12.75">
      <c r="A27" s="27"/>
      <c r="B27" s="69" t="s">
        <v>30</v>
      </c>
      <c r="C27" s="23"/>
      <c r="D27" s="23"/>
      <c r="E27" s="23"/>
      <c r="F27" s="23"/>
      <c r="G27" s="24"/>
      <c r="H27" s="70">
        <f>I27-'[2]SR- nástroje'!I38</f>
        <v>10246</v>
      </c>
      <c r="I27" s="70">
        <f t="shared" si="0"/>
        <v>37892</v>
      </c>
      <c r="J27" s="59">
        <v>72558901.6</v>
      </c>
      <c r="K27" s="60"/>
    </row>
    <row r="28" spans="1:11" ht="12.75">
      <c r="A28" s="27"/>
      <c r="B28" s="69" t="s">
        <v>31</v>
      </c>
      <c r="C28" s="23"/>
      <c r="D28" s="23"/>
      <c r="E28" s="23"/>
      <c r="F28" s="23"/>
      <c r="G28" s="24"/>
      <c r="H28" s="70">
        <f>I28-'[2]SR- nástroje'!I39</f>
        <v>265</v>
      </c>
      <c r="I28" s="70">
        <f t="shared" si="0"/>
        <v>403</v>
      </c>
      <c r="J28" s="59">
        <v>37891565.9</v>
      </c>
      <c r="K28" s="60" t="e">
        <f>J25+J26+J31+J34+#REF!</f>
        <v>#REF!</v>
      </c>
    </row>
    <row r="29" spans="1:11" ht="12.75">
      <c r="A29" s="27"/>
      <c r="B29" s="69" t="s">
        <v>32</v>
      </c>
      <c r="C29" s="23"/>
      <c r="D29" s="23"/>
      <c r="E29" s="23"/>
      <c r="F29" s="23"/>
      <c r="G29" s="24"/>
      <c r="H29" s="70">
        <f>I29-'[2]SR- nástroje'!I40</f>
        <v>14415</v>
      </c>
      <c r="I29" s="70">
        <f t="shared" si="0"/>
        <v>82741</v>
      </c>
      <c r="J29" s="59">
        <v>403099</v>
      </c>
      <c r="K29" s="60"/>
    </row>
    <row r="30" spans="1:11" ht="12.75">
      <c r="A30" s="27"/>
      <c r="B30" s="71" t="s">
        <v>33</v>
      </c>
      <c r="C30" s="51"/>
      <c r="D30" s="51"/>
      <c r="E30" s="51"/>
      <c r="F30" s="51"/>
      <c r="G30" s="52"/>
      <c r="H30" s="70">
        <f>I30-'[2]SR- nástroje'!I41</f>
        <v>141922</v>
      </c>
      <c r="I30" s="70">
        <f t="shared" si="0"/>
        <v>1077562</v>
      </c>
      <c r="J30" s="59">
        <v>82741246</v>
      </c>
      <c r="K30" s="60"/>
    </row>
    <row r="31" spans="1:13" ht="12.75">
      <c r="A31" s="27" t="s">
        <v>4</v>
      </c>
      <c r="B31" s="28" t="s">
        <v>18</v>
      </c>
      <c r="C31" s="23"/>
      <c r="D31" s="23"/>
      <c r="E31" s="23"/>
      <c r="F31" s="23"/>
      <c r="G31" s="24"/>
      <c r="H31" s="45">
        <f>I31-'[2]SR- nástroje'!I42</f>
        <v>809</v>
      </c>
      <c r="I31" s="45">
        <f t="shared" si="0"/>
        <v>3283</v>
      </c>
      <c r="J31" s="59">
        <v>1077562074.5</v>
      </c>
      <c r="K31" s="72"/>
      <c r="L31" s="73"/>
      <c r="M31" s="73"/>
    </row>
    <row r="32" spans="1:11" ht="12.75">
      <c r="A32" s="27" t="s">
        <v>4</v>
      </c>
      <c r="B32" s="22" t="s">
        <v>19</v>
      </c>
      <c r="C32" s="23"/>
      <c r="D32" s="23"/>
      <c r="E32" s="23"/>
      <c r="F32" s="23"/>
      <c r="G32" s="24"/>
      <c r="H32" s="45">
        <f>I32-'[2]SR- nástroje'!I43</f>
        <v>184</v>
      </c>
      <c r="I32" s="45">
        <f t="shared" si="0"/>
        <v>387</v>
      </c>
      <c r="J32" s="59">
        <v>3283134</v>
      </c>
      <c r="K32" s="60"/>
    </row>
    <row r="33" spans="1:11" ht="12.75">
      <c r="A33" s="27" t="s">
        <v>4</v>
      </c>
      <c r="B33" s="44" t="s">
        <v>20</v>
      </c>
      <c r="C33" s="23"/>
      <c r="D33" s="23"/>
      <c r="E33" s="23"/>
      <c r="F33" s="23"/>
      <c r="G33" s="24"/>
      <c r="H33" s="45">
        <f>I33-'[2]SR- nástroje'!I44</f>
        <v>15615</v>
      </c>
      <c r="I33" s="45">
        <f t="shared" si="0"/>
        <v>151517</v>
      </c>
      <c r="J33" s="59">
        <v>386500</v>
      </c>
      <c r="K33" s="60"/>
    </row>
    <row r="34" spans="1:13" ht="15">
      <c r="A34" s="27"/>
      <c r="B34" s="71" t="s">
        <v>21</v>
      </c>
      <c r="C34" s="23"/>
      <c r="D34" s="23"/>
      <c r="E34" s="23"/>
      <c r="F34" s="23"/>
      <c r="G34" s="24"/>
      <c r="H34" s="70">
        <f>I34-'[2]SR- nástroje'!I45</f>
        <v>15601</v>
      </c>
      <c r="I34" s="70">
        <f t="shared" si="0"/>
        <v>150537</v>
      </c>
      <c r="J34" s="74">
        <v>151517081.4</v>
      </c>
      <c r="K34" s="75"/>
      <c r="L34" s="76"/>
      <c r="M34" s="76"/>
    </row>
    <row r="35" spans="1:11" ht="12.75">
      <c r="A35" s="27" t="s">
        <v>9</v>
      </c>
      <c r="B35" s="44" t="s">
        <v>22</v>
      </c>
      <c r="C35" s="23"/>
      <c r="D35" s="23"/>
      <c r="E35" s="23"/>
      <c r="F35" s="23"/>
      <c r="G35" s="24"/>
      <c r="H35" s="45">
        <f>I35-'[2]SR- nástroje'!I46</f>
        <v>0</v>
      </c>
      <c r="I35" s="45">
        <f t="shared" si="0"/>
        <v>0</v>
      </c>
      <c r="J35" s="59">
        <v>150536605</v>
      </c>
      <c r="K35" s="60">
        <f>'[3]SR'!$K$53+'[3]SR'!$K$54+'[3]SR'!$K$55</f>
        <v>150536605</v>
      </c>
    </row>
    <row r="36" spans="1:11" ht="12.75">
      <c r="A36" s="27" t="s">
        <v>9</v>
      </c>
      <c r="B36" s="50" t="s">
        <v>23</v>
      </c>
      <c r="C36" s="51"/>
      <c r="D36" s="51"/>
      <c r="E36" s="51"/>
      <c r="F36" s="51"/>
      <c r="G36" s="52"/>
      <c r="H36" s="45">
        <f>I36-'[2]SR- nástroje'!I47</f>
        <v>0</v>
      </c>
      <c r="I36" s="45">
        <f t="shared" si="0"/>
        <v>0</v>
      </c>
      <c r="J36" s="59">
        <v>0</v>
      </c>
      <c r="K36" s="60"/>
    </row>
    <row r="37" spans="1:11" ht="13.5" thickBot="1">
      <c r="A37" s="53" t="s">
        <v>9</v>
      </c>
      <c r="B37" s="54" t="s">
        <v>24</v>
      </c>
      <c r="C37" s="55"/>
      <c r="D37" s="55"/>
      <c r="E37" s="55"/>
      <c r="F37" s="55"/>
      <c r="G37" s="56"/>
      <c r="H37" s="57">
        <v>9967</v>
      </c>
      <c r="I37" s="57">
        <v>53960</v>
      </c>
      <c r="J37" s="59">
        <v>0</v>
      </c>
      <c r="K37" s="60"/>
    </row>
    <row r="38" spans="1:10" ht="12.75">
      <c r="A38" s="60"/>
      <c r="J38"/>
    </row>
    <row r="39" spans="1:10" ht="12.75">
      <c r="A39" s="60" t="s">
        <v>25</v>
      </c>
      <c r="J39"/>
    </row>
    <row r="40" spans="1:10" ht="12.75">
      <c r="A40" s="60"/>
      <c r="D40" s="73"/>
      <c r="J40"/>
    </row>
    <row r="41" spans="1:4" s="73" customFormat="1" ht="15">
      <c r="A41" s="77"/>
      <c r="B41" s="78"/>
      <c r="C41" s="78"/>
      <c r="D41"/>
    </row>
    <row r="42" spans="1:10" ht="12.75">
      <c r="A42" s="60"/>
      <c r="J42"/>
    </row>
    <row r="43" spans="1:10" ht="15">
      <c r="A43" s="60"/>
      <c r="D43" s="76"/>
      <c r="J43"/>
    </row>
    <row r="44" spans="1:4" s="76" customFormat="1" ht="15">
      <c r="A44" s="60"/>
      <c r="B44"/>
      <c r="C44"/>
      <c r="D44"/>
    </row>
    <row r="45" spans="1:10" ht="12.75">
      <c r="A45" s="60"/>
      <c r="J45"/>
    </row>
    <row r="46" spans="1:10" ht="12.75">
      <c r="A46" s="60"/>
      <c r="J46"/>
    </row>
    <row r="47" spans="1:10" ht="12.75">
      <c r="A47" s="60"/>
      <c r="J47"/>
    </row>
    <row r="48" spans="1:10" ht="12.75">
      <c r="A48" s="60"/>
      <c r="J48"/>
    </row>
    <row r="49" spans="1:10" ht="12.75">
      <c r="A49" s="60"/>
      <c r="J49"/>
    </row>
    <row r="50" spans="1:10" ht="7.5" customHeight="1">
      <c r="A50" s="60"/>
      <c r="D50" s="78"/>
      <c r="J50"/>
    </row>
    <row r="51" spans="1:4" s="78" customFormat="1" ht="15">
      <c r="A51" s="60"/>
      <c r="B51"/>
      <c r="C51"/>
      <c r="D51"/>
    </row>
    <row r="52" spans="1:10" ht="12.75">
      <c r="A52" s="60"/>
      <c r="J52"/>
    </row>
    <row r="53" spans="1:10" ht="12.75">
      <c r="A53" s="60"/>
      <c r="J53"/>
    </row>
    <row r="54" spans="1:10" ht="12.75">
      <c r="A54" s="60"/>
      <c r="J54"/>
    </row>
    <row r="55" spans="1:10" ht="12.75">
      <c r="A55" s="60"/>
      <c r="J55"/>
    </row>
    <row r="56" spans="1:10" ht="12.75">
      <c r="A56" s="60"/>
      <c r="J56"/>
    </row>
    <row r="57" spans="1:10" ht="12.75">
      <c r="A57" s="60"/>
      <c r="J57"/>
    </row>
    <row r="58" spans="1:10" ht="12.75">
      <c r="A58" s="60"/>
      <c r="J58"/>
    </row>
    <row r="59" spans="1:10" ht="12.75">
      <c r="A59" s="60"/>
      <c r="J59"/>
    </row>
    <row r="60" spans="1:10" ht="12.75">
      <c r="A60" s="60"/>
      <c r="J60"/>
    </row>
    <row r="61" spans="1:10" ht="12.75">
      <c r="A61" s="60"/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</sheetData>
  <printOptions/>
  <pageMargins left="0.7874015748031497" right="0.7874015748031497" top="0.46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6" sqref="G6"/>
    </sheetView>
  </sheetViews>
  <sheetFormatPr defaultColWidth="9.00390625" defaultRowHeight="12.75"/>
  <cols>
    <col min="8" max="9" width="12.75390625" style="0" customWidth="1"/>
  </cols>
  <sheetData>
    <row r="1" ht="13.5" thickBot="1">
      <c r="I1" s="1" t="s">
        <v>0</v>
      </c>
    </row>
    <row r="2" spans="1:9" ht="12.75">
      <c r="A2" s="2"/>
      <c r="B2" s="3"/>
      <c r="C2" s="3"/>
      <c r="D2" s="3"/>
      <c r="E2" s="3"/>
      <c r="F2" s="3"/>
      <c r="G2" s="3"/>
      <c r="H2" s="4"/>
      <c r="I2" s="5"/>
    </row>
    <row r="3" spans="1:9" ht="15">
      <c r="A3" s="6" t="s">
        <v>1</v>
      </c>
      <c r="B3" s="7"/>
      <c r="C3" s="7"/>
      <c r="D3" s="7"/>
      <c r="E3" s="7"/>
      <c r="F3" s="7"/>
      <c r="G3" s="7"/>
      <c r="H3" s="8">
        <v>315736</v>
      </c>
      <c r="I3" s="9">
        <v>709329</v>
      </c>
    </row>
    <row r="4" spans="1:9" ht="13.5" thickBot="1">
      <c r="A4" s="10"/>
      <c r="B4" s="11" t="s">
        <v>2</v>
      </c>
      <c r="C4" s="12"/>
      <c r="D4" s="13"/>
      <c r="E4" s="13"/>
      <c r="F4" s="13"/>
      <c r="G4" s="13"/>
      <c r="H4" s="14"/>
      <c r="I4" s="15"/>
    </row>
    <row r="5" spans="1:9" ht="15">
      <c r="A5" s="16" t="s">
        <v>3</v>
      </c>
      <c r="B5" s="17"/>
      <c r="C5" s="18"/>
      <c r="D5" s="18"/>
      <c r="E5" s="18"/>
      <c r="F5" s="18"/>
      <c r="G5" s="19"/>
      <c r="H5" s="20">
        <v>210</v>
      </c>
      <c r="I5" s="20">
        <v>4557</v>
      </c>
    </row>
    <row r="6" spans="1:9" ht="12.75">
      <c r="A6" s="21" t="s">
        <v>4</v>
      </c>
      <c r="B6" s="22" t="s">
        <v>5</v>
      </c>
      <c r="C6" s="23"/>
      <c r="D6" s="23"/>
      <c r="E6" s="23"/>
      <c r="F6" s="23"/>
      <c r="G6" s="24"/>
      <c r="H6" s="25">
        <f>I6-'[1]SR- nástroje'!I27</f>
        <v>210</v>
      </c>
      <c r="I6" s="26">
        <v>4423</v>
      </c>
    </row>
    <row r="7" spans="1:9" ht="12.75">
      <c r="A7" s="27" t="s">
        <v>4</v>
      </c>
      <c r="B7" s="28" t="s">
        <v>6</v>
      </c>
      <c r="C7" s="23"/>
      <c r="D7" s="23"/>
      <c r="E7" s="23"/>
      <c r="F7" s="23"/>
      <c r="G7" s="24"/>
      <c r="H7" s="25">
        <v>0</v>
      </c>
      <c r="I7" s="26">
        <v>0</v>
      </c>
    </row>
    <row r="8" spans="1:9" ht="12.75">
      <c r="A8" s="27" t="s">
        <v>4</v>
      </c>
      <c r="B8" s="28" t="s">
        <v>7</v>
      </c>
      <c r="C8" s="23"/>
      <c r="D8" s="23"/>
      <c r="E8" s="23"/>
      <c r="F8" s="23"/>
      <c r="G8" s="24"/>
      <c r="H8" s="25">
        <v>0</v>
      </c>
      <c r="I8" s="26">
        <v>0</v>
      </c>
    </row>
    <row r="9" spans="1:9" ht="12.75">
      <c r="A9" s="27" t="s">
        <v>4</v>
      </c>
      <c r="B9" s="29" t="s">
        <v>8</v>
      </c>
      <c r="C9" s="23"/>
      <c r="D9" s="23"/>
      <c r="E9" s="23"/>
      <c r="F9" s="23"/>
      <c r="G9" s="24"/>
      <c r="H9" s="25">
        <v>0</v>
      </c>
      <c r="I9" s="26">
        <v>0</v>
      </c>
    </row>
    <row r="10" spans="1:9" ht="12.75">
      <c r="A10" s="30" t="s">
        <v>9</v>
      </c>
      <c r="B10" s="31" t="s">
        <v>10</v>
      </c>
      <c r="C10" s="32"/>
      <c r="D10" s="32"/>
      <c r="E10" s="32"/>
      <c r="F10" s="32"/>
      <c r="G10" s="33"/>
      <c r="H10" s="34"/>
      <c r="I10" s="35"/>
    </row>
    <row r="11" spans="1:9" ht="13.5" thickBot="1">
      <c r="A11" s="36"/>
      <c r="B11" s="37" t="s">
        <v>11</v>
      </c>
      <c r="C11" s="38"/>
      <c r="D11" s="38"/>
      <c r="E11" s="38"/>
      <c r="F11" s="38"/>
      <c r="G11" s="39"/>
      <c r="H11" s="40">
        <v>0</v>
      </c>
      <c r="I11" s="41">
        <v>134</v>
      </c>
    </row>
    <row r="12" spans="1:9" ht="15">
      <c r="A12" s="42" t="s">
        <v>26</v>
      </c>
      <c r="B12" s="43"/>
      <c r="C12" s="18"/>
      <c r="D12" s="18"/>
      <c r="E12" s="18"/>
      <c r="F12" s="18"/>
      <c r="G12" s="19"/>
      <c r="H12" s="20">
        <v>315526</v>
      </c>
      <c r="I12" s="20">
        <v>704772</v>
      </c>
    </row>
    <row r="13" spans="1:9" ht="12.75">
      <c r="A13" s="21" t="s">
        <v>4</v>
      </c>
      <c r="B13" s="44" t="s">
        <v>6</v>
      </c>
      <c r="C13" s="23"/>
      <c r="D13" s="23"/>
      <c r="E13" s="23"/>
      <c r="F13" s="23"/>
      <c r="G13" s="24"/>
      <c r="H13" s="45">
        <v>10198</v>
      </c>
      <c r="I13" s="45">
        <v>43489</v>
      </c>
    </row>
    <row r="14" spans="1:9" ht="12.75">
      <c r="A14" s="27" t="s">
        <v>4</v>
      </c>
      <c r="B14" s="28" t="s">
        <v>12</v>
      </c>
      <c r="C14" s="23"/>
      <c r="D14" s="23"/>
      <c r="E14" s="23"/>
      <c r="F14" s="23"/>
      <c r="G14" s="24"/>
      <c r="H14" s="45">
        <v>276166</v>
      </c>
      <c r="I14" s="45">
        <v>518043</v>
      </c>
    </row>
    <row r="15" spans="1:9" ht="12.75">
      <c r="A15" s="27"/>
      <c r="B15" s="46" t="s">
        <v>13</v>
      </c>
      <c r="C15" s="23"/>
      <c r="D15" s="23"/>
      <c r="E15" s="23"/>
      <c r="F15" s="23"/>
      <c r="G15" s="24"/>
      <c r="H15" s="47">
        <v>640</v>
      </c>
      <c r="I15" s="48">
        <v>4153</v>
      </c>
    </row>
    <row r="16" spans="1:9" ht="12.75">
      <c r="A16" s="27"/>
      <c r="B16" s="46" t="s">
        <v>14</v>
      </c>
      <c r="C16" s="23"/>
      <c r="D16" s="23"/>
      <c r="E16" s="23"/>
      <c r="F16" s="23"/>
      <c r="G16" s="24"/>
      <c r="H16" s="47">
        <v>2906</v>
      </c>
      <c r="I16" s="48">
        <v>15285</v>
      </c>
    </row>
    <row r="17" spans="1:9" ht="12.75">
      <c r="A17" s="27"/>
      <c r="B17" s="49" t="s">
        <v>15</v>
      </c>
      <c r="C17" s="23"/>
      <c r="D17" s="23"/>
      <c r="E17" s="23"/>
      <c r="F17" s="23"/>
      <c r="G17" s="24"/>
      <c r="H17" s="47">
        <v>16</v>
      </c>
      <c r="I17" s="48">
        <v>408</v>
      </c>
    </row>
    <row r="18" spans="1:9" ht="12.75">
      <c r="A18" s="27"/>
      <c r="B18" s="49" t="s">
        <v>16</v>
      </c>
      <c r="C18" s="23"/>
      <c r="D18" s="23"/>
      <c r="E18" s="23"/>
      <c r="F18" s="23"/>
      <c r="G18" s="24"/>
      <c r="H18" s="47">
        <v>272603</v>
      </c>
      <c r="I18" s="48">
        <v>498196</v>
      </c>
    </row>
    <row r="19" spans="1:9" ht="12.75">
      <c r="A19" s="27"/>
      <c r="B19" s="49" t="s">
        <v>17</v>
      </c>
      <c r="C19" s="23"/>
      <c r="D19" s="23"/>
      <c r="E19" s="23"/>
      <c r="F19" s="23"/>
      <c r="G19" s="24"/>
      <c r="H19" s="47">
        <v>264996</v>
      </c>
      <c r="I19" s="48">
        <v>444062</v>
      </c>
    </row>
    <row r="20" spans="1:9" ht="12.75">
      <c r="A20" s="27" t="s">
        <v>4</v>
      </c>
      <c r="B20" s="28" t="s">
        <v>18</v>
      </c>
      <c r="C20" s="23"/>
      <c r="D20" s="23"/>
      <c r="E20" s="23"/>
      <c r="F20" s="23"/>
      <c r="G20" s="24"/>
      <c r="H20" s="45">
        <v>148</v>
      </c>
      <c r="I20" s="45">
        <v>1566</v>
      </c>
    </row>
    <row r="21" spans="1:9" ht="12.75">
      <c r="A21" s="27" t="s">
        <v>4</v>
      </c>
      <c r="B21" s="22" t="s">
        <v>19</v>
      </c>
      <c r="C21" s="23"/>
      <c r="D21" s="23"/>
      <c r="E21" s="23"/>
      <c r="F21" s="23"/>
      <c r="G21" s="24"/>
      <c r="H21" s="45">
        <v>0</v>
      </c>
      <c r="I21" s="45">
        <v>0</v>
      </c>
    </row>
    <row r="22" spans="1:9" ht="12.75">
      <c r="A22" s="27" t="s">
        <v>4</v>
      </c>
      <c r="B22" s="44" t="s">
        <v>20</v>
      </c>
      <c r="C22" s="23"/>
      <c r="D22" s="23"/>
      <c r="E22" s="23"/>
      <c r="F22" s="23"/>
      <c r="G22" s="24"/>
      <c r="H22" s="45">
        <v>23241</v>
      </c>
      <c r="I22" s="45">
        <v>112266</v>
      </c>
    </row>
    <row r="23" spans="1:9" ht="12.75">
      <c r="A23" s="27"/>
      <c r="B23" s="49" t="s">
        <v>21</v>
      </c>
      <c r="C23" s="23"/>
      <c r="D23" s="23"/>
      <c r="E23" s="23"/>
      <c r="F23" s="23"/>
      <c r="G23" s="24"/>
      <c r="H23" s="47">
        <v>22969</v>
      </c>
      <c r="I23" s="48">
        <v>111319</v>
      </c>
    </row>
    <row r="24" spans="1:9" ht="12.75">
      <c r="A24" s="27" t="s">
        <v>9</v>
      </c>
      <c r="B24" s="44" t="s">
        <v>22</v>
      </c>
      <c r="C24" s="23"/>
      <c r="D24" s="23"/>
      <c r="E24" s="23"/>
      <c r="F24" s="23"/>
      <c r="G24" s="24"/>
      <c r="H24" s="45">
        <v>0</v>
      </c>
      <c r="I24" s="45">
        <v>0</v>
      </c>
    </row>
    <row r="25" spans="1:9" ht="12.75">
      <c r="A25" s="27" t="s">
        <v>9</v>
      </c>
      <c r="B25" s="50" t="s">
        <v>23</v>
      </c>
      <c r="C25" s="51"/>
      <c r="D25" s="51"/>
      <c r="E25" s="51"/>
      <c r="F25" s="51"/>
      <c r="G25" s="52"/>
      <c r="H25" s="45">
        <v>0</v>
      </c>
      <c r="I25" s="45">
        <v>0</v>
      </c>
    </row>
    <row r="26" spans="1:9" ht="13.5" thickBot="1">
      <c r="A26" s="53" t="s">
        <v>9</v>
      </c>
      <c r="B26" s="54" t="s">
        <v>24</v>
      </c>
      <c r="C26" s="55"/>
      <c r="D26" s="55"/>
      <c r="E26" s="55"/>
      <c r="F26" s="55"/>
      <c r="G26" s="56"/>
      <c r="H26" s="57">
        <v>5773</v>
      </c>
      <c r="I26" s="58">
        <v>29408</v>
      </c>
    </row>
    <row r="28" ht="12.75">
      <c r="A28" t="s">
        <v>25</v>
      </c>
    </row>
  </sheetData>
  <printOptions/>
  <pageMargins left="0.5511811023622047" right="0.7874015748031497" top="0.984251968503937" bottom="0.984251968503937" header="0.66929133858267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G5" sqref="G5"/>
    </sheetView>
  </sheetViews>
  <sheetFormatPr defaultColWidth="9.00390625" defaultRowHeight="12.75"/>
  <cols>
    <col min="6" max="6" width="9.00390625" style="0" customWidth="1"/>
    <col min="7" max="7" width="20.625" style="0" customWidth="1"/>
    <col min="8" max="8" width="16.25390625" style="0" customWidth="1"/>
    <col min="9" max="9" width="15.00390625" style="0" customWidth="1"/>
    <col min="10" max="10" width="19.25390625" style="59" customWidth="1"/>
    <col min="11" max="11" width="14.875" style="0" customWidth="1"/>
  </cols>
  <sheetData>
    <row r="1" spans="1:10" ht="12.75">
      <c r="A1" s="59"/>
      <c r="B1" s="60"/>
      <c r="J1"/>
    </row>
    <row r="2" spans="1:10" ht="12.75">
      <c r="A2" s="59"/>
      <c r="B2" s="60"/>
      <c r="J2"/>
    </row>
    <row r="3" spans="1:10" ht="14.25" customHeight="1">
      <c r="A3" s="59"/>
      <c r="B3" s="60"/>
      <c r="J3"/>
    </row>
    <row r="4" spans="1:10" ht="20.25" customHeight="1">
      <c r="A4" s="59"/>
      <c r="B4" s="60"/>
      <c r="J4"/>
    </row>
    <row r="5" spans="1:10" ht="12.75">
      <c r="A5" s="59"/>
      <c r="B5" s="60"/>
      <c r="J5"/>
    </row>
    <row r="6" spans="1:10" ht="12.75">
      <c r="A6" s="59"/>
      <c r="B6" s="60"/>
      <c r="J6"/>
    </row>
    <row r="7" spans="1:10" ht="12.75">
      <c r="A7" s="59"/>
      <c r="B7" s="60"/>
      <c r="J7"/>
    </row>
    <row r="8" spans="1:10" ht="12.75">
      <c r="A8" s="59"/>
      <c r="B8" s="60"/>
      <c r="J8"/>
    </row>
    <row r="9" spans="1:10" ht="12.75">
      <c r="A9" s="59"/>
      <c r="B9" s="60"/>
      <c r="I9" s="1" t="s">
        <v>27</v>
      </c>
      <c r="J9"/>
    </row>
    <row r="10" spans="1:10" ht="13.5" thickBot="1">
      <c r="A10" s="59"/>
      <c r="B10" s="60"/>
      <c r="J10"/>
    </row>
    <row r="11" spans="1:10" ht="12.75">
      <c r="A11" s="61"/>
      <c r="B11" s="62"/>
      <c r="C11" s="62"/>
      <c r="D11" s="62"/>
      <c r="E11" s="62"/>
      <c r="F11" s="62"/>
      <c r="G11" s="62"/>
      <c r="H11" s="63"/>
      <c r="I11" s="63"/>
      <c r="J11"/>
    </row>
    <row r="12" spans="1:11" ht="15">
      <c r="A12" s="64" t="s">
        <v>28</v>
      </c>
      <c r="B12" s="7"/>
      <c r="C12" s="7"/>
      <c r="D12" s="7"/>
      <c r="E12" s="7"/>
      <c r="F12" s="7"/>
      <c r="G12" s="7"/>
      <c r="H12" s="8">
        <f>H14+H21</f>
        <v>235740</v>
      </c>
      <c r="I12" s="8">
        <f>I14+I21</f>
        <v>1567480</v>
      </c>
      <c r="K12" s="60"/>
    </row>
    <row r="13" spans="1:11" ht="13.5" thickBot="1">
      <c r="A13" s="65"/>
      <c r="B13" s="66" t="s">
        <v>2</v>
      </c>
      <c r="C13" s="67"/>
      <c r="D13" s="7"/>
      <c r="E13" s="7"/>
      <c r="F13" s="7"/>
      <c r="G13" s="7"/>
      <c r="H13" s="14"/>
      <c r="I13" s="14"/>
      <c r="J13" s="59">
        <v>1567479560.19</v>
      </c>
      <c r="K13" s="68"/>
    </row>
    <row r="14" spans="1:11" ht="15">
      <c r="A14" s="16" t="s">
        <v>3</v>
      </c>
      <c r="B14" s="17"/>
      <c r="C14" s="18"/>
      <c r="D14" s="18"/>
      <c r="E14" s="18"/>
      <c r="F14" s="18"/>
      <c r="G14" s="19"/>
      <c r="H14" s="20">
        <f>SUM(H15:H20)</f>
        <v>23</v>
      </c>
      <c r="I14" s="20">
        <f>SUM(I15:I20)</f>
        <v>786</v>
      </c>
      <c r="K14" s="60"/>
    </row>
    <row r="15" spans="1:11" ht="12.75">
      <c r="A15" s="21" t="s">
        <v>4</v>
      </c>
      <c r="B15" s="22" t="s">
        <v>5</v>
      </c>
      <c r="C15" s="23"/>
      <c r="D15" s="23"/>
      <c r="E15" s="23"/>
      <c r="F15" s="23"/>
      <c r="G15" s="24"/>
      <c r="H15" s="25">
        <f>I15-'[2]SR- nástroje'!I26</f>
        <v>23</v>
      </c>
      <c r="I15" s="26">
        <f>ROUND(J16/1000,0)</f>
        <v>786</v>
      </c>
      <c r="J15" s="59">
        <v>785816</v>
      </c>
      <c r="K15" s="60"/>
    </row>
    <row r="16" spans="1:11" ht="12.75">
      <c r="A16" s="27" t="s">
        <v>4</v>
      </c>
      <c r="B16" s="28" t="s">
        <v>6</v>
      </c>
      <c r="C16" s="23"/>
      <c r="D16" s="23"/>
      <c r="E16" s="23"/>
      <c r="F16" s="23"/>
      <c r="G16" s="24"/>
      <c r="H16" s="25">
        <f>I16-'[2]SR- nástroje'!I27</f>
        <v>0</v>
      </c>
      <c r="I16" s="26">
        <f>ROUND(J17/1000,0)</f>
        <v>0</v>
      </c>
      <c r="J16" s="59">
        <v>785816</v>
      </c>
      <c r="K16" s="60"/>
    </row>
    <row r="17" spans="1:11" ht="12.75">
      <c r="A17" s="27" t="s">
        <v>4</v>
      </c>
      <c r="B17" s="28" t="s">
        <v>7</v>
      </c>
      <c r="C17" s="23"/>
      <c r="D17" s="23"/>
      <c r="E17" s="23"/>
      <c r="F17" s="23"/>
      <c r="G17" s="24"/>
      <c r="H17" s="25">
        <f>I17-'[2]SR- nástroje'!I28</f>
        <v>0</v>
      </c>
      <c r="I17" s="26">
        <f>ROUND(J18/1000,0)</f>
        <v>0</v>
      </c>
      <c r="J17" s="59">
        <v>0</v>
      </c>
      <c r="K17" s="60"/>
    </row>
    <row r="18" spans="1:11" ht="12.75">
      <c r="A18" s="27" t="s">
        <v>4</v>
      </c>
      <c r="B18" s="29" t="s">
        <v>8</v>
      </c>
      <c r="C18" s="23"/>
      <c r="D18" s="23"/>
      <c r="E18" s="23"/>
      <c r="F18" s="23"/>
      <c r="G18" s="24"/>
      <c r="H18" s="25">
        <f>I18-'[2]SR- nástroje'!I29</f>
        <v>0</v>
      </c>
      <c r="I18" s="26">
        <f>ROUND(J19/1000,0)</f>
        <v>0</v>
      </c>
      <c r="J18" s="59">
        <v>0</v>
      </c>
      <c r="K18" s="60"/>
    </row>
    <row r="19" spans="1:11" ht="12.75">
      <c r="A19" s="30" t="s">
        <v>9</v>
      </c>
      <c r="B19" s="31" t="s">
        <v>10</v>
      </c>
      <c r="C19" s="32"/>
      <c r="D19" s="32"/>
      <c r="E19" s="32"/>
      <c r="F19" s="32"/>
      <c r="G19" s="33"/>
      <c r="H19" s="34">
        <f>I19-'[2]SR- nástroje'!I30</f>
        <v>0</v>
      </c>
      <c r="I19" s="35"/>
      <c r="J19" s="59">
        <v>0</v>
      </c>
      <c r="K19" s="60"/>
    </row>
    <row r="20" spans="1:11" ht="13.5" thickBot="1">
      <c r="A20" s="36"/>
      <c r="B20" s="37" t="s">
        <v>11</v>
      </c>
      <c r="C20" s="38"/>
      <c r="D20" s="38"/>
      <c r="E20" s="38"/>
      <c r="F20" s="38"/>
      <c r="G20" s="39"/>
      <c r="H20" s="40">
        <f>I20-'[2]SR- nástroje'!I31</f>
        <v>0</v>
      </c>
      <c r="I20" s="41">
        <f>ROUND(J21/1000,0)</f>
        <v>0</v>
      </c>
      <c r="K20" s="60"/>
    </row>
    <row r="21" spans="1:11" ht="15">
      <c r="A21" s="42" t="s">
        <v>26</v>
      </c>
      <c r="B21" s="43"/>
      <c r="C21" s="18"/>
      <c r="D21" s="18"/>
      <c r="E21" s="18"/>
      <c r="F21" s="18"/>
      <c r="G21" s="19"/>
      <c r="H21" s="20">
        <f>H22+H23+H29+H30+H31+H33+H34+H35</f>
        <v>235717</v>
      </c>
      <c r="I21" s="20">
        <f>I22+I23+I29+I30+I31+I33+I34+I35</f>
        <v>1566694</v>
      </c>
      <c r="J21" s="59">
        <v>0</v>
      </c>
      <c r="K21" s="60"/>
    </row>
    <row r="22" spans="1:12" ht="12.75">
      <c r="A22" s="21" t="s">
        <v>4</v>
      </c>
      <c r="B22" s="44" t="s">
        <v>6</v>
      </c>
      <c r="C22" s="23"/>
      <c r="D22" s="23"/>
      <c r="E22" s="23"/>
      <c r="F22" s="23"/>
      <c r="G22" s="24"/>
      <c r="H22" s="45">
        <f>I22-'[2]SR- nástroje'!I33</f>
        <v>26396</v>
      </c>
      <c r="I22" s="45">
        <f>ROUND(J23/1000,0)</f>
        <v>86390</v>
      </c>
      <c r="J22" s="59">
        <v>1566693744.19</v>
      </c>
      <c r="K22" s="68"/>
      <c r="L22" s="60">
        <f>1330978-I21</f>
        <v>-235716</v>
      </c>
    </row>
    <row r="23" spans="1:11" ht="12.75">
      <c r="A23" s="27" t="s">
        <v>4</v>
      </c>
      <c r="B23" s="28" t="s">
        <v>12</v>
      </c>
      <c r="C23" s="23"/>
      <c r="D23" s="23"/>
      <c r="E23" s="23"/>
      <c r="F23" s="23"/>
      <c r="G23" s="24"/>
      <c r="H23" s="45">
        <f>I23-'[2]SR- nástroje'!I35</f>
        <v>182746</v>
      </c>
      <c r="I23" s="45">
        <f>I24+I25+I26+I27+I28</f>
        <v>1271157</v>
      </c>
      <c r="J23" s="59">
        <v>86390230.47999999</v>
      </c>
      <c r="K23" s="60"/>
    </row>
    <row r="24" spans="1:11" ht="12.75">
      <c r="A24" s="27"/>
      <c r="B24" s="69" t="s">
        <v>29</v>
      </c>
      <c r="C24" s="23"/>
      <c r="D24" s="23"/>
      <c r="E24" s="23"/>
      <c r="F24" s="23"/>
      <c r="G24" s="24"/>
      <c r="H24" s="70">
        <f>I24-'[2]SR- nástroje'!I36</f>
        <v>15898</v>
      </c>
      <c r="I24" s="70">
        <f aca="true" t="shared" si="0" ref="I24:I34">ROUND(J25/1000,0)</f>
        <v>72559</v>
      </c>
      <c r="J24" s="59">
        <v>1271156887</v>
      </c>
      <c r="K24" s="60">
        <f>I24+I25+I26+I27+I28</f>
        <v>1271157</v>
      </c>
    </row>
    <row r="25" spans="1:11" ht="12.75">
      <c r="A25" s="27"/>
      <c r="B25" s="69" t="s">
        <v>30</v>
      </c>
      <c r="C25" s="23"/>
      <c r="D25" s="23"/>
      <c r="E25" s="23"/>
      <c r="F25" s="23"/>
      <c r="G25" s="24"/>
      <c r="H25" s="70">
        <f>I25-'[2]SR- nástroje'!I38</f>
        <v>10246</v>
      </c>
      <c r="I25" s="70">
        <f t="shared" si="0"/>
        <v>37892</v>
      </c>
      <c r="J25" s="59">
        <v>72558901.6</v>
      </c>
      <c r="K25" s="60"/>
    </row>
    <row r="26" spans="1:11" ht="12.75">
      <c r="A26" s="27"/>
      <c r="B26" s="69" t="s">
        <v>31</v>
      </c>
      <c r="C26" s="23"/>
      <c r="D26" s="23"/>
      <c r="E26" s="23"/>
      <c r="F26" s="23"/>
      <c r="G26" s="24"/>
      <c r="H26" s="70">
        <f>I26-'[2]SR- nástroje'!I39</f>
        <v>265</v>
      </c>
      <c r="I26" s="70">
        <f t="shared" si="0"/>
        <v>403</v>
      </c>
      <c r="J26" s="59">
        <v>37891565.9</v>
      </c>
      <c r="K26" s="60" t="e">
        <f>J23+J24+J29+J32+#REF!</f>
        <v>#REF!</v>
      </c>
    </row>
    <row r="27" spans="1:11" ht="12.75">
      <c r="A27" s="27"/>
      <c r="B27" s="69" t="s">
        <v>32</v>
      </c>
      <c r="C27" s="23"/>
      <c r="D27" s="23"/>
      <c r="E27" s="23"/>
      <c r="F27" s="23"/>
      <c r="G27" s="24"/>
      <c r="H27" s="70">
        <f>I27-'[2]SR- nástroje'!I40</f>
        <v>14415</v>
      </c>
      <c r="I27" s="70">
        <f t="shared" si="0"/>
        <v>82741</v>
      </c>
      <c r="J27" s="59">
        <v>403099</v>
      </c>
      <c r="K27" s="60"/>
    </row>
    <row r="28" spans="1:11" ht="12.75">
      <c r="A28" s="27"/>
      <c r="B28" s="71" t="s">
        <v>33</v>
      </c>
      <c r="C28" s="51"/>
      <c r="D28" s="51"/>
      <c r="E28" s="51"/>
      <c r="F28" s="51"/>
      <c r="G28" s="52"/>
      <c r="H28" s="70">
        <f>I28-'[2]SR- nástroje'!I41</f>
        <v>141922</v>
      </c>
      <c r="I28" s="70">
        <f t="shared" si="0"/>
        <v>1077562</v>
      </c>
      <c r="J28" s="59">
        <v>82741246</v>
      </c>
      <c r="K28" s="60"/>
    </row>
    <row r="29" spans="1:13" ht="12.75">
      <c r="A29" s="27" t="s">
        <v>4</v>
      </c>
      <c r="B29" s="28" t="s">
        <v>18</v>
      </c>
      <c r="C29" s="23"/>
      <c r="D29" s="23"/>
      <c r="E29" s="23"/>
      <c r="F29" s="23"/>
      <c r="G29" s="24"/>
      <c r="H29" s="45">
        <f>I29-'[2]SR- nástroje'!I42</f>
        <v>809</v>
      </c>
      <c r="I29" s="45">
        <f t="shared" si="0"/>
        <v>3283</v>
      </c>
      <c r="J29" s="59">
        <v>1077562074.5</v>
      </c>
      <c r="K29" s="72"/>
      <c r="L29" s="73"/>
      <c r="M29" s="73"/>
    </row>
    <row r="30" spans="1:11" ht="12.75">
      <c r="A30" s="27" t="s">
        <v>4</v>
      </c>
      <c r="B30" s="22" t="s">
        <v>19</v>
      </c>
      <c r="C30" s="23"/>
      <c r="D30" s="23"/>
      <c r="E30" s="23"/>
      <c r="F30" s="23"/>
      <c r="G30" s="24"/>
      <c r="H30" s="45">
        <f>I30-'[2]SR- nástroje'!I43</f>
        <v>184</v>
      </c>
      <c r="I30" s="45">
        <f t="shared" si="0"/>
        <v>387</v>
      </c>
      <c r="J30" s="59">
        <v>3283134</v>
      </c>
      <c r="K30" s="60"/>
    </row>
    <row r="31" spans="1:11" ht="12.75">
      <c r="A31" s="27" t="s">
        <v>4</v>
      </c>
      <c r="B31" s="44" t="s">
        <v>20</v>
      </c>
      <c r="C31" s="23"/>
      <c r="D31" s="23"/>
      <c r="E31" s="23"/>
      <c r="F31" s="23"/>
      <c r="G31" s="24"/>
      <c r="H31" s="45">
        <f>I31-'[2]SR- nástroje'!I44</f>
        <v>15615</v>
      </c>
      <c r="I31" s="45">
        <f t="shared" si="0"/>
        <v>151517</v>
      </c>
      <c r="J31" s="59">
        <v>386500</v>
      </c>
      <c r="K31" s="60"/>
    </row>
    <row r="32" spans="1:13" ht="15">
      <c r="A32" s="27"/>
      <c r="B32" s="71" t="s">
        <v>21</v>
      </c>
      <c r="C32" s="23"/>
      <c r="D32" s="23"/>
      <c r="E32" s="23"/>
      <c r="F32" s="23"/>
      <c r="G32" s="24"/>
      <c r="H32" s="70">
        <f>I32-'[2]SR- nástroje'!I45</f>
        <v>15601</v>
      </c>
      <c r="I32" s="70">
        <f t="shared" si="0"/>
        <v>150537</v>
      </c>
      <c r="J32" s="74">
        <v>151517081.4</v>
      </c>
      <c r="K32" s="75"/>
      <c r="L32" s="76"/>
      <c r="M32" s="76"/>
    </row>
    <row r="33" spans="1:11" ht="12.75">
      <c r="A33" s="27" t="s">
        <v>9</v>
      </c>
      <c r="B33" s="44" t="s">
        <v>22</v>
      </c>
      <c r="C33" s="23"/>
      <c r="D33" s="23"/>
      <c r="E33" s="23"/>
      <c r="F33" s="23"/>
      <c r="G33" s="24"/>
      <c r="H33" s="45">
        <f>I33-'[2]SR- nástroje'!I46</f>
        <v>0</v>
      </c>
      <c r="I33" s="45">
        <f t="shared" si="0"/>
        <v>0</v>
      </c>
      <c r="J33" s="59">
        <v>150536605</v>
      </c>
      <c r="K33" s="60">
        <f>'[3]SR'!$K$53+'[3]SR'!$K$54+'[3]SR'!$K$55</f>
        <v>150536605</v>
      </c>
    </row>
    <row r="34" spans="1:11" ht="12.75">
      <c r="A34" s="27" t="s">
        <v>9</v>
      </c>
      <c r="B34" s="50" t="s">
        <v>23</v>
      </c>
      <c r="C34" s="51"/>
      <c r="D34" s="51"/>
      <c r="E34" s="51"/>
      <c r="F34" s="51"/>
      <c r="G34" s="52"/>
      <c r="H34" s="45">
        <f>I34-'[2]SR- nástroje'!I47</f>
        <v>0</v>
      </c>
      <c r="I34" s="45">
        <f t="shared" si="0"/>
        <v>0</v>
      </c>
      <c r="J34" s="59">
        <v>0</v>
      </c>
      <c r="K34" s="60"/>
    </row>
    <row r="35" spans="1:11" ht="13.5" thickBot="1">
      <c r="A35" s="53" t="s">
        <v>9</v>
      </c>
      <c r="B35" s="54" t="s">
        <v>24</v>
      </c>
      <c r="C35" s="55"/>
      <c r="D35" s="55"/>
      <c r="E35" s="55"/>
      <c r="F35" s="55"/>
      <c r="G35" s="56"/>
      <c r="H35" s="57">
        <v>9967</v>
      </c>
      <c r="I35" s="57">
        <v>53960</v>
      </c>
      <c r="J35" s="59">
        <v>0</v>
      </c>
      <c r="K35" s="60"/>
    </row>
    <row r="36" spans="1:10" ht="12.75">
      <c r="A36" s="60"/>
      <c r="J36"/>
    </row>
    <row r="37" spans="1:10" ht="12.75">
      <c r="A37" s="60" t="s">
        <v>25</v>
      </c>
      <c r="J37"/>
    </row>
    <row r="38" spans="1:10" ht="12.75">
      <c r="A38" s="60"/>
      <c r="D38" s="73"/>
      <c r="J38"/>
    </row>
    <row r="39" spans="1:4" s="73" customFormat="1" ht="15">
      <c r="A39" s="77"/>
      <c r="B39" s="78"/>
      <c r="C39" s="78"/>
      <c r="D39"/>
    </row>
    <row r="40" spans="1:10" ht="12.75">
      <c r="A40" s="60"/>
      <c r="J40"/>
    </row>
    <row r="41" spans="1:10" ht="15">
      <c r="A41" s="60"/>
      <c r="D41" s="76"/>
      <c r="J41"/>
    </row>
    <row r="42" spans="1:4" s="76" customFormat="1" ht="15">
      <c r="A42" s="60"/>
      <c r="B42"/>
      <c r="C42"/>
      <c r="D42"/>
    </row>
    <row r="43" spans="1:10" ht="12.75">
      <c r="A43" s="60"/>
      <c r="J43"/>
    </row>
    <row r="44" spans="1:10" ht="12.75">
      <c r="A44" s="60"/>
      <c r="J44"/>
    </row>
    <row r="45" spans="1:10" ht="12.75">
      <c r="A45" s="60"/>
      <c r="J45"/>
    </row>
    <row r="46" spans="1:10" ht="12.75">
      <c r="A46" s="60"/>
      <c r="J46"/>
    </row>
    <row r="47" spans="1:10" ht="12.75">
      <c r="A47" s="60"/>
      <c r="J47"/>
    </row>
    <row r="48" spans="1:10" ht="7.5" customHeight="1">
      <c r="A48" s="60"/>
      <c r="D48" s="78"/>
      <c r="J48"/>
    </row>
    <row r="49" spans="1:4" s="78" customFormat="1" ht="15">
      <c r="A49" s="60"/>
      <c r="B49"/>
      <c r="C49"/>
      <c r="D49"/>
    </row>
    <row r="50" spans="1:10" ht="12.75">
      <c r="A50" s="60"/>
      <c r="J50"/>
    </row>
    <row r="51" spans="1:10" ht="12.75">
      <c r="A51" s="60"/>
      <c r="J51"/>
    </row>
    <row r="52" spans="1:10" ht="12.75">
      <c r="A52" s="60"/>
      <c r="J52"/>
    </row>
    <row r="53" spans="1:10" ht="12.75">
      <c r="A53" s="60"/>
      <c r="J53"/>
    </row>
    <row r="54" spans="1:10" ht="12.75">
      <c r="A54" s="60"/>
      <c r="J54"/>
    </row>
    <row r="55" spans="1:10" ht="12.75">
      <c r="A55" s="60"/>
      <c r="J55"/>
    </row>
    <row r="56" spans="1:10" ht="12.75">
      <c r="A56" s="60"/>
      <c r="J56"/>
    </row>
    <row r="57" spans="1:10" ht="12.75">
      <c r="A57" s="60"/>
      <c r="J57"/>
    </row>
    <row r="58" spans="1:10" ht="12.75">
      <c r="A58" s="60"/>
      <c r="J58"/>
    </row>
    <row r="59" spans="1:10" ht="12.75">
      <c r="A59" s="60"/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</sheetData>
  <printOptions/>
  <pageMargins left="0.7874015748031497" right="0.7874015748031497" top="0.46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MPSVaR</cp:lastModifiedBy>
  <cp:lastPrinted>2001-12-27T08:03:40Z</cp:lastPrinted>
  <dcterms:created xsi:type="dcterms:W3CDTF">2001-12-06T17:30:09Z</dcterms:created>
  <dcterms:modified xsi:type="dcterms:W3CDTF">2001-12-27T08:03:44Z</dcterms:modified>
  <cp:category/>
  <cp:version/>
  <cp:contentType/>
  <cp:contentStatus/>
</cp:coreProperties>
</file>