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tabRatio="596" activeTab="0"/>
  </bookViews>
  <sheets>
    <sheet name="príloha č. 1" sheetId="1" r:id="rId1"/>
    <sheet name="príloha č. 3" sheetId="2" r:id="rId2"/>
    <sheet name="príloha č. 4" sheetId="3" r:id="rId3"/>
    <sheet name="príloha č. 5" sheetId="4" r:id="rId4"/>
    <sheet name="príloha č. 6" sheetId="5" r:id="rId5"/>
    <sheet name="príloha č. 7" sheetId="6" r:id="rId6"/>
    <sheet name="príloha č. 8" sheetId="7" r:id="rId7"/>
    <sheet name="príloha č. 9" sheetId="8" r:id="rId8"/>
    <sheet name="príloha č. 11" sheetId="9" r:id="rId9"/>
  </sheets>
  <definedNames>
    <definedName name="_xlnm.Print_Titles" localSheetId="6">'príloha č. 8'!$1:$5</definedName>
    <definedName name="_xlnm.Print_Area" localSheetId="3">'príloha č. 5'!$B:$I</definedName>
    <definedName name="_xlnm.Print_Area" localSheetId="4">'príloha č. 6'!$B:$I</definedName>
  </definedNames>
  <calcPr fullCalcOnLoad="1"/>
</workbook>
</file>

<file path=xl/sharedStrings.xml><?xml version="1.0" encoding="utf-8"?>
<sst xmlns="http://schemas.openxmlformats.org/spreadsheetml/2006/main" count="1292" uniqueCount="436">
  <si>
    <t>Ministerstvo financií SR</t>
  </si>
  <si>
    <t>Odbor rozpočtu a riadenia org. kapitoly</t>
  </si>
  <si>
    <t xml:space="preserve">      Prehľad  čerpania  výdavkov  kapitoly  MF SR  za</t>
  </si>
  <si>
    <t xml:space="preserve">                       1.   -   12.   2005</t>
  </si>
  <si>
    <t>v tis. Sk</t>
  </si>
  <si>
    <t>Schválený</t>
  </si>
  <si>
    <t>Upravený</t>
  </si>
  <si>
    <t>Skutočnosť</t>
  </si>
  <si>
    <t>stĺpec</t>
  </si>
  <si>
    <t>Formulár</t>
  </si>
  <si>
    <t>rozpočet</t>
  </si>
  <si>
    <t>1. - 12.</t>
  </si>
  <si>
    <t xml:space="preserve"> 3 : 2</t>
  </si>
  <si>
    <t xml:space="preserve"> 3 : 4</t>
  </si>
  <si>
    <t>Kód</t>
  </si>
  <si>
    <t>r. 2005</t>
  </si>
  <si>
    <t>a</t>
  </si>
  <si>
    <t>b</t>
  </si>
  <si>
    <t xml:space="preserve"> MFSR</t>
  </si>
  <si>
    <t xml:space="preserve"> SFK Bratislava</t>
  </si>
  <si>
    <t xml:space="preserve"> SFK Zvolen</t>
  </si>
  <si>
    <t xml:space="preserve"> SFK Košice</t>
  </si>
  <si>
    <t xml:space="preserve"> DR SR</t>
  </si>
  <si>
    <t>Bežné</t>
  </si>
  <si>
    <t xml:space="preserve"> CR SR</t>
  </si>
  <si>
    <t>výdavky</t>
  </si>
  <si>
    <t xml:space="preserve"> DataCentrum</t>
  </si>
  <si>
    <t xml:space="preserve"> Úrad pre š. pom.</t>
  </si>
  <si>
    <t xml:space="preserve"> - </t>
  </si>
  <si>
    <t xml:space="preserve"> Tatr.Lomnica</t>
  </si>
  <si>
    <t xml:space="preserve"> Štát. pokl.</t>
  </si>
  <si>
    <t xml:space="preserve"> Agen. preRDaL</t>
  </si>
  <si>
    <t xml:space="preserve"> Štátny dlh </t>
  </si>
  <si>
    <t xml:space="preserve">   S p o l u  kap.</t>
  </si>
  <si>
    <t>Mzdy,platy,</t>
  </si>
  <si>
    <t>služob.príj.</t>
  </si>
  <si>
    <t>a OOV</t>
  </si>
  <si>
    <t>Poistné</t>
  </si>
  <si>
    <t xml:space="preserve"> a prísp.</t>
  </si>
  <si>
    <t xml:space="preserve">  do</t>
  </si>
  <si>
    <t>poisťovní</t>
  </si>
  <si>
    <t>Tovary a</t>
  </si>
  <si>
    <t>služby</t>
  </si>
  <si>
    <t>transfery</t>
  </si>
  <si>
    <t>Splácanie</t>
  </si>
  <si>
    <t>úrokov</t>
  </si>
  <si>
    <t>a ost. platb.</t>
  </si>
  <si>
    <t>súvisiace</t>
  </si>
  <si>
    <t>-</t>
  </si>
  <si>
    <t>s úvermi</t>
  </si>
  <si>
    <t xml:space="preserve">                   -    2   -</t>
  </si>
  <si>
    <t>Kapitálové</t>
  </si>
  <si>
    <t>Obstará-</t>
  </si>
  <si>
    <t>vanie</t>
  </si>
  <si>
    <t>kapitál.</t>
  </si>
  <si>
    <t>aktív</t>
  </si>
  <si>
    <t>Výdavky</t>
  </si>
  <si>
    <t>z transakcií</t>
  </si>
  <si>
    <t>s finanč.</t>
  </si>
  <si>
    <t>aktívami</t>
  </si>
  <si>
    <t>a fin. pasív.</t>
  </si>
  <si>
    <t>Prevod</t>
  </si>
  <si>
    <t>prostriedkov</t>
  </si>
  <si>
    <t xml:space="preserve">( v r.2004) </t>
  </si>
  <si>
    <t>bežných</t>
  </si>
  <si>
    <t>výdavkov</t>
  </si>
  <si>
    <t>kapitálových</t>
  </si>
  <si>
    <t>ÚHRN</t>
  </si>
  <si>
    <t xml:space="preserve">     600</t>
  </si>
  <si>
    <t xml:space="preserve">  +700</t>
  </si>
  <si>
    <t xml:space="preserve">  +800</t>
  </si>
  <si>
    <t xml:space="preserve">  +900</t>
  </si>
  <si>
    <t>Odbor rozpočtu a riadenia org.kapitoly</t>
  </si>
  <si>
    <t xml:space="preserve">                Prehľad plnenia príjmov kapitoly  MF SR  za</t>
  </si>
  <si>
    <t>1.  -  12. 2005</t>
  </si>
  <si>
    <t xml:space="preserve">1. - 12. </t>
  </si>
  <si>
    <t>3 : 4</t>
  </si>
  <si>
    <t>daňové</t>
  </si>
  <si>
    <t>príjmy</t>
  </si>
  <si>
    <t>Úrad pre št.pom.</t>
  </si>
  <si>
    <t xml:space="preserve"> -  </t>
  </si>
  <si>
    <t xml:space="preserve"> Štátny dlh</t>
  </si>
  <si>
    <t>nedaňové</t>
  </si>
  <si>
    <t xml:space="preserve"> príjmy</t>
  </si>
  <si>
    <t>príjmy z</t>
  </si>
  <si>
    <t>podnikania</t>
  </si>
  <si>
    <t>z vlastn.</t>
  </si>
  <si>
    <t>majetku</t>
  </si>
  <si>
    <t>adm.popl.</t>
  </si>
  <si>
    <t xml:space="preserve">a iné </t>
  </si>
  <si>
    <t>poplatky</t>
  </si>
  <si>
    <t>platby</t>
  </si>
  <si>
    <t>kapitálové</t>
  </si>
  <si>
    <t>úroky z</t>
  </si>
  <si>
    <t>tuzemských</t>
  </si>
  <si>
    <t>úverov,</t>
  </si>
  <si>
    <t>pôžičiek ...</t>
  </si>
  <si>
    <t>úroky</t>
  </si>
  <si>
    <t>zo zahr.</t>
  </si>
  <si>
    <t xml:space="preserve"> -  2   -</t>
  </si>
  <si>
    <t>iné</t>
  </si>
  <si>
    <t>granty</t>
  </si>
  <si>
    <t>tuzemské</t>
  </si>
  <si>
    <t>bežné</t>
  </si>
  <si>
    <t>granty a</t>
  </si>
  <si>
    <t>zahraničné</t>
  </si>
  <si>
    <t xml:space="preserve">príjmy </t>
  </si>
  <si>
    <t>s fin. aktív.</t>
  </si>
  <si>
    <t>prijaté</t>
  </si>
  <si>
    <t>úvery,</t>
  </si>
  <si>
    <t>pôžičky</t>
  </si>
  <si>
    <t>a návrat.</t>
  </si>
  <si>
    <t>finanč.</t>
  </si>
  <si>
    <t>výpomoci</t>
  </si>
  <si>
    <t xml:space="preserve">  100+</t>
  </si>
  <si>
    <t xml:space="preserve"> 200+</t>
  </si>
  <si>
    <t xml:space="preserve"> 300+</t>
  </si>
  <si>
    <t xml:space="preserve"> 400+</t>
  </si>
  <si>
    <t xml:space="preserve"> 500</t>
  </si>
  <si>
    <t xml:space="preserve"> </t>
  </si>
  <si>
    <t>Záväzné ukazovatele schválené pre kapitolu MF SR na rok 2005</t>
  </si>
  <si>
    <t>Schválený rozpočet rok 2005</t>
  </si>
  <si>
    <t>Rozdiel</t>
  </si>
  <si>
    <t>+, -</t>
  </si>
  <si>
    <t>Príjmy (ŠR+ EÚ)</t>
  </si>
  <si>
    <t>Príjmy ŠR</t>
  </si>
  <si>
    <t>Kapitola MF SR</t>
  </si>
  <si>
    <t>Štátny dlh (nezáväzný ukazovateľ)</t>
  </si>
  <si>
    <t>Príjmy EÚ</t>
  </si>
  <si>
    <t>Výdavky kapitoly celkom (A+B)</t>
  </si>
  <si>
    <t>A.Výdavky spolu bez prostriedkov z rozpočtu EÚ</t>
  </si>
  <si>
    <t>Z toho:</t>
  </si>
  <si>
    <t>A.1. Prostriedky na spolufinancovanie</t>
  </si>
  <si>
    <t>A.2. Mzdy, platy, služobné príjmy a ostatné osobné  vyrovnania (610)</t>
  </si>
  <si>
    <t>Mzdy, platy, služobné príjmy a ostatné osobné vyrovnania ústredného orgánu okrem štátnych zamestnancov  (610)</t>
  </si>
  <si>
    <t>Počet zamestnancov rozpočtových organizácií, okrem štátnych zamestnancov v zmysle prílohy č. l k UV SR č. 974/2003 (osoby)</t>
  </si>
  <si>
    <t>z toho:</t>
  </si>
  <si>
    <t>aparát ústredného orgánu (osoby)</t>
  </si>
  <si>
    <t>A. 3. Kapitálové výdavky  (700) (bez prostriedkov na spolufinancovanie)</t>
  </si>
  <si>
    <t>B. Prostriedky z rozpočtu EÚ</t>
  </si>
  <si>
    <t>C. Mzdy, platy, služobné príjmy a ostatné osobné vyrovannia zo ŠR  a z rozpočtu EÚ na refundáciu v rámci technickej pomoci</t>
  </si>
  <si>
    <t>D. Účelové prostriedky</t>
  </si>
  <si>
    <t>v tom na:</t>
  </si>
  <si>
    <t xml:space="preserve">   - Distribúcia kolkov</t>
  </si>
  <si>
    <t>E. Systemizácia</t>
  </si>
  <si>
    <t>- štátnych zamestnancov v štátnej službe</t>
  </si>
  <si>
    <t xml:space="preserve">   z toho : ústredný orgán</t>
  </si>
  <si>
    <t>- colníkov v štátnej službe</t>
  </si>
  <si>
    <t>F. Rozpočet kapitoly podľa programov</t>
  </si>
  <si>
    <t>z toho :</t>
  </si>
  <si>
    <t>072 Výber daní a ciel</t>
  </si>
  <si>
    <t>074 Tvorba metodiky, riadenie a kontrola a vnút. audit verejných financií</t>
  </si>
  <si>
    <t>08B08 Ďalší rozvoj ochrany  obyv. SR proti chem. zbraniam</t>
  </si>
  <si>
    <t>08H Dlhová služba</t>
  </si>
  <si>
    <t xml:space="preserve">  </t>
  </si>
  <si>
    <t>Štátna pokladnica</t>
  </si>
  <si>
    <t>Spolu</t>
  </si>
  <si>
    <t>1.</t>
  </si>
  <si>
    <t>2.</t>
  </si>
  <si>
    <t>3.</t>
  </si>
  <si>
    <t>5.</t>
  </si>
  <si>
    <t>6.</t>
  </si>
  <si>
    <t>4.</t>
  </si>
  <si>
    <t>Zabezpečenie prípravy na krízové situácie v súlade so zákonom č. 387/2002 Z.z. o riadení štátu v    krízových situáciách mimo času vojny</t>
  </si>
  <si>
    <t>Upravený rozpočet  k  31.12.2005</t>
  </si>
  <si>
    <t>Bežné výdavky</t>
  </si>
  <si>
    <t>Kapitálové výdavky</t>
  </si>
  <si>
    <t>630</t>
  </si>
  <si>
    <t>710</t>
  </si>
  <si>
    <t xml:space="preserve"> Programovo alokované výdavky vo VPS</t>
  </si>
  <si>
    <t>Príloha  č. 1</t>
  </si>
  <si>
    <t>Príloha č. 5</t>
  </si>
  <si>
    <t>Príloha č. 6</t>
  </si>
  <si>
    <t>06G0A Nelimitovaná technická pomoc - výdavky natechnickú podporu projektov MF SR</t>
  </si>
  <si>
    <t>06G0D Aktívna poliika trhu práce a zvýšenie zamestnanosti MF SR</t>
  </si>
  <si>
    <t>Ministerstvo  financií  SR</t>
  </si>
  <si>
    <t>Tabuľka č. 4</t>
  </si>
  <si>
    <t xml:space="preserve">           Čerpanie mzdových prostriedkov za              1.  -   </t>
  </si>
  <si>
    <t>mesiac 2005</t>
  </si>
  <si>
    <t xml:space="preserve">           ŠTATISTIKA</t>
  </si>
  <si>
    <t>Kapitola    MF  SR</t>
  </si>
  <si>
    <t xml:space="preserve">                    </t>
  </si>
  <si>
    <t xml:space="preserve"> Skut.priemer.</t>
  </si>
  <si>
    <t>Plán.poč.zam.</t>
  </si>
  <si>
    <t>Poč. zamest.</t>
  </si>
  <si>
    <t>Mzdy  spolu</t>
  </si>
  <si>
    <t>OOV</t>
  </si>
  <si>
    <t>Mzdy bez OOV</t>
  </si>
  <si>
    <t>Priem. zárob.sk.</t>
  </si>
  <si>
    <t>%</t>
  </si>
  <si>
    <t>evid.stav</t>
  </si>
  <si>
    <t>Organizácia</t>
  </si>
  <si>
    <t>zárob.  r. 2004</t>
  </si>
  <si>
    <t>rozp. r.  2005</t>
  </si>
  <si>
    <t>uprav. r. 2005</t>
  </si>
  <si>
    <t>priem. (osoby)</t>
  </si>
  <si>
    <t xml:space="preserve"> sk. za 1.- 12.2005</t>
  </si>
  <si>
    <t xml:space="preserve"> sk. za 1.-12.2005</t>
  </si>
  <si>
    <t xml:space="preserve">zamest. k </t>
  </si>
  <si>
    <t>(v  Sk)</t>
  </si>
  <si>
    <t>(v tis. Sk)</t>
  </si>
  <si>
    <t>(osoby)</t>
  </si>
  <si>
    <t>7 : 2</t>
  </si>
  <si>
    <t xml:space="preserve"> MF SR</t>
  </si>
  <si>
    <t xml:space="preserve"> SFK  Bratislava</t>
  </si>
  <si>
    <t xml:space="preserve"> SFK  Zvolen</t>
  </si>
  <si>
    <t xml:space="preserve"> SFK  Košice</t>
  </si>
  <si>
    <t xml:space="preserve"> Datacentrum</t>
  </si>
  <si>
    <t xml:space="preserve"> Úrad pre št. pomoc</t>
  </si>
  <si>
    <t xml:space="preserve"> Tatranská Lomnica</t>
  </si>
  <si>
    <t xml:space="preserve"> Štátna pokladnica</t>
  </si>
  <si>
    <t xml:space="preserve"> Agent. pre RDaL</t>
  </si>
  <si>
    <t>S p o l u</t>
  </si>
  <si>
    <t>Zdroj:  Údaje od riadených organizácií rezortu MF SR</t>
  </si>
  <si>
    <t>Štatistické čerpanie mzdových prostriedkov je nižšie oproti účtovnému stavu o - 664 tis. Sk, z toho: MF SR -úrad + 1 tis.Sk, SFK Zvolen - 1 tis. Sk, DR SR + 1 tis. Sk,</t>
  </si>
  <si>
    <t xml:space="preserve">CR SR - 665 tis. Sk, z dôvodu zaokrúhľovania a z dôvodu, že CR SR odviedlo naviac prostriedky na depozitný účet. </t>
  </si>
  <si>
    <t>Počet štátnozamestnaneckých miest</t>
  </si>
  <si>
    <t>Objem finančných prostriedkov určených na platy</t>
  </si>
  <si>
    <t>CELKOM</t>
  </si>
  <si>
    <t>vo funkcii odborníkov podľa § 25 ods. 2 písm. a) a b)</t>
  </si>
  <si>
    <t>(stĺpce: 1 + 4 + 5)</t>
  </si>
  <si>
    <t>(tis. Sk)</t>
  </si>
  <si>
    <t>1/   Zákon č. 312/2001 Z. z. o štátnej službe a o zmene a doplnení niektorých zákonov</t>
  </si>
  <si>
    <t>2/   V zmysle uznesení vlády SR č. 75/2003, č. 185/2003 a č. 465/2004</t>
  </si>
  <si>
    <t>3/   Predstavení v politickej funkcii na ministerstvách a predstavení v politickej funkcii, ktorí sú na čele ostatných ústredných orgánov štátnej správy</t>
  </si>
  <si>
    <t>Ministrstvo financií SR</t>
  </si>
  <si>
    <r>
      <t xml:space="preserve">Systemizácia štátnych zamestnancov
       v štátnej službe na rok 2005   </t>
    </r>
    <r>
      <rPr>
        <sz val="12"/>
        <rFont val="Arial CE"/>
        <family val="0"/>
      </rPr>
      <t xml:space="preserve">1/     -     </t>
    </r>
    <r>
      <rPr>
        <b/>
        <sz val="16"/>
        <rFont val="Arial CE"/>
        <family val="0"/>
      </rPr>
      <t>SCHVÁLENÝ  ROZPOČET</t>
    </r>
  </si>
  <si>
    <r>
      <t xml:space="preserve">Kapitola
</t>
    </r>
    <r>
      <rPr>
        <sz val="12"/>
        <rFont val="Arial CE"/>
        <family val="0"/>
      </rPr>
      <t>(služobné úrady celkom)</t>
    </r>
  </si>
  <si>
    <r>
      <t>Vo funkcii
mimoriadnej významnosti,</t>
    </r>
    <r>
      <rPr>
        <sz val="11"/>
        <rFont val="Arial CE"/>
        <family val="0"/>
      </rPr>
      <t xml:space="preserve"> ktorým patrí</t>
    </r>
    <r>
      <rPr>
        <b/>
        <sz val="11"/>
        <rFont val="Arial CE"/>
        <family val="2"/>
      </rPr>
      <t xml:space="preserve"> osobný plat
</t>
    </r>
    <r>
      <rPr>
        <b/>
        <sz val="9"/>
        <rFont val="Arial CE"/>
        <family val="0"/>
      </rPr>
      <t>2/</t>
    </r>
  </si>
  <si>
    <r>
      <t xml:space="preserve">Predstavených v politickej funkcii
</t>
    </r>
    <r>
      <rPr>
        <b/>
        <sz val="9"/>
        <rFont val="Arial CE"/>
        <family val="0"/>
      </rPr>
      <t>3/</t>
    </r>
  </si>
  <si>
    <r>
      <t xml:space="preserve">vo funkcii
mimoriadnej
významnosti, 
</t>
    </r>
    <r>
      <rPr>
        <sz val="11"/>
        <rFont val="Arial CE"/>
        <family val="0"/>
      </rPr>
      <t xml:space="preserve">ktorým patrí
</t>
    </r>
    <r>
      <rPr>
        <b/>
        <sz val="11"/>
        <rFont val="Arial CE"/>
        <family val="0"/>
      </rPr>
      <t>osobitný
príplatok</t>
    </r>
  </si>
  <si>
    <r>
      <t xml:space="preserve">z toho:  </t>
    </r>
    <r>
      <rPr>
        <sz val="12"/>
        <rFont val="Arial CE"/>
        <family val="0"/>
      </rPr>
      <t>ústredný orgán</t>
    </r>
  </si>
  <si>
    <r>
      <t xml:space="preserve">Systemizácia štátnych zamestnancov
       v štátnej službe na rok 2005   </t>
    </r>
    <r>
      <rPr>
        <sz val="12"/>
        <rFont val="Arial CE"/>
        <family val="0"/>
      </rPr>
      <t xml:space="preserve">1/     -     </t>
    </r>
    <r>
      <rPr>
        <b/>
        <sz val="16"/>
        <rFont val="Arial CE"/>
        <family val="0"/>
      </rPr>
      <t>UPRAVENÝ  ROZPOČET</t>
    </r>
  </si>
  <si>
    <r>
      <t xml:space="preserve">Systemizácia štátnych zamestnancov
       v štátnej službe na rok 2005   </t>
    </r>
    <r>
      <rPr>
        <sz val="12"/>
        <rFont val="Arial CE"/>
        <family val="0"/>
      </rPr>
      <t xml:space="preserve">1/     -     </t>
    </r>
    <r>
      <rPr>
        <b/>
        <sz val="16"/>
        <rFont val="Arial CE"/>
        <family val="0"/>
      </rPr>
      <t>SKUTOČNOSŤ  k  31. 12. 2005</t>
    </r>
  </si>
  <si>
    <t>Systemizácia</t>
  </si>
  <si>
    <t>colníkov v štátnej službe</t>
  </si>
  <si>
    <t>na rok  2005     -     SCHVÁLENÝ  ROZPOČET</t>
  </si>
  <si>
    <t>Kapitola</t>
  </si>
  <si>
    <t>P l a t o v á   t r i e d a</t>
  </si>
  <si>
    <t>Počet miest spolu</t>
  </si>
  <si>
    <t>na rok  2005     -     UPRAVENÝ  ROZPOČET</t>
  </si>
  <si>
    <t xml:space="preserve">na rok  2005     -     SKUTOČNOSŤ  </t>
  </si>
  <si>
    <r>
      <t>Objem finančných prostriedkov na služobné príjmy v štátnej službe</t>
    </r>
    <r>
      <rPr>
        <sz val="12"/>
        <rFont val="Arial CE"/>
        <family val="2"/>
      </rPr>
      <t xml:space="preserve">
(v tis. Sk)</t>
    </r>
  </si>
  <si>
    <t>Príloha č. 11</t>
  </si>
  <si>
    <t>Strana: 1</t>
  </si>
  <si>
    <t>Súvaha rozpočtových organizácií za rok 2005</t>
  </si>
  <si>
    <t>Číslo a názov rozpočtovej kapitoly:</t>
  </si>
  <si>
    <t>15 Ministerstvo financií SR</t>
  </si>
  <si>
    <t>( v tis. Sk )</t>
  </si>
  <si>
    <t>AKTÍVA / PASÍVA</t>
  </si>
  <si>
    <t>Aktíva</t>
  </si>
  <si>
    <t>Brutto</t>
  </si>
  <si>
    <t>Korekcia</t>
  </si>
  <si>
    <t>Netto</t>
  </si>
  <si>
    <t>Bezprostredne predchádzajúce účtovné obdobie</t>
  </si>
  <si>
    <t>Neobežný majetok</t>
  </si>
  <si>
    <t>001</t>
  </si>
  <si>
    <t xml:space="preserve">     Dlhodobý nehmotný majetok</t>
  </si>
  <si>
    <t>002</t>
  </si>
  <si>
    <t xml:space="preserve">     Dlhodobý hmotný majetok</t>
  </si>
  <si>
    <t>010</t>
  </si>
  <si>
    <t xml:space="preserve">     Dlhodobý finančný majetok</t>
  </si>
  <si>
    <t>023</t>
  </si>
  <si>
    <t>Obežný majetok</t>
  </si>
  <si>
    <t>030</t>
  </si>
  <si>
    <t xml:space="preserve">     Zásoby </t>
  </si>
  <si>
    <t>031</t>
  </si>
  <si>
    <t xml:space="preserve">     Pohľadávky </t>
  </si>
  <si>
    <t>039</t>
  </si>
  <si>
    <t xml:space="preserve">     z toho: odberatelia </t>
  </si>
  <si>
    <t>040</t>
  </si>
  <si>
    <t xml:space="preserve">                 pohľadávky za rozpočtové príjmy nedaňové</t>
  </si>
  <si>
    <t>044</t>
  </si>
  <si>
    <t xml:space="preserve">                 pohľadávky za rozpočtové príjmy daňové alebo colné</t>
  </si>
  <si>
    <t>046</t>
  </si>
  <si>
    <t xml:space="preserve">     Finančný majetok </t>
  </si>
  <si>
    <t>063</t>
  </si>
  <si>
    <t xml:space="preserve">     Poskytnuté návratné finančné výpomoci dlhodobé</t>
  </si>
  <si>
    <t>085</t>
  </si>
  <si>
    <t xml:space="preserve">     Poskytnuté návratné finančné výpomoci krátkodobé</t>
  </si>
  <si>
    <t>091</t>
  </si>
  <si>
    <t xml:space="preserve">     Prostriedky rozpočtového hospodárenia</t>
  </si>
  <si>
    <t>097</t>
  </si>
  <si>
    <t xml:space="preserve">     Vzťahy k účtom klientov Štátnej pokladnice</t>
  </si>
  <si>
    <t>102</t>
  </si>
  <si>
    <t xml:space="preserve">     Prechodné účty aktív</t>
  </si>
  <si>
    <t>103</t>
  </si>
  <si>
    <t>M a j e t o k    s p o l u</t>
  </si>
  <si>
    <t>107</t>
  </si>
  <si>
    <t>Pasíva</t>
  </si>
  <si>
    <t>Učtovné obdobie</t>
  </si>
  <si>
    <t>Vlastné zdroje krytia majetku</t>
  </si>
  <si>
    <t>108</t>
  </si>
  <si>
    <t xml:space="preserve">     Fondy účtovnej jednotky a osobitné fondy účtovnej jednotky</t>
  </si>
  <si>
    <t>109</t>
  </si>
  <si>
    <t xml:space="preserve">     Výsledok hospodárenia</t>
  </si>
  <si>
    <t>122</t>
  </si>
  <si>
    <t xml:space="preserve">     Zdroje krytia prostriedkov rozpočtového hospodárenia</t>
  </si>
  <si>
    <t>129</t>
  </si>
  <si>
    <t>Záväzky</t>
  </si>
  <si>
    <t>137</t>
  </si>
  <si>
    <t xml:space="preserve">     Rezervy </t>
  </si>
  <si>
    <t>138</t>
  </si>
  <si>
    <t xml:space="preserve">     Dlhodobé záväzky </t>
  </si>
  <si>
    <t>139</t>
  </si>
  <si>
    <t xml:space="preserve">     z toho: emitované dlhopisy</t>
  </si>
  <si>
    <t>141</t>
  </si>
  <si>
    <t xml:space="preserve">                 dlhodobé zmenky na úhradu</t>
  </si>
  <si>
    <t>144</t>
  </si>
  <si>
    <t xml:space="preserve">                 ostatné dlhodobé záväzky</t>
  </si>
  <si>
    <t>145</t>
  </si>
  <si>
    <t xml:space="preserve">     Krátkodobé záväzky </t>
  </si>
  <si>
    <t>146</t>
  </si>
  <si>
    <t xml:space="preserve">     z toho : dodávatelia </t>
  </si>
  <si>
    <t>147</t>
  </si>
  <si>
    <t xml:space="preserve">     Bankové úvery a ostatné prijaté výpomoci</t>
  </si>
  <si>
    <t>167</t>
  </si>
  <si>
    <t xml:space="preserve">     z toho: dlhodobé bankové úvery</t>
  </si>
  <si>
    <t>168</t>
  </si>
  <si>
    <t xml:space="preserve">                 krátkodobé bankové úvery</t>
  </si>
  <si>
    <t>169</t>
  </si>
  <si>
    <t xml:space="preserve">                 prijaté návratné finančné výpomoci dlhodobé v rámci verejného rozpočtu</t>
  </si>
  <si>
    <t>173</t>
  </si>
  <si>
    <t xml:space="preserve">                 prijaté návratné finančné výpomoci krátkodobé v rámci verejného rozpočtu</t>
  </si>
  <si>
    <t>174</t>
  </si>
  <si>
    <t xml:space="preserve">     Prechodné účty pasívne</t>
  </si>
  <si>
    <t>175</t>
  </si>
  <si>
    <t>179</t>
  </si>
  <si>
    <t>V l a s t n é  z d r o j e  k r y t i a  m a j e t k u  a  z á v ä z k y</t>
  </si>
  <si>
    <t>180</t>
  </si>
  <si>
    <t xml:space="preserve">Príloha  č. 3 </t>
  </si>
  <si>
    <t>Celkový prehľad príjmov a výdavkov rozpočtovej kapitoly za rok 2005</t>
  </si>
  <si>
    <t>P R Í J M Y</t>
  </si>
  <si>
    <t xml:space="preserve">Schválený rozpočet     </t>
  </si>
  <si>
    <t xml:space="preserve">Upravený rozpočet       </t>
  </si>
  <si>
    <t xml:space="preserve">Výsledok od začiatku roka   </t>
  </si>
  <si>
    <t>% k upravenému rozpočtu</t>
  </si>
  <si>
    <t>V Ý D A V K Y</t>
  </si>
  <si>
    <t xml:space="preserve">Schválený rozpočet    </t>
  </si>
  <si>
    <t xml:space="preserve">Výsledok od začiatku roka    </t>
  </si>
  <si>
    <t>100</t>
  </si>
  <si>
    <t>A.</t>
  </si>
  <si>
    <t>Daňové príjmy</t>
  </si>
  <si>
    <t>600</t>
  </si>
  <si>
    <t>200</t>
  </si>
  <si>
    <t>B.</t>
  </si>
  <si>
    <t>Nedaňové príjmy</t>
  </si>
  <si>
    <t>v tom:</t>
  </si>
  <si>
    <t>610</t>
  </si>
  <si>
    <t>Mzdy, platy, služobné príjmy a ostatné osobné vyrovnania</t>
  </si>
  <si>
    <t>210</t>
  </si>
  <si>
    <t>Príjmy z podnikania a z vlastníctva majetku</t>
  </si>
  <si>
    <t>620</t>
  </si>
  <si>
    <t xml:space="preserve">Poistné a príspevok do poisťovní </t>
  </si>
  <si>
    <t>220</t>
  </si>
  <si>
    <t>Administratívne a iné poplatky a platby</t>
  </si>
  <si>
    <t>Tovary a služby</t>
  </si>
  <si>
    <t>230</t>
  </si>
  <si>
    <t>Kapitálové príjmy</t>
  </si>
  <si>
    <t>640</t>
  </si>
  <si>
    <t>Bežné transfery</t>
  </si>
  <si>
    <t>240</t>
  </si>
  <si>
    <t>Úroky z domácich úverov, pôžičiek a vkladov</t>
  </si>
  <si>
    <t>250</t>
  </si>
  <si>
    <t>Úroky zo zahraničných úverov, pôžičiek a vkladov</t>
  </si>
  <si>
    <t>641001</t>
  </si>
  <si>
    <t xml:space="preserve"> -</t>
  </si>
  <si>
    <t xml:space="preserve"> Príspevkovej organizácii</t>
  </si>
  <si>
    <t>290</t>
  </si>
  <si>
    <t>Iné nedaňové príjmy</t>
  </si>
  <si>
    <t>641002</t>
  </si>
  <si>
    <t xml:space="preserve">Štátnemu účelovému fondu </t>
  </si>
  <si>
    <t>300</t>
  </si>
  <si>
    <t>C.</t>
  </si>
  <si>
    <t>Granty a transfery</t>
  </si>
  <si>
    <t>641008</t>
  </si>
  <si>
    <t>Verejnej vysokej škole</t>
  </si>
  <si>
    <t>641009</t>
  </si>
  <si>
    <t>Obci</t>
  </si>
  <si>
    <t>310</t>
  </si>
  <si>
    <t>Tuzemské bežné granty a transfery</t>
  </si>
  <si>
    <t>641010</t>
  </si>
  <si>
    <t>Vyššiemu územnému celku</t>
  </si>
  <si>
    <t>320</t>
  </si>
  <si>
    <t>Tuzemské kapitálové granty a transfery</t>
  </si>
  <si>
    <t>642001</t>
  </si>
  <si>
    <t>Občianskemu združeniu, nadácii a neinvestičnému fondu</t>
  </si>
  <si>
    <t>330</t>
  </si>
  <si>
    <t>Zahraničné granty</t>
  </si>
  <si>
    <t>642031</t>
  </si>
  <si>
    <t xml:space="preserve">Na platené poistné za skupiny osôb ustanovené zákonom </t>
  </si>
  <si>
    <t>340</t>
  </si>
  <si>
    <t>Zahraničné transfery</t>
  </si>
  <si>
    <t>644</t>
  </si>
  <si>
    <t>Transfery nefinančným subjektom a transfery príspevkovým organizáciám nezaradeným vo verejnej správe v registri organizácií vedenom Štatistickým úradom Slovenskej republiky</t>
  </si>
  <si>
    <t>649005</t>
  </si>
  <si>
    <t>Odvody do rozpočtu Európskej únie</t>
  </si>
  <si>
    <t>650</t>
  </si>
  <si>
    <t>Splácanie úrokov a ostatné platby súvisiace s úvermi, pôžičkami a návratnými finančnými výpomocami</t>
  </si>
  <si>
    <t>700</t>
  </si>
  <si>
    <t>Obstarávanie kapitálových aktív</t>
  </si>
  <si>
    <t>720</t>
  </si>
  <si>
    <t>Kapitálové transfery</t>
  </si>
  <si>
    <t>721001</t>
  </si>
  <si>
    <t>Príspevkovej organizácii</t>
  </si>
  <si>
    <t>721003</t>
  </si>
  <si>
    <t>721006</t>
  </si>
  <si>
    <t>721007</t>
  </si>
  <si>
    <t>Vyššiemu uzemnému celku</t>
  </si>
  <si>
    <t>722</t>
  </si>
  <si>
    <t>Transfery jednotlivcom a neziskovým právnickým osobám</t>
  </si>
  <si>
    <t>723</t>
  </si>
  <si>
    <t>Ú H R N   P R Í J M O V</t>
  </si>
  <si>
    <t>Ú H R N   V Ý D A V K O V</t>
  </si>
  <si>
    <t>Príloha č. 4</t>
  </si>
  <si>
    <t>Výdavky rozpočtovej kapitoly podľa ekonomickej a funkčnej klasifikácie za rok 2005</t>
  </si>
  <si>
    <t>600 Bežné výdavky</t>
  </si>
  <si>
    <t>700 Kapitálové výdavky</t>
  </si>
  <si>
    <t>Úhrn výdavkov</t>
  </si>
  <si>
    <t>Kód a názov</t>
  </si>
  <si>
    <t>Rozpočet celkom</t>
  </si>
  <si>
    <t>01  VŠEOBECNÉ VEREJNÉ SLUŽBY</t>
  </si>
  <si>
    <t>01.1  Výdavky verejnej správy, finančná a rozpočtová oblasť,</t>
  </si>
  <si>
    <t>01.1.2  Finančná a rozpočtová oblasť</t>
  </si>
  <si>
    <t>01.1.3  Zahraničná oblasť</t>
  </si>
  <si>
    <t>01.3  Všeobecné služby</t>
  </si>
  <si>
    <t>01.3.3  Iné všeobecné služby</t>
  </si>
  <si>
    <t>01.7  Transakcie verejného dlhu</t>
  </si>
  <si>
    <t>01.7.0  Transakcie verejného dlhu</t>
  </si>
  <si>
    <t>04  EKONOMICKÁ  OBLASŤ</t>
  </si>
  <si>
    <t>04.1  Všeobecná ekonomická, obchodná a pracovná oblasť</t>
  </si>
  <si>
    <t>04.1.1  Všeobecná ekonomická a obchodná oblasť</t>
  </si>
  <si>
    <t>04.1.2  Všeobecná pracovná oblasť</t>
  </si>
  <si>
    <t>09  VZDELÁVANIE</t>
  </si>
  <si>
    <t>09.8  Vzdelávanie inde neklasifikované</t>
  </si>
  <si>
    <t>09.8.0  Vzdelávanie inde neklasifikované</t>
  </si>
</sst>
</file>

<file path=xl/styles.xml><?xml version="1.0" encoding="utf-8"?>
<styleSheet xmlns="http://schemas.openxmlformats.org/spreadsheetml/2006/main">
  <numFmts count="3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_)"/>
    <numFmt numFmtId="173" formatCode="mm/dd/yy_)"/>
    <numFmt numFmtId="174" formatCode="#,##0_);\(#,##0\)"/>
    <numFmt numFmtId="175" formatCode="#,##0.0_);\(#,##0.0\)"/>
    <numFmt numFmtId="176" formatCode="#,##0.00_);\(#,##0.00\)"/>
    <numFmt numFmtId="177" formatCode="#,##0.000_);\(#,##0.000\)"/>
    <numFmt numFmtId="178" formatCode="0.0"/>
    <numFmt numFmtId="179" formatCode="0.0%"/>
    <numFmt numFmtId="180" formatCode="#,##0.0"/>
    <numFmt numFmtId="181" formatCode="&quot;Áno&quot;;&quot;Áno&quot;;&quot;Nie&quot;"/>
    <numFmt numFmtId="182" formatCode="&quot;Pravda&quot;;&quot;Pravda&quot;;&quot;Nepravda&quot;"/>
    <numFmt numFmtId="183" formatCode="&quot;Zapnuté&quot;;&quot;Zapnuté&quot;;&quot;Vypnuté&quot;"/>
    <numFmt numFmtId="184" formatCode="#,##0.000"/>
    <numFmt numFmtId="185" formatCode="[$-405]d\.\ mmmm\ yyyy"/>
    <numFmt numFmtId="186" formatCode="d/mmmm\ yyyy"/>
    <numFmt numFmtId="187" formatCode="000\ 00"/>
    <numFmt numFmtId="188" formatCode="#,##0.0000"/>
    <numFmt numFmtId="189" formatCode="#,##0.0\ %"/>
  </numFmts>
  <fonts count="58">
    <font>
      <sz val="12"/>
      <name val="Arial CE"/>
      <family val="0"/>
    </font>
    <font>
      <sz val="10"/>
      <name val="Arial CE"/>
      <family val="0"/>
    </font>
    <font>
      <sz val="10"/>
      <name val="Courier"/>
      <family val="0"/>
    </font>
    <font>
      <b/>
      <i/>
      <sz val="11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12"/>
      <color indexed="63"/>
      <name val="Arial CE"/>
      <family val="2"/>
    </font>
    <font>
      <sz val="10"/>
      <color indexed="12"/>
      <name val="Courier"/>
      <family val="0"/>
    </font>
    <font>
      <b/>
      <sz val="16"/>
      <name val="Arial CE"/>
      <family val="2"/>
    </font>
    <font>
      <b/>
      <sz val="16"/>
      <color indexed="63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b/>
      <sz val="10"/>
      <color indexed="12"/>
      <name val="Arial CE"/>
      <family val="2"/>
    </font>
    <font>
      <b/>
      <sz val="10"/>
      <color indexed="63"/>
      <name val="Arial CE"/>
      <family val="2"/>
    </font>
    <font>
      <sz val="10"/>
      <color indexed="63"/>
      <name val="Arial CE"/>
      <family val="2"/>
    </font>
    <font>
      <sz val="11"/>
      <color indexed="12"/>
      <name val="Arial CE"/>
      <family val="2"/>
    </font>
    <font>
      <b/>
      <sz val="12"/>
      <color indexed="12"/>
      <name val="Arial CE"/>
      <family val="2"/>
    </font>
    <font>
      <b/>
      <sz val="14"/>
      <color indexed="12"/>
      <name val="Arial CE"/>
      <family val="2"/>
    </font>
    <font>
      <sz val="14"/>
      <color indexed="12"/>
      <name val="Arial CE"/>
      <family val="0"/>
    </font>
    <font>
      <sz val="14"/>
      <name val="Arial CE"/>
      <family val="0"/>
    </font>
    <font>
      <i/>
      <sz val="11"/>
      <name val="Arial CE"/>
      <family val="2"/>
    </font>
    <font>
      <sz val="11"/>
      <color indexed="63"/>
      <name val="Arial CE"/>
      <family val="2"/>
    </font>
    <font>
      <i/>
      <sz val="10"/>
      <name val="Arial CE"/>
      <family val="2"/>
    </font>
    <font>
      <sz val="16"/>
      <name val="Arial CE"/>
      <family val="2"/>
    </font>
    <font>
      <b/>
      <sz val="14"/>
      <color indexed="12"/>
      <name val="Courier"/>
      <family val="0"/>
    </font>
    <font>
      <sz val="10"/>
      <color indexed="12"/>
      <name val="Arial CE"/>
      <family val="0"/>
    </font>
    <font>
      <b/>
      <sz val="10"/>
      <color indexed="8"/>
      <name val="Arial CE"/>
      <family val="0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8"/>
      <name val="Arial CE"/>
      <family val="2"/>
    </font>
    <font>
      <b/>
      <sz val="9"/>
      <name val="Arial CE"/>
      <family val="0"/>
    </font>
    <font>
      <b/>
      <u val="single"/>
      <sz val="12"/>
      <name val="Arial CE"/>
      <family val="0"/>
    </font>
    <font>
      <b/>
      <i/>
      <sz val="14"/>
      <name val="Arial CE"/>
      <family val="0"/>
    </font>
    <font>
      <b/>
      <sz val="8"/>
      <name val="Arial CE"/>
      <family val="0"/>
    </font>
    <font>
      <i/>
      <sz val="12"/>
      <name val="Arial CE"/>
      <family val="2"/>
    </font>
    <font>
      <b/>
      <i/>
      <sz val="12"/>
      <name val="Arial CE"/>
      <family val="0"/>
    </font>
    <font>
      <sz val="11"/>
      <name val="Arial CE"/>
      <family val="2"/>
    </font>
    <font>
      <sz val="12"/>
      <name val="AT*Arial"/>
      <family val="2"/>
    </font>
    <font>
      <b/>
      <sz val="11"/>
      <name val="Arial CE"/>
      <family val="0"/>
    </font>
    <font>
      <i/>
      <sz val="9"/>
      <name val="Arial CE"/>
      <family val="0"/>
    </font>
    <font>
      <b/>
      <sz val="13"/>
      <name val="Arial CE"/>
      <family val="0"/>
    </font>
    <font>
      <b/>
      <sz val="13"/>
      <color indexed="8"/>
      <name val="Arial CE"/>
      <family val="2"/>
    </font>
    <font>
      <sz val="13"/>
      <name val="Arial CE"/>
      <family val="0"/>
    </font>
    <font>
      <sz val="13"/>
      <color indexed="8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9"/>
      <color indexed="48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47"/>
      </patternFill>
    </fill>
    <fill>
      <patternFill patternType="gray0625">
        <bgColor indexed="31"/>
      </patternFill>
    </fill>
    <fill>
      <patternFill patternType="gray0625"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15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4" fontId="53" fillId="2" borderId="1" applyNumberFormat="0" applyProtection="0">
      <alignment vertical="center"/>
    </xf>
    <xf numFmtId="4" fontId="53" fillId="2" borderId="1" applyNumberFormat="0" applyProtection="0">
      <alignment horizontal="left" vertical="center" indent="1"/>
    </xf>
    <xf numFmtId="0" fontId="55" fillId="3" borderId="1" applyNumberFormat="0" applyProtection="0">
      <alignment horizontal="left" vertical="center" indent="1"/>
    </xf>
    <xf numFmtId="0" fontId="55" fillId="4" borderId="1" applyNumberFormat="0" applyProtection="0">
      <alignment horizontal="left" vertical="center" indent="1"/>
    </xf>
    <xf numFmtId="4" fontId="53" fillId="4" borderId="0" applyNumberFormat="0" applyProtection="0">
      <alignment horizontal="left" vertical="center" indent="1"/>
    </xf>
    <xf numFmtId="4" fontId="54" fillId="5" borderId="1" applyNumberFormat="0" applyProtection="0">
      <alignment horizontal="right" vertical="center"/>
    </xf>
    <xf numFmtId="4" fontId="54" fillId="4" borderId="1" applyNumberFormat="0" applyProtection="0">
      <alignment horizontal="left" vertical="center" indent="1"/>
    </xf>
    <xf numFmtId="0" fontId="54" fillId="4" borderId="1" applyNumberFormat="0" applyProtection="0">
      <alignment horizontal="left" vertical="top" indent="1"/>
    </xf>
    <xf numFmtId="4" fontId="57" fillId="6" borderId="0" applyNumberFormat="0" applyProtection="0">
      <alignment horizontal="left" vertical="center" indent="1"/>
    </xf>
    <xf numFmtId="0" fontId="30" fillId="0" borderId="0" applyNumberFormat="0" applyFill="0" applyBorder="0" applyAlignment="0" applyProtection="0"/>
  </cellStyleXfs>
  <cellXfs count="60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73" fontId="1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12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/>
    </xf>
    <xf numFmtId="173" fontId="1" fillId="0" borderId="5" xfId="0" applyNumberFormat="1" applyFont="1" applyFill="1" applyBorder="1" applyAlignment="1" applyProtection="1">
      <alignment/>
      <protection/>
    </xf>
    <xf numFmtId="0" fontId="5" fillId="0" borderId="7" xfId="0" applyFont="1" applyFill="1" applyBorder="1" applyAlignment="1">
      <alignment/>
    </xf>
    <xf numFmtId="0" fontId="12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 applyProtection="1">
      <alignment horizontal="center"/>
      <protection locked="0"/>
    </xf>
    <xf numFmtId="0" fontId="15" fillId="0" borderId="7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4" fillId="0" borderId="14" xfId="0" applyFont="1" applyFill="1" applyBorder="1" applyAlignment="1" applyProtection="1">
      <alignment horizontal="center"/>
      <protection locked="0"/>
    </xf>
    <xf numFmtId="0" fontId="14" fillId="0" borderId="15" xfId="0" applyFont="1" applyFill="1" applyBorder="1" applyAlignment="1" applyProtection="1">
      <alignment horizontal="center"/>
      <protection locked="0"/>
    </xf>
    <xf numFmtId="0" fontId="14" fillId="0" borderId="16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174" fontId="15" fillId="0" borderId="20" xfId="0" applyNumberFormat="1" applyFont="1" applyFill="1" applyBorder="1" applyAlignment="1" applyProtection="1">
      <alignment/>
      <protection/>
    </xf>
    <xf numFmtId="174" fontId="15" fillId="0" borderId="21" xfId="0" applyNumberFormat="1" applyFont="1" applyFill="1" applyBorder="1" applyAlignment="1" applyProtection="1">
      <alignment/>
      <protection/>
    </xf>
    <xf numFmtId="174" fontId="15" fillId="0" borderId="22" xfId="0" applyNumberFormat="1" applyFont="1" applyFill="1" applyBorder="1" applyAlignment="1" applyProtection="1">
      <alignment/>
      <protection/>
    </xf>
    <xf numFmtId="174" fontId="15" fillId="0" borderId="23" xfId="0" applyNumberFormat="1" applyFont="1" applyFill="1" applyBorder="1" applyAlignment="1" applyProtection="1">
      <alignment/>
      <protection/>
    </xf>
    <xf numFmtId="175" fontId="15" fillId="0" borderId="2" xfId="0" applyNumberFormat="1" applyFont="1" applyFill="1" applyBorder="1" applyAlignment="1" applyProtection="1">
      <alignment horizontal="right"/>
      <protection locked="0"/>
    </xf>
    <xf numFmtId="175" fontId="15" fillId="0" borderId="24" xfId="0" applyNumberFormat="1" applyFont="1" applyFill="1" applyBorder="1" applyAlignment="1" applyProtection="1">
      <alignment/>
      <protection locked="0"/>
    </xf>
    <xf numFmtId="174" fontId="15" fillId="0" borderId="25" xfId="0" applyNumberFormat="1" applyFont="1" applyFill="1" applyBorder="1" applyAlignment="1" applyProtection="1">
      <alignment/>
      <protection/>
    </xf>
    <xf numFmtId="174" fontId="15" fillId="0" borderId="24" xfId="0" applyNumberFormat="1" applyFont="1" applyFill="1" applyBorder="1" applyAlignment="1" applyProtection="1">
      <alignment/>
      <protection/>
    </xf>
    <xf numFmtId="174" fontId="15" fillId="0" borderId="26" xfId="0" applyNumberFormat="1" applyFont="1" applyFill="1" applyBorder="1" applyAlignment="1" applyProtection="1">
      <alignment/>
      <protection/>
    </xf>
    <xf numFmtId="174" fontId="15" fillId="0" borderId="27" xfId="0" applyNumberFormat="1" applyFont="1" applyFill="1" applyBorder="1" applyAlignment="1" applyProtection="1">
      <alignment/>
      <protection/>
    </xf>
    <xf numFmtId="175" fontId="15" fillId="0" borderId="28" xfId="0" applyNumberFormat="1" applyFont="1" applyFill="1" applyBorder="1" applyAlignment="1" applyProtection="1">
      <alignment horizontal="right"/>
      <protection locked="0"/>
    </xf>
    <xf numFmtId="0" fontId="5" fillId="0" borderId="7" xfId="0" applyFont="1" applyFill="1" applyBorder="1" applyAlignment="1">
      <alignment horizontal="center"/>
    </xf>
    <xf numFmtId="175" fontId="15" fillId="0" borderId="7" xfId="0" applyNumberFormat="1" applyFont="1" applyFill="1" applyBorder="1" applyAlignment="1" applyProtection="1">
      <alignment horizontal="right"/>
      <protection locked="0"/>
    </xf>
    <xf numFmtId="174" fontId="15" fillId="0" borderId="25" xfId="0" applyNumberFormat="1" applyFont="1" applyFill="1" applyBorder="1" applyAlignment="1" applyProtection="1">
      <alignment horizontal="center"/>
      <protection/>
    </xf>
    <xf numFmtId="174" fontId="15" fillId="0" borderId="24" xfId="0" applyNumberFormat="1" applyFont="1" applyFill="1" applyBorder="1" applyAlignment="1" applyProtection="1">
      <alignment horizontal="center"/>
      <protection/>
    </xf>
    <xf numFmtId="174" fontId="15" fillId="0" borderId="26" xfId="0" applyNumberFormat="1" applyFont="1" applyFill="1" applyBorder="1" applyAlignment="1" applyProtection="1">
      <alignment horizontal="center"/>
      <protection/>
    </xf>
    <xf numFmtId="175" fontId="15" fillId="0" borderId="7" xfId="0" applyNumberFormat="1" applyFont="1" applyFill="1" applyBorder="1" applyAlignment="1" applyProtection="1">
      <alignment horizontal="center"/>
      <protection locked="0"/>
    </xf>
    <xf numFmtId="175" fontId="15" fillId="0" borderId="24" xfId="0" applyNumberFormat="1" applyFont="1" applyFill="1" applyBorder="1" applyAlignment="1" applyProtection="1">
      <alignment horizontal="center"/>
      <protection locked="0"/>
    </xf>
    <xf numFmtId="175" fontId="15" fillId="0" borderId="29" xfId="0" applyNumberFormat="1" applyFont="1" applyFill="1" applyBorder="1" applyAlignment="1" applyProtection="1">
      <alignment horizontal="right"/>
      <protection locked="0"/>
    </xf>
    <xf numFmtId="175" fontId="15" fillId="0" borderId="29" xfId="0" applyNumberFormat="1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>
      <alignment horizontal="center"/>
    </xf>
    <xf numFmtId="174" fontId="14" fillId="0" borderId="31" xfId="0" applyNumberFormat="1" applyFont="1" applyFill="1" applyBorder="1" applyAlignment="1" applyProtection="1">
      <alignment/>
      <protection/>
    </xf>
    <xf numFmtId="174" fontId="14" fillId="0" borderId="32" xfId="0" applyNumberFormat="1" applyFont="1" applyFill="1" applyBorder="1" applyAlignment="1" applyProtection="1">
      <alignment/>
      <protection/>
    </xf>
    <xf numFmtId="174" fontId="14" fillId="0" borderId="33" xfId="0" applyNumberFormat="1" applyFont="1" applyFill="1" applyBorder="1" applyAlignment="1" applyProtection="1">
      <alignment/>
      <protection/>
    </xf>
    <xf numFmtId="174" fontId="14" fillId="0" borderId="2" xfId="0" applyNumberFormat="1" applyFont="1" applyFill="1" applyBorder="1" applyAlignment="1" applyProtection="1">
      <alignment/>
      <protection/>
    </xf>
    <xf numFmtId="175" fontId="15" fillId="0" borderId="34" xfId="0" applyNumberFormat="1" applyFont="1" applyFill="1" applyBorder="1" applyAlignment="1" applyProtection="1">
      <alignment horizontal="right"/>
      <protection locked="0"/>
    </xf>
    <xf numFmtId="175" fontId="15" fillId="0" borderId="35" xfId="0" applyNumberFormat="1" applyFont="1" applyFill="1" applyBorder="1" applyAlignment="1" applyProtection="1">
      <alignment/>
      <protection locked="0"/>
    </xf>
    <xf numFmtId="174" fontId="1" fillId="0" borderId="25" xfId="0" applyNumberFormat="1" applyFont="1" applyFill="1" applyBorder="1" applyAlignment="1" applyProtection="1">
      <alignment/>
      <protection/>
    </xf>
    <xf numFmtId="174" fontId="15" fillId="0" borderId="24" xfId="0" applyNumberFormat="1" applyFont="1" applyFill="1" applyBorder="1" applyAlignment="1" applyProtection="1">
      <alignment/>
      <protection locked="0"/>
    </xf>
    <xf numFmtId="174" fontId="15" fillId="0" borderId="36" xfId="0" applyNumberFormat="1" applyFont="1" applyFill="1" applyBorder="1" applyAlignment="1" applyProtection="1">
      <alignment/>
      <protection locked="0"/>
    </xf>
    <xf numFmtId="174" fontId="15" fillId="0" borderId="37" xfId="0" applyNumberFormat="1" applyFont="1" applyFill="1" applyBorder="1" applyAlignment="1" applyProtection="1">
      <alignment/>
      <protection locked="0"/>
    </xf>
    <xf numFmtId="175" fontId="15" fillId="0" borderId="38" xfId="0" applyNumberFormat="1" applyFont="1" applyFill="1" applyBorder="1" applyAlignment="1" applyProtection="1">
      <alignment horizontal="right"/>
      <protection locked="0"/>
    </xf>
    <xf numFmtId="175" fontId="15" fillId="0" borderId="39" xfId="0" applyNumberFormat="1" applyFont="1" applyFill="1" applyBorder="1" applyAlignment="1" applyProtection="1">
      <alignment horizontal="right"/>
      <protection locked="0"/>
    </xf>
    <xf numFmtId="175" fontId="15" fillId="0" borderId="0" xfId="0" applyNumberFormat="1" applyFont="1" applyFill="1" applyBorder="1" applyAlignment="1" applyProtection="1">
      <alignment horizontal="right"/>
      <protection locked="0"/>
    </xf>
    <xf numFmtId="174" fontId="1" fillId="0" borderId="25" xfId="0" applyNumberFormat="1" applyFont="1" applyFill="1" applyBorder="1" applyAlignment="1" applyProtection="1">
      <alignment horizontal="center"/>
      <protection/>
    </xf>
    <xf numFmtId="174" fontId="15" fillId="0" borderId="36" xfId="0" applyNumberFormat="1" applyFont="1" applyFill="1" applyBorder="1" applyAlignment="1" applyProtection="1">
      <alignment horizontal="center"/>
      <protection/>
    </xf>
    <xf numFmtId="175" fontId="15" fillId="0" borderId="40" xfId="0" applyNumberFormat="1" applyFont="1" applyFill="1" applyBorder="1" applyAlignment="1" applyProtection="1">
      <alignment horizontal="right"/>
      <protection locked="0"/>
    </xf>
    <xf numFmtId="174" fontId="15" fillId="0" borderId="41" xfId="0" applyNumberFormat="1" applyFont="1" applyFill="1" applyBorder="1" applyAlignment="1" applyProtection="1">
      <alignment horizontal="center"/>
      <protection/>
    </xf>
    <xf numFmtId="174" fontId="14" fillId="0" borderId="42" xfId="0" applyNumberFormat="1" applyFont="1" applyFill="1" applyBorder="1" applyAlignment="1" applyProtection="1">
      <alignment/>
      <protection/>
    </xf>
    <xf numFmtId="174" fontId="14" fillId="0" borderId="43" xfId="0" applyNumberFormat="1" applyFont="1" applyFill="1" applyBorder="1" applyAlignment="1" applyProtection="1">
      <alignment/>
      <protection/>
    </xf>
    <xf numFmtId="174" fontId="14" fillId="0" borderId="35" xfId="0" applyNumberFormat="1" applyFont="1" applyFill="1" applyBorder="1" applyAlignment="1" applyProtection="1">
      <alignment/>
      <protection/>
    </xf>
    <xf numFmtId="175" fontId="15" fillId="0" borderId="44" xfId="0" applyNumberFormat="1" applyFont="1" applyFill="1" applyBorder="1" applyAlignment="1" applyProtection="1">
      <alignment horizontal="right"/>
      <protection locked="0"/>
    </xf>
    <xf numFmtId="175" fontId="15" fillId="0" borderId="45" xfId="0" applyNumberFormat="1" applyFont="1" applyFill="1" applyBorder="1" applyAlignment="1" applyProtection="1">
      <alignment horizontal="center"/>
      <protection locked="0"/>
    </xf>
    <xf numFmtId="175" fontId="15" fillId="0" borderId="45" xfId="0" applyNumberFormat="1" applyFont="1" applyFill="1" applyBorder="1" applyAlignment="1" applyProtection="1">
      <alignment horizontal="right"/>
      <protection locked="0"/>
    </xf>
    <xf numFmtId="175" fontId="15" fillId="0" borderId="0" xfId="0" applyNumberFormat="1" applyFont="1" applyFill="1" applyBorder="1" applyAlignment="1" applyProtection="1">
      <alignment horizontal="center"/>
      <protection locked="0"/>
    </xf>
    <xf numFmtId="174" fontId="15" fillId="0" borderId="46" xfId="0" applyNumberFormat="1" applyFont="1" applyFill="1" applyBorder="1" applyAlignment="1" applyProtection="1">
      <alignment horizontal="center"/>
      <protection/>
    </xf>
    <xf numFmtId="174" fontId="15" fillId="0" borderId="47" xfId="0" applyNumberFormat="1" applyFont="1" applyFill="1" applyBorder="1" applyAlignment="1" applyProtection="1">
      <alignment horizontal="center"/>
      <protection/>
    </xf>
    <xf numFmtId="175" fontId="15" fillId="0" borderId="40" xfId="0" applyNumberFormat="1" applyFont="1" applyFill="1" applyBorder="1" applyAlignment="1" applyProtection="1">
      <alignment horizontal="center"/>
      <protection locked="0"/>
    </xf>
    <xf numFmtId="174" fontId="14" fillId="0" borderId="48" xfId="0" applyNumberFormat="1" applyFont="1" applyFill="1" applyBorder="1" applyAlignment="1" applyProtection="1">
      <alignment/>
      <protection/>
    </xf>
    <xf numFmtId="174" fontId="14" fillId="0" borderId="18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4" fontId="14" fillId="0" borderId="0" xfId="0" applyNumberFormat="1" applyFont="1" applyFill="1" applyBorder="1" applyAlignment="1" applyProtection="1">
      <alignment/>
      <protection/>
    </xf>
    <xf numFmtId="175" fontId="15" fillId="0" borderId="0" xfId="0" applyNumberFormat="1" applyFont="1" applyFill="1" applyBorder="1" applyAlignment="1" applyProtection="1">
      <alignment/>
      <protection locked="0"/>
    </xf>
    <xf numFmtId="174" fontId="1" fillId="0" borderId="0" xfId="0" applyNumberFormat="1" applyFont="1" applyFill="1" applyAlignment="1" applyProtection="1">
      <alignment/>
      <protection/>
    </xf>
    <xf numFmtId="174" fontId="16" fillId="0" borderId="0" xfId="0" applyNumberFormat="1" applyFont="1" applyFill="1" applyAlignment="1" applyProtection="1">
      <alignment horizontal="center"/>
      <protection locked="0"/>
    </xf>
    <xf numFmtId="0" fontId="17" fillId="0" borderId="0" xfId="0" applyFont="1" applyFill="1" applyAlignment="1" applyProtection="1">
      <alignment/>
      <protection locked="0"/>
    </xf>
    <xf numFmtId="174" fontId="10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 locked="0"/>
    </xf>
    <xf numFmtId="0" fontId="14" fillId="0" borderId="4" xfId="0" applyFont="1" applyFill="1" applyBorder="1" applyAlignment="1">
      <alignment/>
    </xf>
    <xf numFmtId="0" fontId="14" fillId="0" borderId="5" xfId="0" applyFont="1" applyFill="1" applyBorder="1" applyAlignment="1">
      <alignment/>
    </xf>
    <xf numFmtId="0" fontId="14" fillId="0" borderId="6" xfId="0" applyFont="1" applyFill="1" applyBorder="1" applyAlignment="1" applyProtection="1">
      <alignment horizontal="center"/>
      <protection locked="0"/>
    </xf>
    <xf numFmtId="0" fontId="14" fillId="0" borderId="3" xfId="0" applyFont="1" applyFill="1" applyBorder="1" applyAlignment="1" applyProtection="1">
      <alignment horizontal="center"/>
      <protection locked="0"/>
    </xf>
    <xf numFmtId="0" fontId="15" fillId="0" borderId="2" xfId="0" applyFont="1" applyFill="1" applyBorder="1" applyAlignment="1">
      <alignment/>
    </xf>
    <xf numFmtId="173" fontId="15" fillId="0" borderId="5" xfId="0" applyNumberFormat="1" applyFont="1" applyFill="1" applyBorder="1" applyAlignment="1" applyProtection="1">
      <alignment/>
      <protection/>
    </xf>
    <xf numFmtId="0" fontId="1" fillId="0" borderId="8" xfId="0" applyFont="1" applyFill="1" applyBorder="1" applyAlignment="1">
      <alignment/>
    </xf>
    <xf numFmtId="174" fontId="15" fillId="0" borderId="49" xfId="0" applyNumberFormat="1" applyFont="1" applyFill="1" applyBorder="1" applyAlignment="1" applyProtection="1">
      <alignment/>
      <protection/>
    </xf>
    <xf numFmtId="174" fontId="15" fillId="0" borderId="50" xfId="0" applyNumberFormat="1" applyFont="1" applyFill="1" applyBorder="1" applyAlignment="1" applyProtection="1">
      <alignment/>
      <protection locked="0"/>
    </xf>
    <xf numFmtId="174" fontId="15" fillId="0" borderId="45" xfId="0" applyNumberFormat="1" applyFont="1" applyFill="1" applyBorder="1" applyAlignment="1" applyProtection="1">
      <alignment/>
      <protection locked="0"/>
    </xf>
    <xf numFmtId="174" fontId="15" fillId="0" borderId="51" xfId="0" applyNumberFormat="1" applyFont="1" applyFill="1" applyBorder="1" applyAlignment="1" applyProtection="1">
      <alignment horizontal="center"/>
      <protection/>
    </xf>
    <xf numFmtId="174" fontId="14" fillId="0" borderId="7" xfId="0" applyNumberFormat="1" applyFont="1" applyFill="1" applyBorder="1" applyAlignment="1" applyProtection="1">
      <alignment/>
      <protection/>
    </xf>
    <xf numFmtId="175" fontId="15" fillId="0" borderId="35" xfId="0" applyNumberFormat="1" applyFont="1" applyFill="1" applyBorder="1" applyAlignment="1" applyProtection="1">
      <alignment horizontal="right"/>
      <protection locked="0"/>
    </xf>
    <xf numFmtId="175" fontId="15" fillId="0" borderId="52" xfId="0" applyNumberFormat="1" applyFont="1" applyFill="1" applyBorder="1" applyAlignment="1" applyProtection="1">
      <alignment horizontal="right"/>
      <protection locked="0"/>
    </xf>
    <xf numFmtId="175" fontId="15" fillId="0" borderId="53" xfId="0" applyNumberFormat="1" applyFont="1" applyFill="1" applyBorder="1" applyAlignment="1" applyProtection="1">
      <alignment horizontal="right"/>
      <protection locked="0"/>
    </xf>
    <xf numFmtId="175" fontId="15" fillId="0" borderId="54" xfId="0" applyNumberFormat="1" applyFont="1" applyFill="1" applyBorder="1" applyAlignment="1" applyProtection="1">
      <alignment horizontal="right"/>
      <protection locked="0"/>
    </xf>
    <xf numFmtId="174" fontId="14" fillId="0" borderId="12" xfId="0" applyNumberFormat="1" applyFont="1" applyFill="1" applyBorder="1" applyAlignment="1" applyProtection="1">
      <alignment/>
      <protection/>
    </xf>
    <xf numFmtId="175" fontId="15" fillId="0" borderId="55" xfId="0" applyNumberFormat="1" applyFont="1" applyFill="1" applyBorder="1" applyAlignment="1" applyProtection="1">
      <alignment horizontal="right"/>
      <protection locked="0"/>
    </xf>
    <xf numFmtId="175" fontId="15" fillId="0" borderId="56" xfId="0" applyNumberFormat="1" applyFont="1" applyFill="1" applyBorder="1" applyAlignment="1" applyProtection="1">
      <alignment horizontal="right"/>
      <protection locked="0"/>
    </xf>
    <xf numFmtId="175" fontId="15" fillId="0" borderId="28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74" fontId="15" fillId="0" borderId="36" xfId="0" applyNumberFormat="1" applyFont="1" applyFill="1" applyBorder="1" applyAlignment="1" applyProtection="1">
      <alignment/>
      <protection/>
    </xf>
    <xf numFmtId="174" fontId="14" fillId="0" borderId="57" xfId="0" applyNumberFormat="1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2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 applyProtection="1">
      <alignment/>
      <protection locked="0"/>
    </xf>
    <xf numFmtId="0" fontId="23" fillId="0" borderId="0" xfId="0" applyFont="1" applyFill="1" applyAlignment="1">
      <alignment/>
    </xf>
    <xf numFmtId="174" fontId="0" fillId="0" borderId="0" xfId="0" applyNumberFormat="1" applyFill="1" applyAlignment="1" applyProtection="1">
      <alignment/>
      <protection/>
    </xf>
    <xf numFmtId="175" fontId="0" fillId="0" borderId="0" xfId="0" applyNumberFormat="1" applyFill="1" applyAlignment="1" applyProtection="1">
      <alignment/>
      <protection/>
    </xf>
    <xf numFmtId="174" fontId="8" fillId="0" borderId="0" xfId="0" applyNumberFormat="1" applyFont="1" applyFill="1" applyAlignment="1" applyProtection="1">
      <alignment/>
      <protection/>
    </xf>
    <xf numFmtId="174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175" fontId="0" fillId="0" borderId="0" xfId="0" applyNumberFormat="1" applyFill="1" applyAlignment="1" applyProtection="1">
      <alignment/>
      <protection/>
    </xf>
    <xf numFmtId="0" fontId="10" fillId="0" borderId="0" xfId="0" applyFont="1" applyFill="1" applyAlignment="1">
      <alignment/>
    </xf>
    <xf numFmtId="174" fontId="25" fillId="0" borderId="0" xfId="0" applyNumberFormat="1" applyFont="1" applyFill="1" applyAlignment="1" applyProtection="1">
      <alignment/>
      <protection locked="0"/>
    </xf>
    <xf numFmtId="175" fontId="10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74" fontId="13" fillId="0" borderId="0" xfId="0" applyNumberFormat="1" applyFont="1" applyFill="1" applyAlignment="1" applyProtection="1">
      <alignment/>
      <protection locked="0"/>
    </xf>
    <xf numFmtId="0" fontId="20" fillId="0" borderId="0" xfId="0" applyFont="1" applyFill="1" applyAlignment="1">
      <alignment/>
    </xf>
    <xf numFmtId="175" fontId="7" fillId="0" borderId="0" xfId="0" applyNumberFormat="1" applyFont="1" applyFill="1" applyAlignment="1" applyProtection="1">
      <alignment/>
      <protection locked="0"/>
    </xf>
    <xf numFmtId="173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174" fontId="1" fillId="0" borderId="0" xfId="0" applyNumberFormat="1" applyFont="1" applyFill="1" applyAlignment="1" applyProtection="1">
      <alignment/>
      <protection/>
    </xf>
    <xf numFmtId="175" fontId="1" fillId="0" borderId="0" xfId="0" applyNumberFormat="1" applyFont="1" applyFill="1" applyAlignment="1" applyProtection="1">
      <alignment/>
      <protection/>
    </xf>
    <xf numFmtId="0" fontId="5" fillId="0" borderId="58" xfId="0" applyFont="1" applyFill="1" applyBorder="1" applyAlignment="1">
      <alignment/>
    </xf>
    <xf numFmtId="0" fontId="12" fillId="0" borderId="59" xfId="0" applyFont="1" applyFill="1" applyBorder="1" applyAlignment="1">
      <alignment horizontal="center"/>
    </xf>
    <xf numFmtId="0" fontId="14" fillId="0" borderId="60" xfId="0" applyFont="1" applyFill="1" applyBorder="1" applyAlignment="1">
      <alignment horizontal="center"/>
    </xf>
    <xf numFmtId="0" fontId="14" fillId="0" borderId="61" xfId="0" applyFont="1" applyFill="1" applyBorder="1" applyAlignment="1">
      <alignment horizontal="center"/>
    </xf>
    <xf numFmtId="0" fontId="14" fillId="0" borderId="59" xfId="0" applyFont="1" applyFill="1" applyBorder="1" applyAlignment="1" applyProtection="1">
      <alignment horizontal="center"/>
      <protection locked="0"/>
    </xf>
    <xf numFmtId="0" fontId="1" fillId="0" borderId="61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4" fillId="0" borderId="64" xfId="0" applyFont="1" applyFill="1" applyBorder="1" applyAlignment="1">
      <alignment horizontal="center"/>
    </xf>
    <xf numFmtId="0" fontId="14" fillId="0" borderId="8" xfId="0" applyFont="1" applyFill="1" applyBorder="1" applyAlignment="1" applyProtection="1">
      <alignment horizontal="center"/>
      <protection locked="0"/>
    </xf>
    <xf numFmtId="0" fontId="1" fillId="0" borderId="64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67" xfId="0" applyFont="1" applyFill="1" applyBorder="1" applyAlignment="1">
      <alignment/>
    </xf>
    <xf numFmtId="0" fontId="14" fillId="0" borderId="68" xfId="0" applyFont="1" applyFill="1" applyBorder="1" applyAlignment="1" applyProtection="1">
      <alignment horizontal="center"/>
      <protection locked="0"/>
    </xf>
    <xf numFmtId="0" fontId="14" fillId="0" borderId="69" xfId="0" applyFont="1" applyFill="1" applyBorder="1" applyAlignment="1" applyProtection="1">
      <alignment horizontal="center"/>
      <protection locked="0"/>
    </xf>
    <xf numFmtId="0" fontId="14" fillId="0" borderId="67" xfId="0" applyFont="1" applyFill="1" applyBorder="1" applyAlignment="1">
      <alignment horizontal="center"/>
    </xf>
    <xf numFmtId="0" fontId="14" fillId="0" borderId="69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174" fontId="1" fillId="0" borderId="72" xfId="0" applyNumberFormat="1" applyFont="1" applyFill="1" applyBorder="1" applyAlignment="1" applyProtection="1">
      <alignment/>
      <protection/>
    </xf>
    <xf numFmtId="174" fontId="15" fillId="0" borderId="27" xfId="0" applyNumberFormat="1" applyFont="1" applyFill="1" applyBorder="1" applyAlignment="1" applyProtection="1">
      <alignment/>
      <protection locked="0"/>
    </xf>
    <xf numFmtId="174" fontId="15" fillId="0" borderId="19" xfId="0" applyNumberFormat="1" applyFont="1" applyFill="1" applyBorder="1" applyAlignment="1" applyProtection="1">
      <alignment/>
      <protection locked="0"/>
    </xf>
    <xf numFmtId="175" fontId="15" fillId="0" borderId="73" xfId="0" applyNumberFormat="1" applyFont="1" applyFill="1" applyBorder="1" applyAlignment="1" applyProtection="1">
      <alignment/>
      <protection locked="0"/>
    </xf>
    <xf numFmtId="175" fontId="15" fillId="0" borderId="74" xfId="0" applyNumberFormat="1" applyFont="1" applyFill="1" applyBorder="1" applyAlignment="1" applyProtection="1">
      <alignment/>
      <protection locked="0"/>
    </xf>
    <xf numFmtId="175" fontId="15" fillId="0" borderId="75" xfId="0" applyNumberFormat="1" applyFont="1" applyFill="1" applyBorder="1" applyAlignment="1" applyProtection="1">
      <alignment/>
      <protection locked="0"/>
    </xf>
    <xf numFmtId="175" fontId="15" fillId="0" borderId="64" xfId="0" applyNumberFormat="1" applyFont="1" applyFill="1" applyBorder="1" applyAlignment="1" applyProtection="1">
      <alignment/>
      <protection locked="0"/>
    </xf>
    <xf numFmtId="0" fontId="5" fillId="0" borderId="7" xfId="0" applyFont="1" applyFill="1" applyBorder="1" applyAlignment="1">
      <alignment horizontal="center"/>
    </xf>
    <xf numFmtId="174" fontId="1" fillId="0" borderId="25" xfId="0" applyNumberFormat="1" applyFont="1" applyFill="1" applyBorder="1" applyAlignment="1" applyProtection="1">
      <alignment horizontal="center"/>
      <protection/>
    </xf>
    <xf numFmtId="174" fontId="15" fillId="0" borderId="24" xfId="0" applyNumberFormat="1" applyFont="1" applyFill="1" applyBorder="1" applyAlignment="1" applyProtection="1">
      <alignment horizontal="center"/>
      <protection/>
    </xf>
    <xf numFmtId="174" fontId="15" fillId="0" borderId="26" xfId="0" applyNumberFormat="1" applyFont="1" applyFill="1" applyBorder="1" applyAlignment="1" applyProtection="1">
      <alignment horizontal="center"/>
      <protection/>
    </xf>
    <xf numFmtId="175" fontId="15" fillId="0" borderId="75" xfId="0" applyNumberFormat="1" applyFont="1" applyFill="1" applyBorder="1" applyAlignment="1" applyProtection="1">
      <alignment horizontal="center"/>
      <protection locked="0"/>
    </xf>
    <xf numFmtId="175" fontId="15" fillId="0" borderId="74" xfId="0" applyNumberFormat="1" applyFont="1" applyFill="1" applyBorder="1" applyAlignment="1" applyProtection="1">
      <alignment horizontal="center"/>
      <protection locked="0"/>
    </xf>
    <xf numFmtId="174" fontId="15" fillId="0" borderId="50" xfId="0" applyNumberFormat="1" applyFont="1" applyFill="1" applyBorder="1" applyAlignment="1" applyProtection="1">
      <alignment horizontal="center"/>
      <protection/>
    </xf>
    <xf numFmtId="174" fontId="15" fillId="0" borderId="19" xfId="0" applyNumberFormat="1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>
      <alignment horizontal="center"/>
    </xf>
    <xf numFmtId="174" fontId="14" fillId="0" borderId="33" xfId="0" applyNumberFormat="1" applyFont="1" applyFill="1" applyBorder="1" applyAlignment="1" applyProtection="1">
      <alignment/>
      <protection/>
    </xf>
    <xf numFmtId="174" fontId="14" fillId="0" borderId="76" xfId="0" applyNumberFormat="1" applyFont="1" applyFill="1" applyBorder="1" applyAlignment="1" applyProtection="1">
      <alignment/>
      <protection/>
    </xf>
    <xf numFmtId="175" fontId="14" fillId="0" borderId="76" xfId="0" applyNumberFormat="1" applyFont="1" applyFill="1" applyBorder="1" applyAlignment="1" applyProtection="1">
      <alignment/>
      <protection locked="0"/>
    </xf>
    <xf numFmtId="175" fontId="14" fillId="0" borderId="77" xfId="0" applyNumberFormat="1" applyFont="1" applyFill="1" applyBorder="1" applyAlignment="1" applyProtection="1">
      <alignment/>
      <protection/>
    </xf>
    <xf numFmtId="174" fontId="1" fillId="0" borderId="27" xfId="0" applyNumberFormat="1" applyFont="1" applyFill="1" applyBorder="1" applyAlignment="1" applyProtection="1">
      <alignment/>
      <protection/>
    </xf>
    <xf numFmtId="174" fontId="1" fillId="0" borderId="19" xfId="0" applyNumberFormat="1" applyFont="1" applyFill="1" applyBorder="1" applyAlignment="1" applyProtection="1">
      <alignment/>
      <protection/>
    </xf>
    <xf numFmtId="174" fontId="1" fillId="0" borderId="24" xfId="0" applyNumberFormat="1" applyFont="1" applyFill="1" applyBorder="1" applyAlignment="1" applyProtection="1">
      <alignment horizontal="center"/>
      <protection/>
    </xf>
    <xf numFmtId="174" fontId="1" fillId="0" borderId="26" xfId="0" applyNumberFormat="1" applyFont="1" applyFill="1" applyBorder="1" applyAlignment="1" applyProtection="1">
      <alignment horizontal="center"/>
      <protection/>
    </xf>
    <xf numFmtId="174" fontId="1" fillId="0" borderId="50" xfId="0" applyNumberFormat="1" applyFont="1" applyFill="1" applyBorder="1" applyAlignment="1" applyProtection="1">
      <alignment horizontal="center"/>
      <protection/>
    </xf>
    <xf numFmtId="174" fontId="26" fillId="0" borderId="19" xfId="0" applyNumberFormat="1" applyFont="1" applyFill="1" applyBorder="1" applyAlignment="1" applyProtection="1">
      <alignment horizontal="center"/>
      <protection locked="0"/>
    </xf>
    <xf numFmtId="174" fontId="14" fillId="0" borderId="73" xfId="0" applyNumberFormat="1" applyFont="1" applyFill="1" applyBorder="1" applyAlignment="1" applyProtection="1">
      <alignment/>
      <protection/>
    </xf>
    <xf numFmtId="175" fontId="27" fillId="0" borderId="76" xfId="0" applyNumberFormat="1" applyFont="1" applyFill="1" applyBorder="1" applyAlignment="1" applyProtection="1">
      <alignment/>
      <protection locked="0"/>
    </xf>
    <xf numFmtId="175" fontId="5" fillId="0" borderId="77" xfId="0" applyNumberFormat="1" applyFont="1" applyFill="1" applyBorder="1" applyAlignment="1" applyProtection="1">
      <alignment/>
      <protection/>
    </xf>
    <xf numFmtId="174" fontId="1" fillId="0" borderId="25" xfId="0" applyNumberFormat="1" applyFont="1" applyFill="1" applyBorder="1" applyAlignment="1" applyProtection="1">
      <alignment/>
      <protection/>
    </xf>
    <xf numFmtId="174" fontId="15" fillId="0" borderId="37" xfId="0" applyNumberFormat="1" applyFont="1" applyFill="1" applyBorder="1" applyAlignment="1" applyProtection="1">
      <alignment/>
      <protection locked="0"/>
    </xf>
    <xf numFmtId="174" fontId="15" fillId="0" borderId="78" xfId="0" applyNumberFormat="1" applyFont="1" applyFill="1" applyBorder="1" applyAlignment="1" applyProtection="1">
      <alignment/>
      <protection locked="0"/>
    </xf>
    <xf numFmtId="174" fontId="15" fillId="0" borderId="24" xfId="0" applyNumberFormat="1" applyFont="1" applyFill="1" applyBorder="1" applyAlignment="1" applyProtection="1">
      <alignment/>
      <protection locked="0"/>
    </xf>
    <xf numFmtId="175" fontId="26" fillId="0" borderId="75" xfId="0" applyNumberFormat="1" applyFont="1" applyFill="1" applyBorder="1" applyAlignment="1" applyProtection="1">
      <alignment horizontal="center"/>
      <protection locked="0"/>
    </xf>
    <xf numFmtId="175" fontId="26" fillId="0" borderId="74" xfId="0" applyNumberFormat="1" applyFont="1" applyFill="1" applyBorder="1" applyAlignment="1" applyProtection="1">
      <alignment horizontal="center"/>
      <protection locked="0"/>
    </xf>
    <xf numFmtId="174" fontId="14" fillId="0" borderId="43" xfId="0" applyNumberFormat="1" applyFont="1" applyFill="1" applyBorder="1" applyAlignment="1" applyProtection="1">
      <alignment/>
      <protection/>
    </xf>
    <xf numFmtId="174" fontId="14" fillId="0" borderId="35" xfId="0" applyNumberFormat="1" applyFont="1" applyFill="1" applyBorder="1" applyAlignment="1" applyProtection="1">
      <alignment/>
      <protection/>
    </xf>
    <xf numFmtId="174" fontId="15" fillId="0" borderId="79" xfId="0" applyNumberFormat="1" applyFont="1" applyFill="1" applyBorder="1" applyAlignment="1" applyProtection="1">
      <alignment/>
      <protection locked="0"/>
    </xf>
    <xf numFmtId="174" fontId="14" fillId="0" borderId="76" xfId="0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174" fontId="1" fillId="0" borderId="0" xfId="0" applyNumberFormat="1" applyFont="1" applyFill="1" applyAlignment="1" applyProtection="1">
      <alignment/>
      <protection/>
    </xf>
    <xf numFmtId="175" fontId="1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174" fontId="10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 horizontal="right"/>
      <protection locked="0"/>
    </xf>
    <xf numFmtId="174" fontId="13" fillId="0" borderId="0" xfId="0" applyNumberFormat="1" applyFont="1" applyFill="1" applyAlignment="1" applyProtection="1">
      <alignment horizontal="center"/>
      <protection locked="0"/>
    </xf>
    <xf numFmtId="174" fontId="26" fillId="0" borderId="0" xfId="0" applyNumberFormat="1" applyFont="1" applyFill="1" applyAlignment="1" applyProtection="1">
      <alignment/>
      <protection locked="0"/>
    </xf>
    <xf numFmtId="0" fontId="5" fillId="0" borderId="2" xfId="0" applyFont="1" applyFill="1" applyBorder="1" applyAlignment="1">
      <alignment/>
    </xf>
    <xf numFmtId="0" fontId="12" fillId="0" borderId="3" xfId="0" applyFont="1" applyFill="1" applyBorder="1" applyAlignment="1">
      <alignment horizontal="center"/>
    </xf>
    <xf numFmtId="0" fontId="14" fillId="0" borderId="80" xfId="0" applyFont="1" applyFill="1" applyBorder="1" applyAlignment="1">
      <alignment/>
    </xf>
    <xf numFmtId="0" fontId="14" fillId="0" borderId="3" xfId="0" applyFont="1" applyFill="1" applyBorder="1" applyAlignment="1">
      <alignment/>
    </xf>
    <xf numFmtId="0" fontId="15" fillId="0" borderId="73" xfId="0" applyFont="1" applyFill="1" applyBorder="1" applyAlignment="1">
      <alignment/>
    </xf>
    <xf numFmtId="173" fontId="15" fillId="0" borderId="6" xfId="0" applyNumberFormat="1" applyFont="1" applyFill="1" applyBorder="1" applyAlignment="1" applyProtection="1">
      <alignment/>
      <protection/>
    </xf>
    <xf numFmtId="0" fontId="5" fillId="0" borderId="7" xfId="0" applyFont="1" applyFill="1" applyBorder="1" applyAlignment="1">
      <alignment/>
    </xf>
    <xf numFmtId="0" fontId="12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5" fillId="0" borderId="64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81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4" fillId="0" borderId="13" xfId="0" applyFont="1" applyFill="1" applyBorder="1" applyAlignment="1" applyProtection="1">
      <alignment horizontal="center"/>
      <protection locked="0"/>
    </xf>
    <xf numFmtId="0" fontId="14" fillId="0" borderId="13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174" fontId="14" fillId="0" borderId="30" xfId="0" applyNumberFormat="1" applyFont="1" applyFill="1" applyBorder="1" applyAlignment="1" applyProtection="1">
      <alignment/>
      <protection/>
    </xf>
    <xf numFmtId="174" fontId="15" fillId="0" borderId="72" xfId="0" applyNumberFormat="1" applyFont="1" applyFill="1" applyBorder="1" applyAlignment="1" applyProtection="1">
      <alignment/>
      <protection/>
    </xf>
    <xf numFmtId="174" fontId="15" fillId="0" borderId="19" xfId="0" applyNumberFormat="1" applyFont="1" applyFill="1" applyBorder="1" applyAlignment="1" applyProtection="1">
      <alignment/>
      <protection/>
    </xf>
    <xf numFmtId="174" fontId="15" fillId="0" borderId="25" xfId="0" applyNumberFormat="1" applyFont="1" applyFill="1" applyBorder="1" applyAlignment="1" applyProtection="1">
      <alignment horizontal="center"/>
      <protection/>
    </xf>
    <xf numFmtId="174" fontId="15" fillId="0" borderId="74" xfId="0" applyNumberFormat="1" applyFont="1" applyFill="1" applyBorder="1" applyAlignment="1" applyProtection="1">
      <alignment/>
      <protection/>
    </xf>
    <xf numFmtId="0" fontId="31" fillId="0" borderId="0" xfId="21" applyFont="1" applyAlignment="1">
      <alignment horizontal="left"/>
      <protection/>
    </xf>
    <xf numFmtId="0" fontId="31" fillId="0" borderId="0" xfId="21" applyFont="1">
      <alignment/>
      <protection/>
    </xf>
    <xf numFmtId="0" fontId="31" fillId="0" borderId="0" xfId="21" applyFont="1" applyAlignment="1">
      <alignment horizontal="right"/>
      <protection/>
    </xf>
    <xf numFmtId="0" fontId="34" fillId="0" borderId="0" xfId="21" applyFont="1">
      <alignment/>
      <protection/>
    </xf>
    <xf numFmtId="0" fontId="35" fillId="0" borderId="0" xfId="21" applyFont="1">
      <alignment/>
      <protection/>
    </xf>
    <xf numFmtId="3" fontId="0" fillId="0" borderId="0" xfId="0" applyNumberFormat="1" applyAlignment="1">
      <alignment/>
    </xf>
    <xf numFmtId="0" fontId="6" fillId="0" borderId="0" xfId="0" applyFont="1" applyFill="1" applyAlignment="1" applyProtection="1">
      <alignment horizontal="right"/>
      <protection locked="0"/>
    </xf>
    <xf numFmtId="0" fontId="33" fillId="0" borderId="82" xfId="21" applyFont="1" applyBorder="1" applyAlignment="1">
      <alignment horizontal="center"/>
      <protection/>
    </xf>
    <xf numFmtId="0" fontId="32" fillId="0" borderId="82" xfId="21" applyFont="1" applyBorder="1" applyAlignment="1">
      <alignment wrapText="1"/>
      <protection/>
    </xf>
    <xf numFmtId="3" fontId="32" fillId="0" borderId="82" xfId="21" applyNumberFormat="1" applyFont="1" applyBorder="1">
      <alignment/>
      <protection/>
    </xf>
    <xf numFmtId="0" fontId="31" fillId="0" borderId="82" xfId="21" applyFont="1" applyBorder="1" applyAlignment="1">
      <alignment wrapText="1"/>
      <protection/>
    </xf>
    <xf numFmtId="3" fontId="31" fillId="0" borderId="82" xfId="21" applyNumberFormat="1" applyFont="1" applyBorder="1">
      <alignment/>
      <protection/>
    </xf>
    <xf numFmtId="3" fontId="32" fillId="0" borderId="82" xfId="21" applyNumberFormat="1" applyFont="1" applyBorder="1">
      <alignment/>
      <protection/>
    </xf>
    <xf numFmtId="0" fontId="35" fillId="0" borderId="82" xfId="21" applyFont="1" applyBorder="1" applyAlignment="1">
      <alignment wrapText="1"/>
      <protection/>
    </xf>
    <xf numFmtId="3" fontId="35" fillId="0" borderId="82" xfId="21" applyNumberFormat="1" applyFont="1" applyBorder="1">
      <alignment/>
      <protection/>
    </xf>
    <xf numFmtId="3" fontId="35" fillId="0" borderId="82" xfId="21" applyNumberFormat="1" applyFont="1" applyBorder="1" applyAlignment="1">
      <alignment/>
      <protection/>
    </xf>
    <xf numFmtId="0" fontId="34" fillId="0" borderId="82" xfId="21" applyFont="1" applyBorder="1" applyAlignment="1">
      <alignment wrapText="1"/>
      <protection/>
    </xf>
    <xf numFmtId="0" fontId="31" fillId="0" borderId="82" xfId="21" applyFont="1" applyBorder="1" applyAlignment="1">
      <alignment horizontal="left" vertical="center" wrapText="1"/>
      <protection/>
    </xf>
    <xf numFmtId="0" fontId="32" fillId="0" borderId="82" xfId="21" applyFont="1" applyBorder="1">
      <alignment/>
      <protection/>
    </xf>
    <xf numFmtId="0" fontId="31" fillId="0" borderId="82" xfId="21" applyFont="1" applyBorder="1">
      <alignment/>
      <protection/>
    </xf>
    <xf numFmtId="49" fontId="31" fillId="0" borderId="82" xfId="21" applyNumberFormat="1" applyFont="1" applyBorder="1">
      <alignment/>
      <protection/>
    </xf>
    <xf numFmtId="49" fontId="31" fillId="0" borderId="82" xfId="21" applyNumberFormat="1" applyFont="1" applyBorder="1" applyAlignment="1">
      <alignment horizontal="left" wrapText="1" indent="1"/>
      <protection/>
    </xf>
    <xf numFmtId="49" fontId="32" fillId="0" borderId="82" xfId="21" applyNumberFormat="1" applyFont="1" applyBorder="1">
      <alignment/>
      <protection/>
    </xf>
    <xf numFmtId="3" fontId="31" fillId="0" borderId="82" xfId="21" applyNumberFormat="1" applyFont="1" applyBorder="1">
      <alignment/>
      <protection/>
    </xf>
    <xf numFmtId="0" fontId="34" fillId="0" borderId="82" xfId="21" applyFont="1" applyBorder="1">
      <alignment/>
      <protection/>
    </xf>
    <xf numFmtId="0" fontId="33" fillId="0" borderId="82" xfId="21" applyFont="1" applyBorder="1">
      <alignment/>
      <protection/>
    </xf>
    <xf numFmtId="0" fontId="35" fillId="0" borderId="82" xfId="21" applyFont="1" applyBorder="1" applyAlignment="1">
      <alignment vertical="center" wrapText="1"/>
      <protection/>
    </xf>
    <xf numFmtId="0" fontId="11" fillId="0" borderId="83" xfId="23" applyFont="1" applyFill="1" applyBorder="1" applyAlignment="1">
      <alignment horizontal="center" vertical="center" wrapText="1"/>
      <protection/>
    </xf>
    <xf numFmtId="0" fontId="38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 locked="0"/>
    </xf>
    <xf numFmtId="0" fontId="39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/>
    </xf>
    <xf numFmtId="0" fontId="40" fillId="7" borderId="84" xfId="0" applyFont="1" applyFill="1" applyBorder="1" applyAlignment="1" applyProtection="1">
      <alignment horizontal="center"/>
      <protection/>
    </xf>
    <xf numFmtId="0" fontId="40" fillId="7" borderId="3" xfId="0" applyFont="1" applyFill="1" applyBorder="1" applyAlignment="1" applyProtection="1">
      <alignment horizontal="center"/>
      <protection/>
    </xf>
    <xf numFmtId="0" fontId="40" fillId="7" borderId="38" xfId="0" applyFont="1" applyFill="1" applyBorder="1" applyAlignment="1" applyProtection="1">
      <alignment horizontal="center"/>
      <protection locked="0"/>
    </xf>
    <xf numFmtId="0" fontId="40" fillId="8" borderId="85" xfId="0" applyFont="1" applyFill="1" applyBorder="1" applyAlignment="1" applyProtection="1">
      <alignment horizontal="center"/>
      <protection/>
    </xf>
    <xf numFmtId="0" fontId="40" fillId="8" borderId="5" xfId="0" applyFont="1" applyFill="1" applyBorder="1" applyAlignment="1" applyProtection="1">
      <alignment horizontal="center"/>
      <protection/>
    </xf>
    <xf numFmtId="0" fontId="40" fillId="8" borderId="38" xfId="0" applyFont="1" applyFill="1" applyBorder="1" applyAlignment="1" applyProtection="1">
      <alignment horizontal="center"/>
      <protection/>
    </xf>
    <xf numFmtId="0" fontId="40" fillId="8" borderId="86" xfId="0" applyFont="1" applyFill="1" applyBorder="1" applyAlignment="1" applyProtection="1">
      <alignment horizontal="center"/>
      <protection/>
    </xf>
    <xf numFmtId="0" fontId="40" fillId="8" borderId="3" xfId="0" applyFont="1" applyFill="1" applyBorder="1" applyAlignment="1" applyProtection="1">
      <alignment horizontal="center"/>
      <protection/>
    </xf>
    <xf numFmtId="0" fontId="11" fillId="8" borderId="6" xfId="0" applyFont="1" applyFill="1" applyBorder="1" applyAlignment="1" applyProtection="1">
      <alignment horizontal="center"/>
      <protection/>
    </xf>
    <xf numFmtId="0" fontId="28" fillId="7" borderId="6" xfId="0" applyFont="1" applyFill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0" fontId="40" fillId="7" borderId="87" xfId="0" applyFont="1" applyFill="1" applyBorder="1" applyAlignment="1" applyProtection="1">
      <alignment horizontal="center"/>
      <protection/>
    </xf>
    <xf numFmtId="0" fontId="40" fillId="7" borderId="8" xfId="0" applyFont="1" applyFill="1" applyBorder="1" applyAlignment="1" applyProtection="1">
      <alignment horizontal="center"/>
      <protection/>
    </xf>
    <xf numFmtId="0" fontId="40" fillId="7" borderId="0" xfId="0" applyFont="1" applyFill="1" applyAlignment="1" applyProtection="1">
      <alignment horizontal="center"/>
      <protection locked="0"/>
    </xf>
    <xf numFmtId="0" fontId="40" fillId="8" borderId="88" xfId="0" applyFont="1" applyFill="1" applyBorder="1" applyAlignment="1" applyProtection="1">
      <alignment horizontal="center"/>
      <protection/>
    </xf>
    <xf numFmtId="0" fontId="40" fillId="8" borderId="10" xfId="0" applyFont="1" applyFill="1" applyBorder="1" applyAlignment="1" applyProtection="1">
      <alignment horizontal="center"/>
      <protection locked="0"/>
    </xf>
    <xf numFmtId="0" fontId="40" fillId="8" borderId="0" xfId="0" applyFont="1" applyFill="1" applyBorder="1" applyAlignment="1" applyProtection="1">
      <alignment horizontal="center"/>
      <protection locked="0"/>
    </xf>
    <xf numFmtId="0" fontId="40" fillId="8" borderId="89" xfId="0" applyFont="1" applyFill="1" applyBorder="1" applyAlignment="1" applyProtection="1">
      <alignment horizontal="center"/>
      <protection locked="0"/>
    </xf>
    <xf numFmtId="0" fontId="40" fillId="8" borderId="81" xfId="0" applyFont="1" applyFill="1" applyBorder="1" applyAlignment="1" applyProtection="1">
      <alignment horizontal="center"/>
      <protection locked="0"/>
    </xf>
    <xf numFmtId="0" fontId="36" fillId="8" borderId="11" xfId="0" applyFont="1" applyFill="1" applyBorder="1" applyAlignment="1" applyProtection="1">
      <alignment horizontal="center"/>
      <protection/>
    </xf>
    <xf numFmtId="0" fontId="28" fillId="7" borderId="11" xfId="0" applyFont="1" applyFill="1" applyBorder="1" applyAlignment="1" applyProtection="1">
      <alignment horizontal="center"/>
      <protection/>
    </xf>
    <xf numFmtId="0" fontId="5" fillId="0" borderId="90" xfId="0" applyFont="1" applyBorder="1" applyAlignment="1" applyProtection="1">
      <alignment/>
      <protection/>
    </xf>
    <xf numFmtId="0" fontId="1" fillId="7" borderId="91" xfId="0" applyFont="1" applyFill="1" applyBorder="1" applyAlignment="1" applyProtection="1">
      <alignment horizontal="center"/>
      <protection/>
    </xf>
    <xf numFmtId="0" fontId="1" fillId="7" borderId="13" xfId="0" applyFont="1" applyFill="1" applyBorder="1" applyAlignment="1" applyProtection="1">
      <alignment horizontal="center"/>
      <protection/>
    </xf>
    <xf numFmtId="0" fontId="1" fillId="7" borderId="92" xfId="0" applyFont="1" applyFill="1" applyBorder="1" applyAlignment="1" applyProtection="1">
      <alignment horizontal="center"/>
      <protection locked="0"/>
    </xf>
    <xf numFmtId="0" fontId="40" fillId="8" borderId="88" xfId="0" applyFont="1" applyFill="1" applyBorder="1" applyAlignment="1" applyProtection="1">
      <alignment horizontal="center"/>
      <protection locked="0"/>
    </xf>
    <xf numFmtId="0" fontId="1" fillId="8" borderId="93" xfId="0" applyFont="1" applyFill="1" applyBorder="1" applyAlignment="1" applyProtection="1">
      <alignment horizontal="center"/>
      <protection/>
    </xf>
    <xf numFmtId="0" fontId="1" fillId="8" borderId="92" xfId="0" applyFont="1" applyFill="1" applyBorder="1" applyAlignment="1" applyProtection="1">
      <alignment horizontal="center"/>
      <protection/>
    </xf>
    <xf numFmtId="0" fontId="1" fillId="8" borderId="94" xfId="0" applyFont="1" applyFill="1" applyBorder="1" applyAlignment="1" applyProtection="1">
      <alignment horizontal="center"/>
      <protection/>
    </xf>
    <xf numFmtId="0" fontId="1" fillId="8" borderId="13" xfId="0" applyFont="1" applyFill="1" applyBorder="1" applyAlignment="1" applyProtection="1">
      <alignment horizontal="center"/>
      <protection/>
    </xf>
    <xf numFmtId="0" fontId="1" fillId="8" borderId="71" xfId="0" applyFont="1" applyFill="1" applyBorder="1" applyAlignment="1" applyProtection="1">
      <alignment horizontal="center"/>
      <protection/>
    </xf>
    <xf numFmtId="173" fontId="28" fillId="7" borderId="71" xfId="0" applyNumberFormat="1" applyFont="1" applyFill="1" applyBorder="1" applyAlignment="1" applyProtection="1">
      <alignment horizontal="center"/>
      <protection locked="0"/>
    </xf>
    <xf numFmtId="0" fontId="5" fillId="0" borderId="90" xfId="0" applyFont="1" applyBorder="1" applyAlignment="1" applyProtection="1">
      <alignment horizontal="center"/>
      <protection/>
    </xf>
    <xf numFmtId="0" fontId="1" fillId="7" borderId="14" xfId="0" applyFont="1" applyFill="1" applyBorder="1" applyAlignment="1" applyProtection="1">
      <alignment horizontal="center"/>
      <protection/>
    </xf>
    <xf numFmtId="0" fontId="1" fillId="9" borderId="95" xfId="0" applyFont="1" applyFill="1" applyBorder="1" applyAlignment="1" applyProtection="1">
      <alignment horizontal="center"/>
      <protection/>
    </xf>
    <xf numFmtId="0" fontId="1" fillId="9" borderId="13" xfId="0" applyFont="1" applyFill="1" applyBorder="1" applyAlignment="1" applyProtection="1">
      <alignment horizontal="center"/>
      <protection/>
    </xf>
    <xf numFmtId="0" fontId="1" fillId="9" borderId="14" xfId="0" applyFont="1" applyFill="1" applyBorder="1" applyAlignment="1" applyProtection="1">
      <alignment horizontal="center"/>
      <protection/>
    </xf>
    <xf numFmtId="0" fontId="1" fillId="9" borderId="94" xfId="0" applyFont="1" applyFill="1" applyBorder="1" applyAlignment="1" applyProtection="1">
      <alignment horizontal="center"/>
      <protection/>
    </xf>
    <xf numFmtId="0" fontId="1" fillId="7" borderId="71" xfId="0" applyFont="1" applyFill="1" applyBorder="1" applyAlignment="1" applyProtection="1">
      <alignment horizontal="center"/>
      <protection/>
    </xf>
    <xf numFmtId="0" fontId="1" fillId="7" borderId="81" xfId="0" applyFont="1" applyFill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174" fontId="11" fillId="7" borderId="87" xfId="0" applyNumberFormat="1" applyFont="1" applyFill="1" applyBorder="1" applyAlignment="1" applyProtection="1">
      <alignment horizontal="center"/>
      <protection/>
    </xf>
    <xf numFmtId="174" fontId="0" fillId="7" borderId="19" xfId="0" applyNumberFormat="1" applyFont="1" applyFill="1" applyBorder="1" applyAlignment="1" applyProtection="1">
      <alignment/>
      <protection/>
    </xf>
    <xf numFmtId="174" fontId="0" fillId="7" borderId="0" xfId="0" applyNumberFormat="1" applyFont="1" applyFill="1" applyAlignment="1" applyProtection="1">
      <alignment/>
      <protection locked="0"/>
    </xf>
    <xf numFmtId="174" fontId="0" fillId="8" borderId="96" xfId="0" applyNumberFormat="1" applyFont="1" applyFill="1" applyBorder="1" applyAlignment="1" applyProtection="1">
      <alignment/>
      <protection/>
    </xf>
    <xf numFmtId="174" fontId="0" fillId="8" borderId="19" xfId="0" applyNumberFormat="1" applyFont="1" applyFill="1" applyBorder="1" applyAlignment="1" applyProtection="1">
      <alignment/>
      <protection/>
    </xf>
    <xf numFmtId="174" fontId="0" fillId="8" borderId="9" xfId="0" applyNumberFormat="1" applyFont="1" applyFill="1" applyBorder="1" applyAlignment="1" applyProtection="1">
      <alignment/>
      <protection/>
    </xf>
    <xf numFmtId="174" fontId="0" fillId="8" borderId="97" xfId="0" applyNumberFormat="1" applyFont="1" applyFill="1" applyBorder="1" applyAlignment="1" applyProtection="1">
      <alignment/>
      <protection/>
    </xf>
    <xf numFmtId="174" fontId="11" fillId="8" borderId="8" xfId="0" applyNumberFormat="1" applyFont="1" applyFill="1" applyBorder="1" applyAlignment="1" applyProtection="1">
      <alignment/>
      <protection/>
    </xf>
    <xf numFmtId="175" fontId="0" fillId="8" borderId="74" xfId="0" applyNumberFormat="1" applyFont="1" applyFill="1" applyBorder="1" applyAlignment="1" applyProtection="1">
      <alignment/>
      <protection/>
    </xf>
    <xf numFmtId="174" fontId="0" fillId="7" borderId="9" xfId="0" applyNumberFormat="1" applyFont="1" applyFill="1" applyBorder="1" applyAlignment="1" applyProtection="1">
      <alignment/>
      <protection locked="0"/>
    </xf>
    <xf numFmtId="174" fontId="0" fillId="7" borderId="5" xfId="0" applyNumberFormat="1" applyFont="1" applyFill="1" applyBorder="1" applyAlignment="1" applyProtection="1">
      <alignment/>
      <protection locked="0"/>
    </xf>
    <xf numFmtId="0" fontId="5" fillId="0" borderId="49" xfId="0" applyFont="1" applyBorder="1" applyAlignment="1" applyProtection="1">
      <alignment/>
      <protection/>
    </xf>
    <xf numFmtId="174" fontId="11" fillId="7" borderId="98" xfId="0" applyNumberFormat="1" applyFont="1" applyFill="1" applyBorder="1" applyAlignment="1" applyProtection="1">
      <alignment horizontal="center"/>
      <protection/>
    </xf>
    <xf numFmtId="174" fontId="0" fillId="7" borderId="36" xfId="0" applyNumberFormat="1" applyFont="1" applyFill="1" applyBorder="1" applyAlignment="1" applyProtection="1">
      <alignment/>
      <protection locked="0"/>
    </xf>
    <xf numFmtId="174" fontId="0" fillId="8" borderId="25" xfId="0" applyNumberFormat="1" applyFont="1" applyFill="1" applyBorder="1" applyAlignment="1" applyProtection="1">
      <alignment/>
      <protection/>
    </xf>
    <xf numFmtId="174" fontId="11" fillId="8" borderId="19" xfId="0" applyNumberFormat="1" applyFont="1" applyFill="1" applyBorder="1" applyAlignment="1" applyProtection="1">
      <alignment/>
      <protection/>
    </xf>
    <xf numFmtId="174" fontId="0" fillId="7" borderId="25" xfId="0" applyNumberFormat="1" applyFont="1" applyFill="1" applyBorder="1" applyAlignment="1" applyProtection="1">
      <alignment/>
      <protection locked="0"/>
    </xf>
    <xf numFmtId="174" fontId="0" fillId="7" borderId="24" xfId="0" applyNumberFormat="1" applyFont="1" applyFill="1" applyBorder="1" applyAlignment="1" applyProtection="1">
      <alignment/>
      <protection locked="0"/>
    </xf>
    <xf numFmtId="0" fontId="23" fillId="0" borderId="49" xfId="0" applyFont="1" applyBorder="1" applyAlignment="1" applyProtection="1">
      <alignment/>
      <protection/>
    </xf>
    <xf numFmtId="174" fontId="41" fillId="7" borderId="87" xfId="0" applyNumberFormat="1" applyFont="1" applyFill="1" applyBorder="1" applyAlignment="1" applyProtection="1">
      <alignment horizontal="center"/>
      <protection/>
    </xf>
    <xf numFmtId="174" fontId="0" fillId="7" borderId="19" xfId="0" applyNumberFormat="1" applyFont="1" applyFill="1" applyBorder="1" applyAlignment="1" applyProtection="1">
      <alignment horizontal="center"/>
      <protection/>
    </xf>
    <xf numFmtId="174" fontId="0" fillId="7" borderId="49" xfId="0" applyNumberFormat="1" applyFont="1" applyFill="1" applyBorder="1" applyAlignment="1" applyProtection="1">
      <alignment horizontal="center"/>
      <protection/>
    </xf>
    <xf numFmtId="174" fontId="0" fillId="7" borderId="97" xfId="0" applyNumberFormat="1" applyFont="1" applyFill="1" applyBorder="1" applyAlignment="1" applyProtection="1">
      <alignment horizontal="center"/>
      <protection/>
    </xf>
    <xf numFmtId="174" fontId="0" fillId="7" borderId="97" xfId="0" applyNumberFormat="1" applyFont="1" applyFill="1" applyBorder="1" applyAlignment="1" applyProtection="1">
      <alignment horizontal="center"/>
      <protection/>
    </xf>
    <xf numFmtId="174" fontId="11" fillId="7" borderId="19" xfId="0" applyNumberFormat="1" applyFont="1" applyFill="1" applyBorder="1" applyAlignment="1" applyProtection="1">
      <alignment horizontal="center"/>
      <protection/>
    </xf>
    <xf numFmtId="174" fontId="0" fillId="8" borderId="99" xfId="0" applyNumberFormat="1" applyFont="1" applyFill="1" applyBorder="1" applyAlignment="1" applyProtection="1">
      <alignment/>
      <protection/>
    </xf>
    <xf numFmtId="174" fontId="0" fillId="7" borderId="49" xfId="0" applyNumberFormat="1" applyFont="1" applyFill="1" applyBorder="1" applyAlignment="1" applyProtection="1">
      <alignment/>
      <protection locked="0"/>
    </xf>
    <xf numFmtId="0" fontId="23" fillId="0" borderId="49" xfId="0" applyFont="1" applyBorder="1" applyAlignment="1" applyProtection="1">
      <alignment/>
      <protection locked="0"/>
    </xf>
    <xf numFmtId="174" fontId="11" fillId="7" borderId="100" xfId="0" applyNumberFormat="1" applyFont="1" applyFill="1" applyBorder="1" applyAlignment="1" applyProtection="1">
      <alignment horizontal="center"/>
      <protection/>
    </xf>
    <xf numFmtId="174" fontId="11" fillId="7" borderId="49" xfId="0" applyNumberFormat="1" applyFont="1" applyFill="1" applyBorder="1" applyAlignment="1" applyProtection="1">
      <alignment horizontal="center"/>
      <protection/>
    </xf>
    <xf numFmtId="174" fontId="0" fillId="7" borderId="24" xfId="0" applyNumberFormat="1" applyFont="1" applyFill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center"/>
      <protection/>
    </xf>
    <xf numFmtId="174" fontId="42" fillId="7" borderId="101" xfId="0" applyNumberFormat="1" applyFont="1" applyFill="1" applyBorder="1" applyAlignment="1" applyProtection="1">
      <alignment horizontal="center"/>
      <protection/>
    </xf>
    <xf numFmtId="174" fontId="42" fillId="7" borderId="30" xfId="0" applyNumberFormat="1" applyFont="1" applyFill="1" applyBorder="1" applyAlignment="1" applyProtection="1">
      <alignment/>
      <protection/>
    </xf>
    <xf numFmtId="174" fontId="42" fillId="7" borderId="43" xfId="0" applyNumberFormat="1" applyFont="1" applyFill="1" applyBorder="1" applyAlignment="1" applyProtection="1">
      <alignment/>
      <protection/>
    </xf>
    <xf numFmtId="174" fontId="42" fillId="8" borderId="95" xfId="0" applyNumberFormat="1" applyFont="1" applyFill="1" applyBorder="1" applyAlignment="1" applyProtection="1">
      <alignment/>
      <protection/>
    </xf>
    <xf numFmtId="174" fontId="42" fillId="8" borderId="30" xfId="0" applyNumberFormat="1" applyFont="1" applyFill="1" applyBorder="1" applyAlignment="1" applyProtection="1">
      <alignment/>
      <protection/>
    </xf>
    <xf numFmtId="0" fontId="42" fillId="8" borderId="31" xfId="0" applyFont="1" applyFill="1" applyBorder="1" applyAlignment="1" applyProtection="1">
      <alignment/>
      <protection/>
    </xf>
    <xf numFmtId="174" fontId="42" fillId="8" borderId="102" xfId="0" applyNumberFormat="1" applyFont="1" applyFill="1" applyBorder="1" applyAlignment="1" applyProtection="1">
      <alignment/>
      <protection/>
    </xf>
    <xf numFmtId="175" fontId="11" fillId="8" borderId="77" xfId="0" applyNumberFormat="1" applyFont="1" applyFill="1" applyBorder="1" applyAlignment="1" applyProtection="1">
      <alignment/>
      <protection/>
    </xf>
    <xf numFmtId="174" fontId="42" fillId="7" borderId="31" xfId="0" applyNumberFormat="1" applyFont="1" applyFill="1" applyBorder="1" applyAlignment="1" applyProtection="1">
      <alignment/>
      <protection/>
    </xf>
    <xf numFmtId="174" fontId="42" fillId="7" borderId="48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74" fontId="0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1" fillId="0" borderId="0" xfId="23" applyFont="1" applyFill="1" applyAlignment="1">
      <alignment vertical="center"/>
      <protection/>
    </xf>
    <xf numFmtId="0" fontId="1" fillId="0" borderId="0" xfId="23" applyFont="1" applyFill="1" applyAlignment="1">
      <alignment horizontal="center" vertical="center" wrapText="1"/>
      <protection/>
    </xf>
    <xf numFmtId="0" fontId="28" fillId="2" borderId="103" xfId="23" applyFont="1" applyFill="1" applyBorder="1" applyAlignment="1">
      <alignment horizontal="center" vertical="center" wrapText="1"/>
      <protection/>
    </xf>
    <xf numFmtId="0" fontId="28" fillId="2" borderId="104" xfId="23" applyFont="1" applyFill="1" applyBorder="1" applyAlignment="1">
      <alignment horizontal="center" vertical="center" wrapText="1"/>
      <protection/>
    </xf>
    <xf numFmtId="0" fontId="28" fillId="0" borderId="105" xfId="23" applyFont="1" applyFill="1" applyBorder="1" applyAlignment="1">
      <alignment horizontal="center" vertical="center" wrapText="1"/>
      <protection/>
    </xf>
    <xf numFmtId="0" fontId="36" fillId="2" borderId="106" xfId="23" applyFont="1" applyFill="1" applyBorder="1" applyAlignment="1">
      <alignment horizontal="center"/>
      <protection/>
    </xf>
    <xf numFmtId="0" fontId="36" fillId="2" borderId="107" xfId="23" applyFont="1" applyFill="1" applyBorder="1" applyAlignment="1">
      <alignment horizontal="center"/>
      <protection/>
    </xf>
    <xf numFmtId="0" fontId="36" fillId="2" borderId="108" xfId="23" applyFont="1" applyFill="1" applyBorder="1" applyAlignment="1">
      <alignment horizontal="center"/>
      <protection/>
    </xf>
    <xf numFmtId="0" fontId="36" fillId="2" borderId="109" xfId="23" applyFont="1" applyFill="1" applyBorder="1" applyAlignment="1">
      <alignment horizontal="center"/>
      <protection/>
    </xf>
    <xf numFmtId="0" fontId="36" fillId="0" borderId="110" xfId="23" applyFont="1" applyFill="1" applyBorder="1" applyAlignment="1">
      <alignment horizontal="center"/>
      <protection/>
    </xf>
    <xf numFmtId="0" fontId="36" fillId="0" borderId="0" xfId="23" applyFont="1" applyFill="1" applyAlignment="1">
      <alignment horizontal="center"/>
      <protection/>
    </xf>
    <xf numFmtId="0" fontId="11" fillId="0" borderId="111" xfId="23" applyFont="1" applyFill="1" applyBorder="1" applyAlignment="1">
      <alignment horizontal="left"/>
      <protection/>
    </xf>
    <xf numFmtId="0" fontId="11" fillId="0" borderId="112" xfId="23" applyFont="1" applyFill="1" applyBorder="1">
      <alignment/>
      <protection/>
    </xf>
    <xf numFmtId="3" fontId="47" fillId="2" borderId="113" xfId="23" applyNumberFormat="1" applyFont="1" applyFill="1" applyBorder="1">
      <alignment/>
      <protection/>
    </xf>
    <xf numFmtId="3" fontId="48" fillId="2" borderId="112" xfId="23" applyNumberFormat="1" applyFont="1" applyFill="1" applyBorder="1">
      <alignment/>
      <protection/>
    </xf>
    <xf numFmtId="3" fontId="48" fillId="2" borderId="114" xfId="23" applyNumberFormat="1" applyFont="1" applyFill="1" applyBorder="1">
      <alignment/>
      <protection/>
    </xf>
    <xf numFmtId="3" fontId="48" fillId="2" borderId="115" xfId="23" applyNumberFormat="1" applyFont="1" applyFill="1" applyBorder="1">
      <alignment/>
      <protection/>
    </xf>
    <xf numFmtId="3" fontId="47" fillId="2" borderId="115" xfId="23" applyNumberFormat="1" applyFont="1" applyFill="1" applyBorder="1">
      <alignment/>
      <protection/>
    </xf>
    <xf numFmtId="3" fontId="47" fillId="0" borderId="116" xfId="23" applyNumberFormat="1" applyFont="1" applyFill="1" applyBorder="1">
      <alignment/>
      <protection/>
    </xf>
    <xf numFmtId="0" fontId="45" fillId="0" borderId="0" xfId="23" applyFont="1" applyFill="1">
      <alignment/>
      <protection/>
    </xf>
    <xf numFmtId="0" fontId="41" fillId="0" borderId="66" xfId="23" applyFont="1" applyFill="1" applyBorder="1" applyAlignment="1">
      <alignment horizontal="left"/>
      <protection/>
    </xf>
    <xf numFmtId="0" fontId="41" fillId="0" borderId="117" xfId="23" applyFont="1" applyFill="1" applyBorder="1" applyAlignment="1">
      <alignment horizontal="right"/>
      <protection/>
    </xf>
    <xf numFmtId="3" fontId="49" fillId="2" borderId="118" xfId="23" applyNumberFormat="1" applyFont="1" applyFill="1" applyBorder="1">
      <alignment/>
      <protection/>
    </xf>
    <xf numFmtId="3" fontId="50" fillId="2" borderId="119" xfId="23" applyNumberFormat="1" applyFont="1" applyFill="1" applyBorder="1">
      <alignment/>
      <protection/>
    </xf>
    <xf numFmtId="3" fontId="50" fillId="2" borderId="120" xfId="23" applyNumberFormat="1" applyFont="1" applyFill="1" applyBorder="1">
      <alignment/>
      <protection/>
    </xf>
    <xf numFmtId="3" fontId="50" fillId="2" borderId="117" xfId="23" applyNumberFormat="1" applyFont="1" applyFill="1" applyBorder="1">
      <alignment/>
      <protection/>
    </xf>
    <xf numFmtId="3" fontId="49" fillId="2" borderId="117" xfId="23" applyNumberFormat="1" applyFont="1" applyFill="1" applyBorder="1">
      <alignment/>
      <protection/>
    </xf>
    <xf numFmtId="3" fontId="49" fillId="0" borderId="121" xfId="23" applyNumberFormat="1" applyFont="1" applyFill="1" applyBorder="1">
      <alignment/>
      <protection/>
    </xf>
    <xf numFmtId="0" fontId="1" fillId="0" borderId="0" xfId="23" applyFont="1" applyFill="1">
      <alignment/>
      <protection/>
    </xf>
    <xf numFmtId="0" fontId="1" fillId="0" borderId="0" xfId="23" applyFont="1" applyFill="1" applyBorder="1" applyAlignment="1">
      <alignment horizontal="left"/>
      <protection/>
    </xf>
    <xf numFmtId="3" fontId="1" fillId="0" borderId="0" xfId="23" applyNumberFormat="1" applyFont="1" applyFill="1">
      <alignment/>
      <protection/>
    </xf>
    <xf numFmtId="3" fontId="47" fillId="2" borderId="112" xfId="23" applyNumberFormat="1" applyFont="1" applyFill="1" applyBorder="1">
      <alignment/>
      <protection/>
    </xf>
    <xf numFmtId="3" fontId="47" fillId="2" borderId="114" xfId="23" applyNumberFormat="1" applyFont="1" applyFill="1" applyBorder="1">
      <alignment/>
      <protection/>
    </xf>
    <xf numFmtId="3" fontId="47" fillId="2" borderId="115" xfId="23" applyNumberFormat="1" applyFont="1" applyFill="1" applyBorder="1">
      <alignment/>
      <protection/>
    </xf>
    <xf numFmtId="3" fontId="49" fillId="2" borderId="119" xfId="23" applyNumberFormat="1" applyFont="1" applyFill="1" applyBorder="1">
      <alignment/>
      <protection/>
    </xf>
    <xf numFmtId="3" fontId="49" fillId="2" borderId="120" xfId="23" applyNumberFormat="1" applyFont="1" applyFill="1" applyBorder="1">
      <alignment/>
      <protection/>
    </xf>
    <xf numFmtId="3" fontId="49" fillId="2" borderId="117" xfId="23" applyNumberFormat="1" applyFont="1" applyFill="1" applyBorder="1">
      <alignment/>
      <protection/>
    </xf>
    <xf numFmtId="0" fontId="24" fillId="0" borderId="0" xfId="22" applyFont="1" applyAlignment="1">
      <alignment horizontal="center" vertical="center"/>
      <protection/>
    </xf>
    <xf numFmtId="0" fontId="20" fillId="0" borderId="0" xfId="22" applyFont="1" applyAlignment="1">
      <alignment horizontal="center" vertical="center"/>
      <protection/>
    </xf>
    <xf numFmtId="0" fontId="0" fillId="0" borderId="0" xfId="22" applyFont="1" applyAlignment="1">
      <alignment horizontal="center" vertical="center"/>
      <protection/>
    </xf>
    <xf numFmtId="0" fontId="0" fillId="0" borderId="0" xfId="22" applyFont="1">
      <alignment/>
      <protection/>
    </xf>
    <xf numFmtId="0" fontId="11" fillId="0" borderId="122" xfId="22" applyFont="1" applyBorder="1" applyAlignment="1">
      <alignment horizontal="center" vertical="center"/>
      <protection/>
    </xf>
    <xf numFmtId="0" fontId="11" fillId="0" borderId="123" xfId="22" applyFont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11" fillId="0" borderId="66" xfId="22" applyFont="1" applyBorder="1" applyAlignment="1">
      <alignment horizontal="center" vertical="center"/>
      <protection/>
    </xf>
    <xf numFmtId="3" fontId="10" fillId="0" borderId="118" xfId="22" applyNumberFormat="1" applyFont="1" applyBorder="1" applyAlignment="1">
      <alignment horizontal="center" vertical="center"/>
      <protection/>
    </xf>
    <xf numFmtId="3" fontId="10" fillId="0" borderId="124" xfId="22" applyNumberFormat="1" applyFont="1" applyBorder="1" applyAlignment="1">
      <alignment horizontal="center" vertical="center"/>
      <protection/>
    </xf>
    <xf numFmtId="0" fontId="10" fillId="0" borderId="124" xfId="22" applyFont="1" applyBorder="1" applyAlignment="1">
      <alignment horizontal="center" vertical="center"/>
      <protection/>
    </xf>
    <xf numFmtId="3" fontId="10" fillId="0" borderId="125" xfId="22" applyNumberFormat="1" applyFont="1" applyBorder="1" applyAlignment="1">
      <alignment horizontal="center" vertical="center"/>
      <protection/>
    </xf>
    <xf numFmtId="3" fontId="10" fillId="0" borderId="126" xfId="22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right"/>
    </xf>
    <xf numFmtId="14" fontId="0" fillId="0" borderId="0" xfId="0" applyNumberFormat="1" applyFill="1" applyBorder="1" applyAlignment="1">
      <alignment horizontal="left"/>
    </xf>
    <xf numFmtId="0" fontId="0" fillId="0" borderId="0" xfId="0" applyAlignment="1">
      <alignment horizontal="right"/>
    </xf>
    <xf numFmtId="1" fontId="52" fillId="0" borderId="0" xfId="0" applyNumberFormat="1" applyFont="1" applyAlignment="1">
      <alignment/>
    </xf>
    <xf numFmtId="0" fontId="52" fillId="0" borderId="0" xfId="0" applyFont="1" applyFill="1" applyBorder="1" applyAlignment="1">
      <alignment horizontal="center"/>
    </xf>
    <xf numFmtId="0" fontId="53" fillId="0" borderId="0" xfId="3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Alignment="1">
      <alignment horizontal="center" vertical="center" wrapText="1"/>
    </xf>
    <xf numFmtId="0" fontId="54" fillId="0" borderId="0" xfId="33" applyFill="1" applyBorder="1" applyAlignment="1" applyProtection="1" quotePrefix="1">
      <alignment horizontal="center" vertical="center" wrapText="1"/>
      <protection locked="0"/>
    </xf>
    <xf numFmtId="0" fontId="54" fillId="0" borderId="0" xfId="33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54" fillId="0" borderId="0" xfId="32" applyFont="1" applyFill="1" applyBorder="1" applyProtection="1">
      <alignment horizontal="left" vertical="center" indent="1"/>
      <protection locked="0"/>
    </xf>
    <xf numFmtId="0" fontId="53" fillId="0" borderId="0" xfId="32" applyFont="1" applyFill="1" applyBorder="1" applyProtection="1">
      <alignment horizontal="left" vertical="center" indent="1"/>
      <protection locked="0"/>
    </xf>
    <xf numFmtId="49" fontId="52" fillId="0" borderId="0" xfId="0" applyNumberFormat="1" applyFont="1" applyFill="1" applyAlignment="1">
      <alignment horizontal="center"/>
    </xf>
    <xf numFmtId="3" fontId="52" fillId="0" borderId="0" xfId="0" applyNumberFormat="1" applyFont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54" fillId="0" borderId="0" xfId="33" applyFill="1" applyBorder="1" applyAlignment="1" applyProtection="1" quotePrefix="1">
      <alignment horizontal="right" vertical="top"/>
      <protection locked="0"/>
    </xf>
    <xf numFmtId="3" fontId="0" fillId="0" borderId="0" xfId="0" applyNumberFormat="1" applyBorder="1" applyAlignment="1">
      <alignment/>
    </xf>
    <xf numFmtId="3" fontId="52" fillId="0" borderId="0" xfId="0" applyNumberFormat="1" applyFont="1" applyBorder="1" applyAlignment="1">
      <alignment/>
    </xf>
    <xf numFmtId="0" fontId="55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horizontal="right" indent="1"/>
    </xf>
    <xf numFmtId="179" fontId="0" fillId="0" borderId="0" xfId="0" applyNumberFormat="1" applyFill="1" applyAlignment="1">
      <alignment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 quotePrefix="1">
      <alignment/>
      <protection locked="0"/>
    </xf>
    <xf numFmtId="0" fontId="52" fillId="0" borderId="0" xfId="0" applyFont="1" applyFill="1" applyAlignment="1" applyProtection="1">
      <alignment/>
      <protection locked="0"/>
    </xf>
    <xf numFmtId="0" fontId="5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3" fillId="0" borderId="0" xfId="30" applyFont="1" applyFill="1" applyBorder="1" applyAlignment="1" applyProtection="1">
      <alignment horizontal="center" vertical="center"/>
      <protection locked="0"/>
    </xf>
    <xf numFmtId="0" fontId="54" fillId="0" borderId="0" xfId="33" applyFont="1" applyFill="1" applyBorder="1" applyAlignment="1" quotePrefix="1">
      <alignment horizontal="center" vertical="justify"/>
    </xf>
    <xf numFmtId="179" fontId="54" fillId="0" borderId="0" xfId="33" applyNumberFormat="1" applyFont="1" applyFill="1" applyBorder="1" applyAlignment="1" quotePrefix="1">
      <alignment horizontal="center" vertical="justify"/>
    </xf>
    <xf numFmtId="0" fontId="54" fillId="0" borderId="0" xfId="33" applyFont="1" applyFill="1" applyBorder="1" applyAlignment="1" quotePrefix="1">
      <alignment horizontal="center" vertical="justify"/>
    </xf>
    <xf numFmtId="179" fontId="54" fillId="0" borderId="0" xfId="33" applyNumberFormat="1" applyFont="1" applyFill="1" applyBorder="1" applyAlignment="1" quotePrefix="1">
      <alignment horizontal="center" vertical="justify"/>
    </xf>
    <xf numFmtId="0" fontId="52" fillId="0" borderId="0" xfId="28" applyFont="1" applyFill="1" applyBorder="1" applyAlignment="1" applyProtection="1" quotePrefix="1">
      <alignment horizontal="left" vertical="center"/>
      <protection locked="0"/>
    </xf>
    <xf numFmtId="0" fontId="52" fillId="0" borderId="0" xfId="0" applyFont="1" applyFill="1" applyAlignment="1">
      <alignment horizontal="right" vertical="center"/>
    </xf>
    <xf numFmtId="0" fontId="52" fillId="0" borderId="0" xfId="0" applyFont="1" applyFill="1" applyAlignment="1">
      <alignment vertical="center"/>
    </xf>
    <xf numFmtId="3" fontId="53" fillId="0" borderId="0" xfId="31" applyNumberFormat="1" applyFont="1" applyFill="1" applyBorder="1" applyAlignment="1">
      <alignment horizontal="right" vertical="center"/>
    </xf>
    <xf numFmtId="180" fontId="5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55" fillId="0" borderId="0" xfId="28" applyFill="1" applyBorder="1" applyAlignment="1" applyProtection="1" quotePrefix="1">
      <alignment horizontal="left" vertical="center"/>
      <protection locked="0"/>
    </xf>
    <xf numFmtId="0" fontId="52" fillId="0" borderId="0" xfId="0" applyFont="1" applyFill="1" applyBorder="1" applyAlignment="1">
      <alignment horizontal="right" vertical="center"/>
    </xf>
    <xf numFmtId="0" fontId="52" fillId="0" borderId="0" xfId="28" applyFont="1" applyFill="1" applyBorder="1" applyAlignment="1" applyProtection="1">
      <alignment vertical="center"/>
      <protection locked="0"/>
    </xf>
    <xf numFmtId="0" fontId="52" fillId="0" borderId="0" xfId="28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55" fillId="0" borderId="0" xfId="28" applyFont="1" applyFill="1" applyBorder="1" applyAlignment="1" applyProtection="1">
      <alignment vertical="center"/>
      <protection locked="0"/>
    </xf>
    <xf numFmtId="3" fontId="54" fillId="0" borderId="0" xfId="31" applyNumberFormat="1" applyFill="1" applyBorder="1" applyAlignment="1" applyProtection="1" quotePrefix="1">
      <alignment horizontal="right" vertical="center"/>
      <protection locked="0"/>
    </xf>
    <xf numFmtId="3" fontId="54" fillId="0" borderId="0" xfId="31" applyNumberFormat="1" applyFill="1" applyBorder="1" applyAlignment="1" applyProtection="1">
      <alignment horizontal="right" vertical="center"/>
      <protection locked="0"/>
    </xf>
    <xf numFmtId="179" fontId="54" fillId="0" borderId="0" xfId="31" applyNumberFormat="1" applyFill="1" applyBorder="1" applyAlignment="1" applyProtection="1">
      <alignment horizontal="right" vertical="center"/>
      <protection locked="0"/>
    </xf>
    <xf numFmtId="9" fontId="55" fillId="0" borderId="0" xfId="25" applyFill="1" applyBorder="1" applyAlignment="1">
      <alignment/>
    </xf>
    <xf numFmtId="0" fontId="55" fillId="0" borderId="0" xfId="28" applyFont="1" applyFill="1" applyBorder="1" applyAlignment="1">
      <alignment vertical="center"/>
    </xf>
    <xf numFmtId="3" fontId="54" fillId="0" borderId="0" xfId="31" applyNumberFormat="1" applyFill="1" applyBorder="1" applyAlignment="1">
      <alignment horizontal="right" vertical="center"/>
    </xf>
    <xf numFmtId="179" fontId="54" fillId="0" borderId="0" xfId="31" applyNumberFormat="1" applyFill="1" applyBorder="1" applyAlignment="1">
      <alignment horizontal="right" vertical="center"/>
    </xf>
    <xf numFmtId="0" fontId="55" fillId="0" borderId="0" xfId="29" applyFill="1" applyBorder="1" applyAlignment="1" applyProtection="1" quotePrefix="1">
      <alignment horizontal="left" vertical="center"/>
      <protection locked="0"/>
    </xf>
    <xf numFmtId="0" fontId="55" fillId="0" borderId="0" xfId="29" applyFont="1" applyFill="1" applyBorder="1" applyAlignment="1" applyProtection="1">
      <alignment vertical="center"/>
      <protection locked="0"/>
    </xf>
    <xf numFmtId="180" fontId="55" fillId="0" borderId="0" xfId="0" applyNumberFormat="1" applyFont="1" applyFill="1" applyAlignment="1">
      <alignment vertical="center"/>
    </xf>
    <xf numFmtId="0" fontId="55" fillId="0" borderId="0" xfId="29" applyFont="1" applyFill="1" applyBorder="1" applyAlignment="1">
      <alignment vertical="center"/>
    </xf>
    <xf numFmtId="0" fontId="55" fillId="0" borderId="0" xfId="29" applyFont="1" applyFill="1" applyBorder="1" applyAlignment="1" applyProtection="1" quotePrefix="1">
      <alignment horizontal="left" vertical="center"/>
      <protection locked="0"/>
    </xf>
    <xf numFmtId="0" fontId="52" fillId="0" borderId="0" xfId="28" applyFont="1" applyFill="1" applyBorder="1" applyAlignment="1" quotePrefix="1">
      <alignment horizontal="left" vertical="center"/>
    </xf>
    <xf numFmtId="0" fontId="55" fillId="0" borderId="0" xfId="28" applyFont="1" applyFill="1" applyBorder="1" applyAlignment="1">
      <alignment vertical="center" wrapText="1"/>
    </xf>
    <xf numFmtId="0" fontId="55" fillId="0" borderId="0" xfId="29" applyFont="1" applyFill="1" applyBorder="1" applyAlignment="1">
      <alignment horizontal="left" vertical="center"/>
    </xf>
    <xf numFmtId="0" fontId="55" fillId="0" borderId="0" xfId="29" applyFont="1" applyFill="1" applyBorder="1" applyAlignment="1" applyProtection="1">
      <alignment vertical="center" wrapText="1"/>
      <protection locked="0"/>
    </xf>
    <xf numFmtId="0" fontId="55" fillId="0" borderId="0" xfId="29" applyFill="1" applyBorder="1" applyAlignment="1" quotePrefix="1">
      <alignment horizontal="left" vertical="center"/>
    </xf>
    <xf numFmtId="0" fontId="55" fillId="0" borderId="0" xfId="28" applyFont="1" applyFill="1" applyBorder="1" applyAlignment="1" applyProtection="1">
      <alignment horizontal="left" vertical="center" wrapText="1"/>
      <protection locked="0"/>
    </xf>
    <xf numFmtId="0" fontId="55" fillId="0" borderId="0" xfId="28" applyFont="1" applyFill="1" applyBorder="1" applyAlignment="1" applyProtection="1" quotePrefix="1">
      <alignment horizontal="left" vertical="center"/>
      <protection locked="0"/>
    </xf>
    <xf numFmtId="0" fontId="0" fillId="0" borderId="0" xfId="0" applyFill="1" applyAlignment="1">
      <alignment horizontal="right" vertical="center"/>
    </xf>
    <xf numFmtId="179" fontId="0" fillId="0" borderId="0" xfId="0" applyNumberFormat="1" applyFill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right" vertical="center"/>
    </xf>
    <xf numFmtId="0" fontId="53" fillId="0" borderId="0" xfId="27" applyFont="1" applyFill="1" applyBorder="1" applyAlignment="1">
      <alignment horizontal="left" vertical="center"/>
    </xf>
    <xf numFmtId="3" fontId="53" fillId="0" borderId="0" xfId="26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3" fontId="53" fillId="0" borderId="0" xfId="26" applyNumberFormat="1" applyFont="1" applyFill="1" applyBorder="1" applyAlignment="1" applyProtection="1" quotePrefix="1">
      <alignment vertical="center"/>
      <protection locked="0"/>
    </xf>
    <xf numFmtId="0" fontId="55" fillId="0" borderId="0" xfId="0" applyFont="1" applyFill="1" applyBorder="1" applyAlignment="1">
      <alignment/>
    </xf>
    <xf numFmtId="0" fontId="5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3" fontId="53" fillId="0" borderId="0" xfId="26" applyNumberFormat="1" applyFill="1" applyBorder="1" applyProtection="1" quotePrefix="1">
      <alignment vertical="center"/>
      <protection locked="0"/>
    </xf>
    <xf numFmtId="3" fontId="53" fillId="0" borderId="0" xfId="26" applyNumberFormat="1" applyFill="1" applyBorder="1" applyProtection="1">
      <alignment vertical="center"/>
      <protection locked="0"/>
    </xf>
    <xf numFmtId="189" fontId="53" fillId="0" borderId="0" xfId="26" applyNumberFormat="1" applyFill="1" applyBorder="1" applyProtection="1">
      <alignment vertical="center"/>
      <protection locked="0"/>
    </xf>
    <xf numFmtId="0" fontId="0" fillId="0" borderId="127" xfId="0" applyBorder="1" applyAlignment="1">
      <alignment/>
    </xf>
    <xf numFmtId="0" fontId="52" fillId="0" borderId="128" xfId="30" applyFont="1" applyFill="1" applyBorder="1" applyAlignment="1" applyProtection="1">
      <alignment horizontal="center" vertical="center"/>
      <protection locked="0"/>
    </xf>
    <xf numFmtId="0" fontId="55" fillId="0" borderId="128" xfId="33" applyFont="1" applyFill="1" applyBorder="1" applyAlignment="1" quotePrefix="1">
      <alignment horizontal="center" vertical="justify"/>
    </xf>
    <xf numFmtId="0" fontId="55" fillId="0" borderId="0" xfId="0" applyFont="1" applyFill="1" applyBorder="1" applyAlignment="1">
      <alignment/>
    </xf>
    <xf numFmtId="0" fontId="53" fillId="0" borderId="0" xfId="27" applyFont="1" applyFill="1" applyBorder="1">
      <alignment horizontal="left" vertical="center" indent="1"/>
    </xf>
    <xf numFmtId="3" fontId="52" fillId="0" borderId="0" xfId="33" applyNumberFormat="1" applyFont="1" applyFill="1" applyBorder="1" applyAlignment="1" quotePrefix="1">
      <alignment horizontal="right" vertical="justify"/>
    </xf>
    <xf numFmtId="180" fontId="52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3" fontId="55" fillId="0" borderId="0" xfId="30" applyNumberFormat="1" applyFont="1" applyFill="1" applyBorder="1" applyProtection="1" quotePrefix="1">
      <alignment horizontal="left" vertical="center" indent="1"/>
      <protection locked="0"/>
    </xf>
    <xf numFmtId="3" fontId="55" fillId="0" borderId="0" xfId="33" applyNumberFormat="1" applyFont="1" applyFill="1" applyBorder="1" applyAlignment="1" quotePrefix="1">
      <alignment horizontal="right" vertical="justify"/>
    </xf>
    <xf numFmtId="180" fontId="55" fillId="0" borderId="0" xfId="0" applyNumberFormat="1" applyFont="1" applyFill="1" applyBorder="1" applyAlignment="1">
      <alignment horizontal="right" vertical="center"/>
    </xf>
    <xf numFmtId="3" fontId="55" fillId="0" borderId="0" xfId="0" applyNumberFormat="1" applyFont="1" applyFill="1" applyBorder="1" applyAlignment="1">
      <alignment/>
    </xf>
    <xf numFmtId="0" fontId="31" fillId="0" borderId="82" xfId="0" applyFont="1" applyBorder="1" applyAlignment="1">
      <alignment wrapText="1"/>
    </xf>
    <xf numFmtId="0" fontId="31" fillId="0" borderId="82" xfId="0" applyFont="1" applyBorder="1" applyAlignment="1">
      <alignment horizontal="right" vertical="center" wrapText="1"/>
    </xf>
    <xf numFmtId="0" fontId="34" fillId="0" borderId="82" xfId="21" applyFont="1" applyBorder="1" applyAlignment="1">
      <alignment wrapText="1"/>
      <protection/>
    </xf>
    <xf numFmtId="0" fontId="0" fillId="0" borderId="82" xfId="0" applyBorder="1" applyAlignment="1">
      <alignment wrapText="1"/>
    </xf>
    <xf numFmtId="3" fontId="31" fillId="0" borderId="82" xfId="21" applyNumberFormat="1" applyFont="1" applyBorder="1" applyAlignment="1">
      <alignment horizontal="right" vertical="center" wrapText="1"/>
      <protection/>
    </xf>
    <xf numFmtId="0" fontId="0" fillId="0" borderId="82" xfId="0" applyBorder="1" applyAlignment="1">
      <alignment horizontal="right" vertical="center" wrapText="1"/>
    </xf>
    <xf numFmtId="0" fontId="33" fillId="0" borderId="82" xfId="21" applyFont="1" applyBorder="1" applyAlignment="1">
      <alignment horizontal="center" wrapText="1"/>
      <protection/>
    </xf>
    <xf numFmtId="0" fontId="34" fillId="0" borderId="82" xfId="21" applyFont="1" applyBorder="1" applyAlignment="1">
      <alignment horizontal="center" wrapText="1"/>
      <protection/>
    </xf>
    <xf numFmtId="0" fontId="32" fillId="0" borderId="0" xfId="21" applyFont="1" applyBorder="1" applyAlignment="1">
      <alignment horizontal="center" vertical="center"/>
      <protection/>
    </xf>
    <xf numFmtId="0" fontId="31" fillId="0" borderId="0" xfId="21" applyFont="1" applyAlignment="1">
      <alignment horizontal="right" vertical="center"/>
      <protection/>
    </xf>
    <xf numFmtId="0" fontId="33" fillId="0" borderId="82" xfId="21" applyFont="1" applyBorder="1" applyAlignment="1">
      <alignment horizontal="center" vertical="center"/>
      <protection/>
    </xf>
    <xf numFmtId="0" fontId="34" fillId="0" borderId="82" xfId="21" applyFont="1" applyBorder="1" applyAlignment="1">
      <alignment horizontal="center" vertical="center"/>
      <protection/>
    </xf>
    <xf numFmtId="3" fontId="31" fillId="0" borderId="82" xfId="21" applyNumberFormat="1" applyFont="1" applyBorder="1">
      <alignment/>
      <protection/>
    </xf>
    <xf numFmtId="0" fontId="31" fillId="0" borderId="82" xfId="21" applyFont="1" applyBorder="1" applyAlignment="1">
      <alignment vertical="top" wrapText="1"/>
      <protection/>
    </xf>
    <xf numFmtId="0" fontId="56" fillId="0" borderId="0" xfId="34" applyFont="1" applyFill="1" applyAlignment="1" applyProtection="1">
      <alignment horizontal="center" vertical="center"/>
      <protection locked="0"/>
    </xf>
    <xf numFmtId="0" fontId="56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2" fillId="0" borderId="127" xfId="33" applyFont="1" applyFill="1" applyBorder="1" applyAlignment="1" applyProtection="1">
      <alignment horizontal="center" vertical="top"/>
      <protection locked="0"/>
    </xf>
    <xf numFmtId="174" fontId="10" fillId="0" borderId="0" xfId="0" applyNumberFormat="1" applyFont="1" applyFill="1" applyAlignment="1" applyProtection="1">
      <alignment horizontal="center"/>
      <protection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/>
      <protection locked="0"/>
    </xf>
    <xf numFmtId="0" fontId="36" fillId="0" borderId="129" xfId="23" applyFont="1" applyFill="1" applyBorder="1" applyAlignment="1">
      <alignment horizontal="center"/>
      <protection/>
    </xf>
    <xf numFmtId="0" fontId="36" fillId="0" borderId="109" xfId="23" applyFont="1" applyFill="1" applyBorder="1" applyAlignment="1">
      <alignment horizontal="center"/>
      <protection/>
    </xf>
    <xf numFmtId="0" fontId="8" fillId="10" borderId="119" xfId="23" applyFont="1" applyFill="1" applyBorder="1" applyAlignment="1">
      <alignment horizontal="center" vertical="center" wrapText="1"/>
      <protection/>
    </xf>
    <xf numFmtId="0" fontId="11" fillId="0" borderId="58" xfId="23" applyFont="1" applyFill="1" applyBorder="1" applyAlignment="1">
      <alignment horizontal="center" vertical="center" wrapText="1"/>
      <protection/>
    </xf>
    <xf numFmtId="0" fontId="11" fillId="0" borderId="130" xfId="23" applyFont="1" applyFill="1" applyBorder="1" applyAlignment="1">
      <alignment horizontal="center" vertical="center" wrapText="1"/>
      <protection/>
    </xf>
    <xf numFmtId="0" fontId="11" fillId="0" borderId="63" xfId="23" applyFont="1" applyFill="1" applyBorder="1" applyAlignment="1">
      <alignment horizontal="center" vertical="center" wrapText="1"/>
      <protection/>
    </xf>
    <xf numFmtId="0" fontId="11" fillId="0" borderId="131" xfId="23" applyFont="1" applyFill="1" applyBorder="1" applyAlignment="1">
      <alignment horizontal="center" vertical="center" wrapText="1"/>
      <protection/>
    </xf>
    <xf numFmtId="0" fontId="11" fillId="0" borderId="104" xfId="23" applyFont="1" applyFill="1" applyBorder="1" applyAlignment="1">
      <alignment horizontal="center" vertical="center" wrapText="1"/>
      <protection/>
    </xf>
    <xf numFmtId="0" fontId="10" fillId="2" borderId="132" xfId="23" applyFont="1" applyFill="1" applyBorder="1" applyAlignment="1">
      <alignment horizontal="center" vertical="center" wrapText="1"/>
      <protection/>
    </xf>
    <xf numFmtId="0" fontId="10" fillId="2" borderId="133" xfId="23" applyFont="1" applyFill="1" applyBorder="1" applyAlignment="1">
      <alignment horizontal="center" vertical="center" wrapText="1"/>
      <protection/>
    </xf>
    <xf numFmtId="0" fontId="10" fillId="2" borderId="134" xfId="23" applyFont="1" applyFill="1" applyBorder="1" applyAlignment="1">
      <alignment horizontal="center" vertical="center" wrapText="1"/>
      <protection/>
    </xf>
    <xf numFmtId="0" fontId="45" fillId="0" borderId="135" xfId="23" applyFont="1" applyFill="1" applyBorder="1" applyAlignment="1">
      <alignment horizontal="center" vertical="center" wrapText="1"/>
      <protection/>
    </xf>
    <xf numFmtId="0" fontId="45" fillId="0" borderId="136" xfId="23" applyFont="1" applyFill="1" applyBorder="1" applyAlignment="1">
      <alignment horizontal="center" vertical="center" wrapText="1"/>
      <protection/>
    </xf>
    <xf numFmtId="0" fontId="11" fillId="2" borderId="137" xfId="23" applyFont="1" applyFill="1" applyBorder="1" applyAlignment="1">
      <alignment horizontal="center" vertical="center" wrapText="1"/>
      <protection/>
    </xf>
    <xf numFmtId="0" fontId="11" fillId="2" borderId="138" xfId="23" applyFont="1" applyFill="1" applyBorder="1" applyAlignment="1">
      <alignment horizontal="center" vertical="center" wrapText="1"/>
      <protection/>
    </xf>
    <xf numFmtId="0" fontId="46" fillId="2" borderId="139" xfId="23" applyFont="1" applyFill="1" applyBorder="1" applyAlignment="1">
      <alignment horizontal="center" vertical="center" wrapText="1"/>
      <protection/>
    </xf>
    <xf numFmtId="0" fontId="46" fillId="2" borderId="140" xfId="23" applyFont="1" applyFill="1" applyBorder="1" applyAlignment="1">
      <alignment horizontal="center" vertical="center" wrapText="1"/>
      <protection/>
    </xf>
    <xf numFmtId="0" fontId="45" fillId="2" borderId="141" xfId="23" applyFont="1" applyFill="1" applyBorder="1" applyAlignment="1">
      <alignment horizontal="center" vertical="center" wrapText="1"/>
      <protection/>
    </xf>
    <xf numFmtId="0" fontId="45" fillId="2" borderId="142" xfId="23" applyFont="1" applyFill="1" applyBorder="1" applyAlignment="1">
      <alignment horizontal="center" vertical="center" wrapText="1"/>
      <protection/>
    </xf>
    <xf numFmtId="0" fontId="45" fillId="2" borderId="143" xfId="23" applyFont="1" applyFill="1" applyBorder="1" applyAlignment="1">
      <alignment horizontal="center" vertical="center" wrapText="1"/>
      <protection/>
    </xf>
    <xf numFmtId="0" fontId="45" fillId="2" borderId="144" xfId="23" applyFont="1" applyFill="1" applyBorder="1" applyAlignment="1">
      <alignment horizontal="center" vertical="center" wrapText="1"/>
      <protection/>
    </xf>
    <xf numFmtId="0" fontId="45" fillId="2" borderId="83" xfId="23" applyFont="1" applyFill="1" applyBorder="1" applyAlignment="1">
      <alignment horizontal="center" vertical="center" wrapText="1"/>
      <protection/>
    </xf>
    <xf numFmtId="0" fontId="45" fillId="2" borderId="145" xfId="23" applyFont="1" applyFill="1" applyBorder="1" applyAlignment="1">
      <alignment horizontal="center" vertical="center" wrapText="1"/>
      <protection/>
    </xf>
    <xf numFmtId="0" fontId="46" fillId="2" borderId="146" xfId="23" applyFont="1" applyFill="1" applyBorder="1" applyAlignment="1">
      <alignment horizontal="center" vertical="center" wrapText="1"/>
      <protection/>
    </xf>
    <xf numFmtId="0" fontId="45" fillId="2" borderId="147" xfId="23" applyFont="1" applyFill="1" applyBorder="1" applyAlignment="1">
      <alignment horizontal="center" vertical="center" wrapText="1"/>
      <protection/>
    </xf>
    <xf numFmtId="0" fontId="46" fillId="2" borderId="148" xfId="23" applyFont="1" applyFill="1" applyBorder="1" applyAlignment="1">
      <alignment horizontal="center" vertical="center" wrapText="1"/>
      <protection/>
    </xf>
    <xf numFmtId="0" fontId="8" fillId="11" borderId="119" xfId="23" applyFont="1" applyFill="1" applyBorder="1" applyAlignment="1">
      <alignment horizontal="center" vertical="center" wrapText="1"/>
      <protection/>
    </xf>
    <xf numFmtId="0" fontId="8" fillId="12" borderId="119" xfId="23" applyFont="1" applyFill="1" applyBorder="1" applyAlignment="1">
      <alignment horizontal="center" vertical="center" wrapText="1"/>
      <protection/>
    </xf>
    <xf numFmtId="0" fontId="11" fillId="0" borderId="149" xfId="22" applyFont="1" applyBorder="1" applyAlignment="1">
      <alignment horizontal="center" vertical="center"/>
      <protection/>
    </xf>
    <xf numFmtId="0" fontId="11" fillId="0" borderId="150" xfId="22" applyFont="1" applyBorder="1" applyAlignment="1">
      <alignment horizontal="center" vertical="center"/>
      <protection/>
    </xf>
    <xf numFmtId="0" fontId="10" fillId="13" borderId="0" xfId="22" applyFont="1" applyFill="1" applyAlignment="1">
      <alignment horizontal="center" vertical="center"/>
      <protection/>
    </xf>
    <xf numFmtId="0" fontId="8" fillId="13" borderId="0" xfId="22" applyFont="1" applyFill="1" applyAlignment="1">
      <alignment horizontal="center" vertical="center"/>
      <protection/>
    </xf>
    <xf numFmtId="0" fontId="11" fillId="0" borderId="132" xfId="22" applyFont="1" applyBorder="1" applyAlignment="1">
      <alignment horizontal="center" vertical="center" wrapText="1"/>
      <protection/>
    </xf>
    <xf numFmtId="0" fontId="11" fillId="0" borderId="133" xfId="22" applyFont="1" applyBorder="1" applyAlignment="1">
      <alignment horizontal="center" vertical="center" wrapText="1"/>
      <protection/>
    </xf>
    <xf numFmtId="0" fontId="11" fillId="0" borderId="134" xfId="22" applyFont="1" applyBorder="1" applyAlignment="1">
      <alignment horizontal="center" vertical="center" wrapText="1"/>
      <protection/>
    </xf>
    <xf numFmtId="0" fontId="11" fillId="0" borderId="151" xfId="22" applyFont="1" applyBorder="1" applyAlignment="1">
      <alignment horizontal="center" vertical="center" wrapText="1"/>
      <protection/>
    </xf>
    <xf numFmtId="0" fontId="11" fillId="0" borderId="142" xfId="22" applyFont="1" applyBorder="1" applyAlignment="1">
      <alignment horizontal="center" vertical="center" wrapText="1"/>
      <protection/>
    </xf>
    <xf numFmtId="0" fontId="11" fillId="0" borderId="135" xfId="22" applyFont="1" applyBorder="1" applyAlignment="1">
      <alignment horizontal="center" vertical="center" wrapText="1"/>
      <protection/>
    </xf>
    <xf numFmtId="0" fontId="0" fillId="0" borderId="136" xfId="22" applyFont="1" applyBorder="1" applyAlignment="1">
      <alignment horizontal="center" vertical="center" wrapText="1"/>
      <protection/>
    </xf>
    <xf numFmtId="0" fontId="0" fillId="0" borderId="119" xfId="22" applyFont="1" applyBorder="1" applyAlignment="1">
      <alignment horizontal="center" vertical="center"/>
      <protection/>
    </xf>
    <xf numFmtId="0" fontId="8" fillId="14" borderId="0" xfId="22" applyFont="1" applyFill="1" applyAlignment="1">
      <alignment horizontal="center" vertical="center"/>
      <protection/>
    </xf>
    <xf numFmtId="0" fontId="10" fillId="14" borderId="0" xfId="22" applyFont="1" applyFill="1" applyAlignment="1">
      <alignment horizontal="center" vertical="center"/>
      <protection/>
    </xf>
    <xf numFmtId="0" fontId="8" fillId="15" borderId="0" xfId="22" applyFont="1" applyFill="1" applyAlignment="1">
      <alignment horizontal="center" vertical="center"/>
      <protection/>
    </xf>
    <xf numFmtId="0" fontId="10" fillId="15" borderId="0" xfId="22" applyFont="1" applyFill="1" applyAlignment="1">
      <alignment horizontal="center" vertical="center"/>
      <protection/>
    </xf>
    <xf numFmtId="49" fontId="51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</cellXfs>
  <cellStyles count="2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edefinován" xfId="20"/>
    <cellStyle name="normálne_2005rozbor" xfId="21"/>
    <cellStyle name="normálne_Návrh_ŠR_2002_do_vlády" xfId="22"/>
    <cellStyle name="normálne_ŠZÚ-Systemizácia_2005-ŠS, Col" xfId="23"/>
    <cellStyle name="normální_Analýza_ŠR_2000_ročná" xfId="24"/>
    <cellStyle name="Percent" xfId="25"/>
    <cellStyle name="SAPBEXaggData" xfId="26"/>
    <cellStyle name="SAPBEXaggItem" xfId="27"/>
    <cellStyle name="SAPBEXHLevel0" xfId="28"/>
    <cellStyle name="SAPBEXHLevel1" xfId="29"/>
    <cellStyle name="SAPBEXchaText" xfId="30"/>
    <cellStyle name="SAPBEXstdData" xfId="31"/>
    <cellStyle name="SAPBEXstdItem" xfId="32"/>
    <cellStyle name="SAPBEXstdItemX" xfId="33"/>
    <cellStyle name="SAPBEXtitle" xfId="34"/>
    <cellStyle name="Followed Hyperlink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8"/>
  <dimension ref="A2:D46"/>
  <sheetViews>
    <sheetView showGridLines="0" tabSelected="1" workbookViewId="0" topLeftCell="A1">
      <selection activeCell="F20" sqref="F20"/>
    </sheetView>
  </sheetViews>
  <sheetFormatPr defaultColWidth="8.796875" defaultRowHeight="15"/>
  <cols>
    <col min="1" max="1" width="31.59765625" style="250" customWidth="1"/>
    <col min="2" max="2" width="9.3984375" style="250" customWidth="1"/>
    <col min="3" max="3" width="10" style="250" customWidth="1"/>
    <col min="4" max="4" width="7.59765625" style="250" bestFit="1" customWidth="1"/>
    <col min="5" max="6" width="7.09765625" style="250" customWidth="1"/>
    <col min="7" max="7" width="6.8984375" style="250" customWidth="1"/>
    <col min="8" max="16384" width="7.09765625" style="250" customWidth="1"/>
  </cols>
  <sheetData>
    <row r="2" spans="1:4" ht="12.75">
      <c r="A2" s="249"/>
      <c r="C2" s="546" t="s">
        <v>170</v>
      </c>
      <c r="D2" s="546"/>
    </row>
    <row r="3" ht="6" customHeight="1"/>
    <row r="4" spans="1:4" ht="15" customHeight="1">
      <c r="A4" s="545" t="s">
        <v>120</v>
      </c>
      <c r="B4" s="545"/>
      <c r="C4" s="545"/>
      <c r="D4" s="545"/>
    </row>
    <row r="5" ht="11.25" customHeight="1">
      <c r="D5" s="251" t="s">
        <v>4</v>
      </c>
    </row>
    <row r="6" spans="1:4" s="252" customFormat="1" ht="18.75" customHeight="1">
      <c r="A6" s="547"/>
      <c r="B6" s="543" t="s">
        <v>121</v>
      </c>
      <c r="C6" s="543" t="s">
        <v>164</v>
      </c>
      <c r="D6" s="256" t="s">
        <v>122</v>
      </c>
    </row>
    <row r="7" spans="1:4" s="252" customFormat="1" ht="19.5" customHeight="1">
      <c r="A7" s="548"/>
      <c r="B7" s="544"/>
      <c r="C7" s="544"/>
      <c r="D7" s="256" t="s">
        <v>123</v>
      </c>
    </row>
    <row r="8" spans="1:4" ht="15" customHeight="1">
      <c r="A8" s="257" t="s">
        <v>124</v>
      </c>
      <c r="B8" s="258">
        <f>B9+B12</f>
        <v>3523513</v>
      </c>
      <c r="C8" s="258">
        <f>C9+C12</f>
        <v>927200</v>
      </c>
      <c r="D8" s="258">
        <f>D9+D12</f>
        <v>-2596313</v>
      </c>
    </row>
    <row r="9" spans="1:4" ht="15" customHeight="1">
      <c r="A9" s="259" t="s">
        <v>125</v>
      </c>
      <c r="B9" s="260">
        <f>B10+B11</f>
        <v>3523513</v>
      </c>
      <c r="C9" s="260">
        <f>C10+C11</f>
        <v>927200</v>
      </c>
      <c r="D9" s="260">
        <f>C9-B9</f>
        <v>-2596313</v>
      </c>
    </row>
    <row r="10" spans="1:4" ht="15" customHeight="1">
      <c r="A10" s="259" t="s">
        <v>126</v>
      </c>
      <c r="B10" s="260">
        <v>927200</v>
      </c>
      <c r="C10" s="260">
        <v>927200</v>
      </c>
      <c r="D10" s="260"/>
    </row>
    <row r="11" spans="1:4" ht="15" customHeight="1">
      <c r="A11" s="259" t="s">
        <v>127</v>
      </c>
      <c r="B11" s="260">
        <v>2596313</v>
      </c>
      <c r="C11" s="260">
        <v>0</v>
      </c>
      <c r="D11" s="260"/>
    </row>
    <row r="12" spans="1:4" ht="15" customHeight="1">
      <c r="A12" s="259" t="s">
        <v>128</v>
      </c>
      <c r="B12" s="260">
        <v>0</v>
      </c>
      <c r="C12" s="260">
        <v>0</v>
      </c>
      <c r="D12" s="260">
        <f>C12-B12</f>
        <v>0</v>
      </c>
    </row>
    <row r="13" spans="1:4" ht="15" customHeight="1">
      <c r="A13" s="257" t="s">
        <v>129</v>
      </c>
      <c r="B13" s="258">
        <v>38248797</v>
      </c>
      <c r="C13" s="258">
        <f>C14+C25</f>
        <v>8255298</v>
      </c>
      <c r="D13" s="258">
        <f>C13-B13</f>
        <v>-29993499</v>
      </c>
    </row>
    <row r="14" spans="1:4" ht="17.25" customHeight="1">
      <c r="A14" s="257" t="s">
        <v>130</v>
      </c>
      <c r="B14" s="261">
        <v>38248797</v>
      </c>
      <c r="C14" s="261">
        <v>8243539</v>
      </c>
      <c r="D14" s="261">
        <f>C14-B14</f>
        <v>-30005258</v>
      </c>
    </row>
    <row r="15" spans="1:4" ht="14.25" customHeight="1">
      <c r="A15" s="275" t="s">
        <v>131</v>
      </c>
      <c r="B15" s="260"/>
      <c r="C15" s="260"/>
      <c r="D15" s="260"/>
    </row>
    <row r="16" spans="1:4" ht="18" customHeight="1">
      <c r="A16" s="259" t="s">
        <v>132</v>
      </c>
      <c r="B16" s="260">
        <v>0</v>
      </c>
      <c r="C16" s="260">
        <v>3922</v>
      </c>
      <c r="D16" s="260">
        <v>3922</v>
      </c>
    </row>
    <row r="17" spans="1:4" s="253" customFormat="1" ht="30.75" customHeight="1">
      <c r="A17" s="259" t="s">
        <v>133</v>
      </c>
      <c r="B17" s="263">
        <v>2928317</v>
      </c>
      <c r="C17" s="263">
        <v>3029565</v>
      </c>
      <c r="D17" s="264">
        <f>C17-B17</f>
        <v>101248</v>
      </c>
    </row>
    <row r="18" spans="1:4" ht="11.25" customHeight="1">
      <c r="A18" s="275" t="s">
        <v>131</v>
      </c>
      <c r="B18" s="549">
        <v>22673</v>
      </c>
      <c r="C18" s="549">
        <v>32246</v>
      </c>
      <c r="D18" s="549">
        <f>C18-B18</f>
        <v>9573</v>
      </c>
    </row>
    <row r="19" spans="1:4" ht="12.75">
      <c r="A19" s="550" t="s">
        <v>134</v>
      </c>
      <c r="B19" s="549"/>
      <c r="C19" s="549"/>
      <c r="D19" s="549"/>
    </row>
    <row r="20" spans="1:4" ht="25.5" customHeight="1">
      <c r="A20" s="550"/>
      <c r="B20" s="549"/>
      <c r="C20" s="549"/>
      <c r="D20" s="549"/>
    </row>
    <row r="21" spans="1:4" ht="40.5" customHeight="1">
      <c r="A21" s="265" t="s">
        <v>135</v>
      </c>
      <c r="B21" s="260">
        <v>5903</v>
      </c>
      <c r="C21" s="260">
        <v>5905</v>
      </c>
      <c r="D21" s="260">
        <f>C21-B21</f>
        <v>2</v>
      </c>
    </row>
    <row r="22" spans="1:4" s="253" customFormat="1" ht="9.75" customHeight="1">
      <c r="A22" s="262" t="s">
        <v>136</v>
      </c>
      <c r="B22" s="263"/>
      <c r="C22" s="263"/>
      <c r="D22" s="263"/>
    </row>
    <row r="23" spans="1:4" ht="16.5" customHeight="1">
      <c r="A23" s="266" t="s">
        <v>137</v>
      </c>
      <c r="B23" s="260">
        <v>103</v>
      </c>
      <c r="C23" s="260">
        <v>109</v>
      </c>
      <c r="D23" s="260">
        <f>C23-B23</f>
        <v>6</v>
      </c>
    </row>
    <row r="24" spans="1:4" ht="25.5">
      <c r="A24" s="259" t="s">
        <v>138</v>
      </c>
      <c r="B24" s="260">
        <v>1411046</v>
      </c>
      <c r="C24" s="260">
        <v>1407630</v>
      </c>
      <c r="D24" s="260">
        <f>C24-B24</f>
        <v>-3416</v>
      </c>
    </row>
    <row r="25" spans="1:4" ht="20.25" customHeight="1">
      <c r="A25" s="257" t="s">
        <v>139</v>
      </c>
      <c r="B25" s="261">
        <v>0</v>
      </c>
      <c r="C25" s="261">
        <v>11759</v>
      </c>
      <c r="D25" s="261">
        <v>11759</v>
      </c>
    </row>
    <row r="26" spans="1:4" ht="38.25" customHeight="1">
      <c r="A26" s="257" t="s">
        <v>140</v>
      </c>
      <c r="B26" s="261">
        <v>2928317</v>
      </c>
      <c r="C26" s="261">
        <v>3040906</v>
      </c>
      <c r="D26" s="261">
        <f>C26-B26</f>
        <v>112589</v>
      </c>
    </row>
    <row r="27" spans="1:4" ht="14.25" customHeight="1">
      <c r="A27" s="267" t="s">
        <v>141</v>
      </c>
      <c r="B27" s="258">
        <f>B29+B30</f>
        <v>150100</v>
      </c>
      <c r="C27" s="258">
        <f>C29+C30</f>
        <v>144100</v>
      </c>
      <c r="D27" s="258">
        <f>D29+D30</f>
        <v>-6000</v>
      </c>
    </row>
    <row r="28" spans="1:4" ht="12.75">
      <c r="A28" s="268" t="s">
        <v>142</v>
      </c>
      <c r="B28" s="260"/>
      <c r="C28" s="260"/>
      <c r="D28" s="260"/>
    </row>
    <row r="29" spans="1:4" ht="12.75">
      <c r="A29" s="269" t="s">
        <v>143</v>
      </c>
      <c r="B29" s="260">
        <v>150000</v>
      </c>
      <c r="C29" s="260">
        <v>144000</v>
      </c>
      <c r="D29" s="260">
        <f>C29-B29</f>
        <v>-6000</v>
      </c>
    </row>
    <row r="30" spans="1:4" ht="41.25" customHeight="1">
      <c r="A30" s="270" t="s">
        <v>163</v>
      </c>
      <c r="B30" s="260">
        <v>100</v>
      </c>
      <c r="C30" s="260">
        <v>100</v>
      </c>
      <c r="D30" s="260">
        <f>C30-B30</f>
        <v>0</v>
      </c>
    </row>
    <row r="31" spans="1:4" ht="12.75">
      <c r="A31" s="271" t="s">
        <v>144</v>
      </c>
      <c r="B31" s="258"/>
      <c r="C31" s="258"/>
      <c r="D31" s="258"/>
    </row>
    <row r="32" spans="1:4" ht="12.75">
      <c r="A32" s="269" t="s">
        <v>145</v>
      </c>
      <c r="B32" s="260">
        <v>6870</v>
      </c>
      <c r="C32" s="272">
        <v>6864</v>
      </c>
      <c r="D32" s="272">
        <v>-6</v>
      </c>
    </row>
    <row r="33" spans="1:4" ht="12.75">
      <c r="A33" s="269" t="s">
        <v>146</v>
      </c>
      <c r="B33" s="260">
        <v>506</v>
      </c>
      <c r="C33" s="272">
        <v>529</v>
      </c>
      <c r="D33" s="272">
        <v>23</v>
      </c>
    </row>
    <row r="34" spans="1:4" ht="12.75">
      <c r="A34" s="269" t="s">
        <v>147</v>
      </c>
      <c r="B34" s="260">
        <v>4524</v>
      </c>
      <c r="C34" s="272">
        <v>4524</v>
      </c>
      <c r="D34" s="272">
        <v>0</v>
      </c>
    </row>
    <row r="35" spans="1:4" ht="12.75">
      <c r="A35" s="267" t="s">
        <v>148</v>
      </c>
      <c r="B35" s="258">
        <f>B37+B38+B39+B40</f>
        <v>38248797</v>
      </c>
      <c r="C35" s="258">
        <f>C37+C38+C39+C40+C41</f>
        <v>8254816</v>
      </c>
      <c r="D35" s="258">
        <f>D37+D38+D39+D40+D41</f>
        <v>-29993981</v>
      </c>
    </row>
    <row r="36" spans="1:4" ht="12.75">
      <c r="A36" s="267" t="s">
        <v>149</v>
      </c>
      <c r="B36" s="260"/>
      <c r="C36" s="260"/>
      <c r="D36" s="260"/>
    </row>
    <row r="37" spans="1:4" ht="15" customHeight="1">
      <c r="A37" s="268" t="s">
        <v>150</v>
      </c>
      <c r="B37" s="260">
        <v>5708066</v>
      </c>
      <c r="C37" s="260">
        <v>5809792</v>
      </c>
      <c r="D37" s="260">
        <f>C37-B37</f>
        <v>101726</v>
      </c>
    </row>
    <row r="38" spans="1:4" ht="23.25" customHeight="1">
      <c r="A38" s="259" t="s">
        <v>151</v>
      </c>
      <c r="B38" s="260">
        <v>2244381</v>
      </c>
      <c r="C38" s="260">
        <v>2444613</v>
      </c>
      <c r="D38" s="260">
        <f>C38-B38</f>
        <v>200232</v>
      </c>
    </row>
    <row r="39" spans="1:4" ht="12.75">
      <c r="A39" s="268" t="s">
        <v>153</v>
      </c>
      <c r="B39" s="260">
        <v>30296000</v>
      </c>
      <c r="C39" s="260">
        <v>0</v>
      </c>
      <c r="D39" s="260">
        <f>C39-B39</f>
        <v>-30296000</v>
      </c>
    </row>
    <row r="40" spans="1:4" ht="13.5">
      <c r="A40" s="273" t="s">
        <v>152</v>
      </c>
      <c r="B40" s="260">
        <v>350</v>
      </c>
      <c r="C40" s="260">
        <v>350</v>
      </c>
      <c r="D40" s="260">
        <f>C40-B40</f>
        <v>0</v>
      </c>
    </row>
    <row r="41" spans="1:4" ht="12.75">
      <c r="A41" s="539" t="s">
        <v>173</v>
      </c>
      <c r="B41" s="541">
        <v>0</v>
      </c>
      <c r="C41" s="541">
        <v>61</v>
      </c>
      <c r="D41" s="541">
        <f>C41-B41</f>
        <v>61</v>
      </c>
    </row>
    <row r="42" spans="1:4" ht="12.75">
      <c r="A42" s="540"/>
      <c r="B42" s="542"/>
      <c r="C42" s="542"/>
      <c r="D42" s="542"/>
    </row>
    <row r="43" spans="1:4" ht="12.75">
      <c r="A43" s="537" t="s">
        <v>174</v>
      </c>
      <c r="B43" s="538">
        <v>0</v>
      </c>
      <c r="C43" s="538">
        <v>482</v>
      </c>
      <c r="D43" s="538">
        <v>482</v>
      </c>
    </row>
    <row r="44" spans="1:4" ht="12.75">
      <c r="A44" s="537"/>
      <c r="B44" s="538"/>
      <c r="C44" s="538"/>
      <c r="D44" s="538"/>
    </row>
    <row r="45" spans="1:4" ht="13.5">
      <c r="A45" s="274" t="s">
        <v>169</v>
      </c>
      <c r="B45" s="258">
        <f>B46</f>
        <v>54520</v>
      </c>
      <c r="C45" s="258">
        <f>C46</f>
        <v>45900</v>
      </c>
      <c r="D45" s="258">
        <f>D46</f>
        <v>-8620</v>
      </c>
    </row>
    <row r="46" spans="1:4" ht="12.75">
      <c r="A46" s="268" t="s">
        <v>150</v>
      </c>
      <c r="B46" s="260">
        <v>54520</v>
      </c>
      <c r="C46" s="260">
        <v>45900</v>
      </c>
      <c r="D46" s="260">
        <f>C46-B46</f>
        <v>-8620</v>
      </c>
    </row>
  </sheetData>
  <mergeCells count="17">
    <mergeCell ref="B18:B20"/>
    <mergeCell ref="C18:C20"/>
    <mergeCell ref="D18:D20"/>
    <mergeCell ref="A19:A20"/>
    <mergeCell ref="B6:B7"/>
    <mergeCell ref="C6:C7"/>
    <mergeCell ref="A4:D4"/>
    <mergeCell ref="C2:D2"/>
    <mergeCell ref="A6:A7"/>
    <mergeCell ref="A41:A42"/>
    <mergeCell ref="B41:B42"/>
    <mergeCell ref="C41:C42"/>
    <mergeCell ref="D41:D42"/>
    <mergeCell ref="A43:A44"/>
    <mergeCell ref="B43:B44"/>
    <mergeCell ref="C43:C44"/>
    <mergeCell ref="D43:D44"/>
  </mergeCells>
  <printOptions horizontalCentered="1" verticalCentered="1"/>
  <pageMargins left="0.7874015748031497" right="0.7874015748031497" top="0.03937007874015748" bottom="0" header="0.2362204724409449" footer="0.1968503937007874"/>
  <pageSetup fitToHeight="2" horizontalDpi="180" verticalDpi="180" orientation="portrait" paperSize="9" r:id="rId1"/>
  <headerFooter alignWithMargins="0">
    <oddHeader xml:space="preserve">&amp;C&amp;"Arial Narrow,Navadno"&amp;11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B1">
      <selection activeCell="B1" sqref="B1"/>
    </sheetView>
  </sheetViews>
  <sheetFormatPr defaultColWidth="8.796875" defaultRowHeight="15"/>
  <cols>
    <col min="1" max="1" width="3.3984375" style="440" hidden="1" customWidth="1"/>
    <col min="2" max="2" width="3.19921875" style="463" customWidth="1"/>
    <col min="3" max="3" width="34.3984375" style="8" customWidth="1"/>
    <col min="4" max="4" width="10.69921875" style="8" customWidth="1"/>
    <col min="5" max="5" width="10.796875" style="8" customWidth="1"/>
    <col min="6" max="6" width="10.69921875" style="8" customWidth="1"/>
    <col min="7" max="7" width="9.796875" style="464" customWidth="1"/>
    <col min="8" max="8" width="4.8984375" style="8" customWidth="1"/>
    <col min="9" max="9" width="7.19921875" style="465" hidden="1" customWidth="1"/>
    <col min="10" max="10" width="3.796875" style="463" customWidth="1"/>
    <col min="11" max="11" width="44.296875" style="8" bestFit="1" customWidth="1"/>
    <col min="12" max="12" width="12.796875" style="8" customWidth="1"/>
    <col min="13" max="13" width="10.796875" style="8" customWidth="1"/>
    <col min="14" max="14" width="10.69921875" style="8" customWidth="1"/>
    <col min="15" max="15" width="9.8984375" style="464" customWidth="1"/>
    <col min="16" max="16384" width="8.8984375" style="8" customWidth="1"/>
  </cols>
  <sheetData>
    <row r="1" spans="3:15" ht="15">
      <c r="C1" s="456" t="s">
        <v>155</v>
      </c>
      <c r="O1" s="461" t="s">
        <v>330</v>
      </c>
    </row>
    <row r="2" spans="3:15" ht="15">
      <c r="C2" s="466"/>
      <c r="O2" s="456" t="s">
        <v>244</v>
      </c>
    </row>
    <row r="3" spans="2:15" ht="18">
      <c r="B3" s="551" t="s">
        <v>331</v>
      </c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</row>
    <row r="4" spans="3:4" ht="15">
      <c r="C4" s="467"/>
      <c r="D4" s="468"/>
    </row>
    <row r="5" spans="3:15" ht="15">
      <c r="C5" s="469" t="s">
        <v>246</v>
      </c>
      <c r="D5" s="445" t="s">
        <v>247</v>
      </c>
      <c r="O5" s="470" t="s">
        <v>4</v>
      </c>
    </row>
    <row r="6" spans="3:4" ht="15">
      <c r="C6" s="469"/>
      <c r="D6" s="469"/>
    </row>
    <row r="7" spans="3:4" ht="15">
      <c r="C7" s="467"/>
      <c r="D7" s="468"/>
    </row>
    <row r="8" ht="15">
      <c r="C8" s="467"/>
    </row>
    <row r="9" spans="3:15" s="471" customFormat="1" ht="42.75" customHeight="1">
      <c r="C9" s="472" t="s">
        <v>332</v>
      </c>
      <c r="D9" s="473" t="s">
        <v>333</v>
      </c>
      <c r="E9" s="473" t="s">
        <v>334</v>
      </c>
      <c r="F9" s="473" t="s">
        <v>335</v>
      </c>
      <c r="G9" s="474" t="s">
        <v>336</v>
      </c>
      <c r="K9" s="472" t="s">
        <v>337</v>
      </c>
      <c r="L9" s="475" t="s">
        <v>338</v>
      </c>
      <c r="M9" s="475" t="s">
        <v>334</v>
      </c>
      <c r="N9" s="475" t="s">
        <v>339</v>
      </c>
      <c r="O9" s="476" t="s">
        <v>336</v>
      </c>
    </row>
    <row r="10" spans="1:7" ht="15">
      <c r="A10" s="8"/>
      <c r="B10" s="8"/>
      <c r="G10" s="8"/>
    </row>
    <row r="11" spans="1:15" s="440" customFormat="1" ht="15">
      <c r="A11" s="477" t="s">
        <v>340</v>
      </c>
      <c r="B11" s="478" t="s">
        <v>341</v>
      </c>
      <c r="C11" s="479" t="s">
        <v>342</v>
      </c>
      <c r="D11" s="480">
        <v>0</v>
      </c>
      <c r="E11" s="480">
        <v>0</v>
      </c>
      <c r="F11" s="480">
        <v>0</v>
      </c>
      <c r="G11" s="481">
        <v>0</v>
      </c>
      <c r="H11" s="482"/>
      <c r="I11" s="483" t="s">
        <v>343</v>
      </c>
      <c r="J11" s="484" t="s">
        <v>341</v>
      </c>
      <c r="K11" s="485" t="s">
        <v>165</v>
      </c>
      <c r="L11" s="480">
        <v>36837751</v>
      </c>
      <c r="M11" s="480">
        <v>6847668</v>
      </c>
      <c r="N11" s="480">
        <v>6766678</v>
      </c>
      <c r="O11" s="481">
        <v>98.81726158452776</v>
      </c>
    </row>
    <row r="12" spans="1:16" s="440" customFormat="1" ht="15">
      <c r="A12" s="477" t="s">
        <v>344</v>
      </c>
      <c r="B12" s="484" t="s">
        <v>345</v>
      </c>
      <c r="C12" s="486" t="s">
        <v>346</v>
      </c>
      <c r="D12" s="480">
        <v>3517213</v>
      </c>
      <c r="E12" s="480">
        <v>927170</v>
      </c>
      <c r="F12" s="480">
        <v>2025347</v>
      </c>
      <c r="G12" s="481">
        <v>218.44397467562584</v>
      </c>
      <c r="H12" s="487"/>
      <c r="I12" s="488"/>
      <c r="J12" s="489"/>
      <c r="K12" s="490" t="s">
        <v>347</v>
      </c>
      <c r="L12" s="491"/>
      <c r="M12" s="492"/>
      <c r="N12" s="492"/>
      <c r="O12" s="493"/>
      <c r="P12" s="494"/>
    </row>
    <row r="13" spans="1:15" s="440" customFormat="1" ht="15">
      <c r="A13" s="487"/>
      <c r="B13" s="489"/>
      <c r="C13" s="495" t="s">
        <v>347</v>
      </c>
      <c r="D13" s="496"/>
      <c r="E13" s="496"/>
      <c r="F13" s="496"/>
      <c r="G13" s="497"/>
      <c r="H13" s="487"/>
      <c r="I13" s="498" t="s">
        <v>348</v>
      </c>
      <c r="J13" s="489" t="s">
        <v>157</v>
      </c>
      <c r="K13" s="499" t="s">
        <v>349</v>
      </c>
      <c r="L13" s="496">
        <v>2928317</v>
      </c>
      <c r="M13" s="496">
        <v>3040906</v>
      </c>
      <c r="N13" s="496">
        <v>3040761</v>
      </c>
      <c r="O13" s="500">
        <v>99.99523168424147</v>
      </c>
    </row>
    <row r="14" spans="1:15" s="440" customFormat="1" ht="15">
      <c r="A14" s="498" t="s">
        <v>350</v>
      </c>
      <c r="B14" s="489" t="s">
        <v>157</v>
      </c>
      <c r="C14" s="501" t="s">
        <v>351</v>
      </c>
      <c r="D14" s="496">
        <v>39000</v>
      </c>
      <c r="E14" s="496">
        <v>67520</v>
      </c>
      <c r="F14" s="496">
        <v>42178</v>
      </c>
      <c r="G14" s="500">
        <v>62.46741706161137</v>
      </c>
      <c r="H14" s="487"/>
      <c r="I14" s="498" t="s">
        <v>352</v>
      </c>
      <c r="J14" s="489" t="s">
        <v>158</v>
      </c>
      <c r="K14" s="499" t="s">
        <v>353</v>
      </c>
      <c r="L14" s="496">
        <v>994891</v>
      </c>
      <c r="M14" s="496">
        <v>1005565</v>
      </c>
      <c r="N14" s="496">
        <v>1003634</v>
      </c>
      <c r="O14" s="500">
        <v>99.80796865443806</v>
      </c>
    </row>
    <row r="15" spans="1:15" s="440" customFormat="1" ht="15">
      <c r="A15" s="498" t="s">
        <v>354</v>
      </c>
      <c r="B15" s="489" t="s">
        <v>158</v>
      </c>
      <c r="C15" s="501" t="s">
        <v>355</v>
      </c>
      <c r="D15" s="496">
        <v>20300</v>
      </c>
      <c r="E15" s="496">
        <v>42906</v>
      </c>
      <c r="F15" s="496">
        <v>69794</v>
      </c>
      <c r="G15" s="500">
        <v>162.6672260289936</v>
      </c>
      <c r="H15" s="487"/>
      <c r="I15" s="498" t="s">
        <v>167</v>
      </c>
      <c r="J15" s="489" t="s">
        <v>159</v>
      </c>
      <c r="K15" s="499" t="s">
        <v>356</v>
      </c>
      <c r="L15" s="496">
        <v>2560293</v>
      </c>
      <c r="M15" s="496">
        <v>2743091</v>
      </c>
      <c r="N15" s="496">
        <v>2665360</v>
      </c>
      <c r="O15" s="500">
        <v>97.16629889420365</v>
      </c>
    </row>
    <row r="16" spans="1:15" s="440" customFormat="1" ht="15">
      <c r="A16" s="498" t="s">
        <v>357</v>
      </c>
      <c r="B16" s="489" t="s">
        <v>159</v>
      </c>
      <c r="C16" s="501" t="s">
        <v>358</v>
      </c>
      <c r="D16" s="496">
        <v>10650</v>
      </c>
      <c r="E16" s="496">
        <v>16902</v>
      </c>
      <c r="F16" s="496">
        <v>23825</v>
      </c>
      <c r="G16" s="500">
        <v>140.95964974559223</v>
      </c>
      <c r="H16" s="487"/>
      <c r="I16" s="498" t="s">
        <v>359</v>
      </c>
      <c r="J16" s="489" t="s">
        <v>162</v>
      </c>
      <c r="K16" s="499" t="s">
        <v>360</v>
      </c>
      <c r="L16" s="496">
        <v>58250</v>
      </c>
      <c r="M16" s="496">
        <v>58106</v>
      </c>
      <c r="N16" s="496">
        <v>56923</v>
      </c>
      <c r="O16" s="500">
        <v>97.96406567308024</v>
      </c>
    </row>
    <row r="17" spans="1:15" s="440" customFormat="1" ht="15">
      <c r="A17" s="498" t="s">
        <v>361</v>
      </c>
      <c r="B17" s="489" t="s">
        <v>162</v>
      </c>
      <c r="C17" s="501" t="s">
        <v>362</v>
      </c>
      <c r="D17" s="496">
        <v>3157800</v>
      </c>
      <c r="E17" s="496">
        <v>616500</v>
      </c>
      <c r="F17" s="496">
        <v>1430787</v>
      </c>
      <c r="G17" s="500">
        <v>232.08223844282236</v>
      </c>
      <c r="H17" s="487"/>
      <c r="I17" s="488"/>
      <c r="J17" s="489"/>
      <c r="K17" s="499" t="s">
        <v>149</v>
      </c>
      <c r="L17" s="491"/>
      <c r="M17" s="492"/>
      <c r="N17" s="492"/>
      <c r="O17" s="493"/>
    </row>
    <row r="18" spans="1:15" s="440" customFormat="1" ht="15">
      <c r="A18" s="502" t="s">
        <v>363</v>
      </c>
      <c r="B18" s="489" t="s">
        <v>160</v>
      </c>
      <c r="C18" s="501" t="s">
        <v>364</v>
      </c>
      <c r="D18" s="496">
        <v>55063</v>
      </c>
      <c r="E18" s="496">
        <v>0</v>
      </c>
      <c r="F18" s="496">
        <v>0</v>
      </c>
      <c r="G18" s="500">
        <v>0</v>
      </c>
      <c r="H18" s="487"/>
      <c r="I18" s="502" t="s">
        <v>365</v>
      </c>
      <c r="J18" s="489" t="s">
        <v>366</v>
      </c>
      <c r="K18" s="499" t="s">
        <v>367</v>
      </c>
      <c r="L18" s="496">
        <v>58000</v>
      </c>
      <c r="M18" s="496">
        <v>58649</v>
      </c>
      <c r="N18" s="496">
        <v>58649</v>
      </c>
      <c r="O18" s="500">
        <v>100</v>
      </c>
    </row>
    <row r="19" spans="1:15" s="440" customFormat="1" ht="15">
      <c r="A19" s="498" t="s">
        <v>368</v>
      </c>
      <c r="B19" s="489" t="s">
        <v>161</v>
      </c>
      <c r="C19" s="501" t="s">
        <v>369</v>
      </c>
      <c r="D19" s="496">
        <v>234400</v>
      </c>
      <c r="E19" s="496">
        <v>183342</v>
      </c>
      <c r="F19" s="496">
        <v>458763</v>
      </c>
      <c r="G19" s="500">
        <v>250.22253493471217</v>
      </c>
      <c r="H19" s="487"/>
      <c r="I19" s="502" t="s">
        <v>370</v>
      </c>
      <c r="J19" s="489" t="s">
        <v>366</v>
      </c>
      <c r="K19" s="499" t="s">
        <v>371</v>
      </c>
      <c r="L19" s="496">
        <v>0</v>
      </c>
      <c r="M19" s="496">
        <v>0</v>
      </c>
      <c r="N19" s="496">
        <v>0</v>
      </c>
      <c r="O19" s="500">
        <v>0</v>
      </c>
    </row>
    <row r="20" spans="1:15" s="440" customFormat="1" ht="15">
      <c r="A20" s="477" t="s">
        <v>372</v>
      </c>
      <c r="B20" s="484" t="s">
        <v>373</v>
      </c>
      <c r="C20" s="486" t="s">
        <v>374</v>
      </c>
      <c r="D20" s="480">
        <v>6300</v>
      </c>
      <c r="E20" s="480">
        <v>30</v>
      </c>
      <c r="F20" s="480">
        <v>35</v>
      </c>
      <c r="G20" s="481">
        <v>116.66666666666667</v>
      </c>
      <c r="H20" s="487"/>
      <c r="I20" s="502" t="s">
        <v>375</v>
      </c>
      <c r="J20" s="489" t="s">
        <v>366</v>
      </c>
      <c r="K20" s="499" t="s">
        <v>376</v>
      </c>
      <c r="L20" s="496">
        <v>0</v>
      </c>
      <c r="M20" s="496">
        <v>0</v>
      </c>
      <c r="N20" s="496">
        <v>0</v>
      </c>
      <c r="O20" s="500">
        <v>0</v>
      </c>
    </row>
    <row r="21" spans="1:15" s="440" customFormat="1" ht="15">
      <c r="A21" s="503"/>
      <c r="B21" s="484"/>
      <c r="C21" s="504" t="s">
        <v>347</v>
      </c>
      <c r="D21" s="480"/>
      <c r="E21" s="480"/>
      <c r="F21" s="480"/>
      <c r="G21" s="481"/>
      <c r="H21" s="487"/>
      <c r="I21" s="502" t="s">
        <v>377</v>
      </c>
      <c r="J21" s="489" t="s">
        <v>366</v>
      </c>
      <c r="K21" s="499" t="s">
        <v>378</v>
      </c>
      <c r="L21" s="496">
        <v>0</v>
      </c>
      <c r="M21" s="496">
        <v>0</v>
      </c>
      <c r="N21" s="496">
        <v>0</v>
      </c>
      <c r="O21" s="500">
        <v>0</v>
      </c>
    </row>
    <row r="22" spans="1:15" s="440" customFormat="1" ht="15">
      <c r="A22" s="502" t="s">
        <v>379</v>
      </c>
      <c r="B22" s="489"/>
      <c r="C22" s="487" t="s">
        <v>380</v>
      </c>
      <c r="D22" s="496">
        <v>6300</v>
      </c>
      <c r="E22" s="496">
        <v>30</v>
      </c>
      <c r="F22" s="496">
        <v>35</v>
      </c>
      <c r="G22" s="500">
        <v>116.66666666666667</v>
      </c>
      <c r="H22" s="487"/>
      <c r="I22" s="502" t="s">
        <v>381</v>
      </c>
      <c r="J22" s="489" t="s">
        <v>366</v>
      </c>
      <c r="K22" s="499" t="s">
        <v>382</v>
      </c>
      <c r="L22" s="496">
        <v>0</v>
      </c>
      <c r="M22" s="496">
        <v>0</v>
      </c>
      <c r="N22" s="496">
        <v>0</v>
      </c>
      <c r="O22" s="500">
        <v>0</v>
      </c>
    </row>
    <row r="23" spans="1:15" s="440" customFormat="1" ht="15">
      <c r="A23" s="502" t="s">
        <v>383</v>
      </c>
      <c r="B23" s="489"/>
      <c r="C23" s="487" t="s">
        <v>384</v>
      </c>
      <c r="D23" s="496">
        <v>0</v>
      </c>
      <c r="E23" s="496">
        <v>0</v>
      </c>
      <c r="F23" s="496">
        <v>0</v>
      </c>
      <c r="G23" s="500">
        <v>0</v>
      </c>
      <c r="H23" s="487"/>
      <c r="I23" s="502" t="s">
        <v>385</v>
      </c>
      <c r="J23" s="489" t="s">
        <v>366</v>
      </c>
      <c r="K23" s="499" t="s">
        <v>386</v>
      </c>
      <c r="L23" s="496">
        <v>1300</v>
      </c>
      <c r="M23" s="496">
        <v>1300</v>
      </c>
      <c r="N23" s="496">
        <v>1300</v>
      </c>
      <c r="O23" s="500">
        <v>100</v>
      </c>
    </row>
    <row r="24" spans="1:15" s="440" customFormat="1" ht="15">
      <c r="A24" s="502" t="s">
        <v>387</v>
      </c>
      <c r="B24" s="489"/>
      <c r="C24" s="505" t="s">
        <v>388</v>
      </c>
      <c r="D24" s="496">
        <v>0</v>
      </c>
      <c r="E24" s="496">
        <v>0</v>
      </c>
      <c r="F24" s="496">
        <v>0</v>
      </c>
      <c r="G24" s="500">
        <v>0</v>
      </c>
      <c r="H24" s="487"/>
      <c r="I24" s="502" t="s">
        <v>389</v>
      </c>
      <c r="J24" s="489" t="s">
        <v>366</v>
      </c>
      <c r="K24" s="499" t="s">
        <v>390</v>
      </c>
      <c r="L24" s="496">
        <v>0</v>
      </c>
      <c r="M24" s="496">
        <v>0</v>
      </c>
      <c r="N24" s="496">
        <v>0</v>
      </c>
      <c r="O24" s="500">
        <v>0</v>
      </c>
    </row>
    <row r="25" spans="1:15" s="440" customFormat="1" ht="38.25">
      <c r="A25" s="502" t="s">
        <v>391</v>
      </c>
      <c r="B25" s="489"/>
      <c r="C25" s="505" t="s">
        <v>392</v>
      </c>
      <c r="D25" s="496">
        <v>0</v>
      </c>
      <c r="E25" s="496">
        <v>0</v>
      </c>
      <c r="F25" s="496">
        <v>0</v>
      </c>
      <c r="G25" s="500">
        <v>0</v>
      </c>
      <c r="H25" s="487"/>
      <c r="I25" s="502" t="s">
        <v>393</v>
      </c>
      <c r="J25" s="489" t="s">
        <v>366</v>
      </c>
      <c r="K25" s="506" t="s">
        <v>394</v>
      </c>
      <c r="L25" s="496">
        <v>0</v>
      </c>
      <c r="M25" s="496">
        <v>0</v>
      </c>
      <c r="N25" s="496">
        <v>0</v>
      </c>
      <c r="O25" s="500">
        <v>0</v>
      </c>
    </row>
    <row r="26" spans="1:15" s="440" customFormat="1" ht="15">
      <c r="A26" s="487"/>
      <c r="B26" s="489"/>
      <c r="C26" s="507"/>
      <c r="D26" s="496"/>
      <c r="E26" s="496"/>
      <c r="F26" s="496"/>
      <c r="G26" s="497"/>
      <c r="H26" s="487"/>
      <c r="I26" s="502" t="s">
        <v>395</v>
      </c>
      <c r="J26" s="489" t="s">
        <v>366</v>
      </c>
      <c r="K26" s="499" t="s">
        <v>396</v>
      </c>
      <c r="L26" s="496">
        <v>0</v>
      </c>
      <c r="M26" s="496">
        <v>0</v>
      </c>
      <c r="N26" s="496">
        <v>0</v>
      </c>
      <c r="O26" s="500">
        <v>0</v>
      </c>
    </row>
    <row r="27" spans="1:15" s="440" customFormat="1" ht="25.5">
      <c r="A27" s="487"/>
      <c r="B27" s="489"/>
      <c r="C27" s="507"/>
      <c r="D27" s="496"/>
      <c r="E27" s="496"/>
      <c r="F27" s="496"/>
      <c r="G27" s="497"/>
      <c r="H27" s="487"/>
      <c r="I27" s="502" t="s">
        <v>397</v>
      </c>
      <c r="J27" s="489" t="s">
        <v>160</v>
      </c>
      <c r="K27" s="508" t="s">
        <v>398</v>
      </c>
      <c r="L27" s="496">
        <v>30296000</v>
      </c>
      <c r="M27" s="496">
        <v>0</v>
      </c>
      <c r="N27" s="496">
        <v>0</v>
      </c>
      <c r="O27" s="500">
        <v>0</v>
      </c>
    </row>
    <row r="28" spans="1:8" s="440" customFormat="1" ht="15">
      <c r="A28" s="487"/>
      <c r="B28" s="489"/>
      <c r="C28" s="505"/>
      <c r="D28" s="496"/>
      <c r="E28" s="496"/>
      <c r="F28" s="496"/>
      <c r="G28" s="497"/>
      <c r="H28" s="487"/>
    </row>
    <row r="29" spans="1:15" s="440" customFormat="1" ht="15">
      <c r="A29" s="487"/>
      <c r="B29" s="489"/>
      <c r="C29" s="507"/>
      <c r="D29" s="496"/>
      <c r="E29" s="496"/>
      <c r="F29" s="496"/>
      <c r="G29" s="497"/>
      <c r="H29" s="487"/>
      <c r="I29" s="509" t="s">
        <v>399</v>
      </c>
      <c r="J29" s="484" t="s">
        <v>345</v>
      </c>
      <c r="K29" s="485" t="s">
        <v>166</v>
      </c>
      <c r="L29" s="480">
        <v>1411046</v>
      </c>
      <c r="M29" s="480">
        <v>1407630</v>
      </c>
      <c r="N29" s="480">
        <v>1373151</v>
      </c>
      <c r="O29" s="481">
        <v>97.55056371347585</v>
      </c>
    </row>
    <row r="30" spans="1:15" s="440" customFormat="1" ht="15">
      <c r="A30" s="487"/>
      <c r="B30" s="489"/>
      <c r="C30" s="507"/>
      <c r="D30" s="496"/>
      <c r="E30" s="496"/>
      <c r="F30" s="496"/>
      <c r="G30" s="497"/>
      <c r="H30" s="487"/>
      <c r="I30" s="509"/>
      <c r="J30" s="489"/>
      <c r="K30" s="490" t="s">
        <v>347</v>
      </c>
      <c r="L30" s="492"/>
      <c r="M30" s="492"/>
      <c r="N30" s="492"/>
      <c r="O30" s="493"/>
    </row>
    <row r="31" spans="1:15" s="440" customFormat="1" ht="15">
      <c r="A31" s="487"/>
      <c r="B31" s="489"/>
      <c r="C31" s="507"/>
      <c r="D31" s="496"/>
      <c r="E31" s="496"/>
      <c r="F31" s="496"/>
      <c r="G31" s="497"/>
      <c r="H31" s="487"/>
      <c r="I31" s="509" t="s">
        <v>168</v>
      </c>
      <c r="J31" s="489" t="s">
        <v>157</v>
      </c>
      <c r="K31" s="490" t="s">
        <v>400</v>
      </c>
      <c r="L31" s="496">
        <v>1411046</v>
      </c>
      <c r="M31" s="496">
        <v>1407630</v>
      </c>
      <c r="N31" s="496">
        <v>1373151</v>
      </c>
      <c r="O31" s="500">
        <v>97.55056371347585</v>
      </c>
    </row>
    <row r="32" spans="1:15" s="440" customFormat="1" ht="15">
      <c r="A32" s="487"/>
      <c r="B32" s="489"/>
      <c r="C32" s="507"/>
      <c r="D32" s="496"/>
      <c r="E32" s="496"/>
      <c r="F32" s="496"/>
      <c r="G32" s="497"/>
      <c r="H32" s="487"/>
      <c r="I32" s="509" t="s">
        <v>401</v>
      </c>
      <c r="J32" s="489" t="s">
        <v>158</v>
      </c>
      <c r="K32" s="490" t="s">
        <v>402</v>
      </c>
      <c r="L32" s="496">
        <v>0</v>
      </c>
      <c r="M32" s="496">
        <v>0</v>
      </c>
      <c r="N32" s="496">
        <v>0</v>
      </c>
      <c r="O32" s="500">
        <v>0</v>
      </c>
    </row>
    <row r="33" spans="1:15" s="440" customFormat="1" ht="15">
      <c r="A33" s="487"/>
      <c r="B33" s="489"/>
      <c r="C33" s="507"/>
      <c r="D33" s="496"/>
      <c r="E33" s="496"/>
      <c r="F33" s="496"/>
      <c r="G33" s="497"/>
      <c r="H33" s="487"/>
      <c r="I33" s="483"/>
      <c r="J33" s="489"/>
      <c r="K33" s="499" t="s">
        <v>149</v>
      </c>
      <c r="L33" s="487"/>
      <c r="M33" s="487"/>
      <c r="N33" s="487"/>
      <c r="O33" s="500"/>
    </row>
    <row r="34" spans="1:15" ht="15">
      <c r="A34" s="487"/>
      <c r="B34" s="510"/>
      <c r="C34" s="482"/>
      <c r="D34" s="482"/>
      <c r="E34" s="482"/>
      <c r="F34" s="482"/>
      <c r="G34" s="511"/>
      <c r="H34" s="482"/>
      <c r="I34" s="509" t="s">
        <v>403</v>
      </c>
      <c r="J34" s="510" t="s">
        <v>366</v>
      </c>
      <c r="K34" s="499" t="s">
        <v>404</v>
      </c>
      <c r="L34" s="496">
        <v>0</v>
      </c>
      <c r="M34" s="496">
        <v>0</v>
      </c>
      <c r="N34" s="496">
        <v>0</v>
      </c>
      <c r="O34" s="500">
        <v>0</v>
      </c>
    </row>
    <row r="35" spans="1:15" ht="15">
      <c r="A35" s="487"/>
      <c r="B35" s="510"/>
      <c r="C35" s="482"/>
      <c r="D35" s="482"/>
      <c r="E35" s="482"/>
      <c r="F35" s="482"/>
      <c r="G35" s="511"/>
      <c r="H35" s="482"/>
      <c r="I35" s="509" t="s">
        <v>405</v>
      </c>
      <c r="J35" s="510" t="s">
        <v>366</v>
      </c>
      <c r="K35" s="499" t="s">
        <v>376</v>
      </c>
      <c r="L35" s="496">
        <v>0</v>
      </c>
      <c r="M35" s="496">
        <v>0</v>
      </c>
      <c r="N35" s="496">
        <v>0</v>
      </c>
      <c r="O35" s="500">
        <v>0</v>
      </c>
    </row>
    <row r="36" spans="1:15" ht="15">
      <c r="A36" s="487"/>
      <c r="B36" s="510"/>
      <c r="C36" s="482"/>
      <c r="D36" s="482"/>
      <c r="E36" s="482"/>
      <c r="F36" s="482"/>
      <c r="G36" s="511"/>
      <c r="H36" s="482"/>
      <c r="I36" s="509" t="s">
        <v>406</v>
      </c>
      <c r="J36" s="510" t="s">
        <v>366</v>
      </c>
      <c r="K36" s="499" t="s">
        <v>378</v>
      </c>
      <c r="L36" s="496">
        <v>0</v>
      </c>
      <c r="M36" s="496">
        <v>0</v>
      </c>
      <c r="N36" s="496">
        <v>0</v>
      </c>
      <c r="O36" s="500">
        <v>0</v>
      </c>
    </row>
    <row r="37" spans="1:15" ht="15">
      <c r="A37" s="487"/>
      <c r="B37" s="510"/>
      <c r="C37" s="482"/>
      <c r="D37" s="482"/>
      <c r="E37" s="482"/>
      <c r="F37" s="482"/>
      <c r="G37" s="511"/>
      <c r="H37" s="482"/>
      <c r="I37" s="509" t="s">
        <v>407</v>
      </c>
      <c r="J37" s="510" t="s">
        <v>366</v>
      </c>
      <c r="K37" s="499" t="s">
        <v>408</v>
      </c>
      <c r="L37" s="496">
        <v>0</v>
      </c>
      <c r="M37" s="496">
        <v>0</v>
      </c>
      <c r="N37" s="496">
        <v>0</v>
      </c>
      <c r="O37" s="500">
        <v>0</v>
      </c>
    </row>
    <row r="38" spans="1:15" ht="15">
      <c r="A38" s="487"/>
      <c r="B38" s="510"/>
      <c r="C38" s="482"/>
      <c r="D38" s="482"/>
      <c r="E38" s="482"/>
      <c r="F38" s="482"/>
      <c r="G38" s="511"/>
      <c r="H38" s="482"/>
      <c r="I38" s="509" t="s">
        <v>409</v>
      </c>
      <c r="J38" s="510" t="s">
        <v>366</v>
      </c>
      <c r="K38" s="499" t="s">
        <v>410</v>
      </c>
      <c r="L38" s="496">
        <v>0</v>
      </c>
      <c r="M38" s="496">
        <v>0</v>
      </c>
      <c r="N38" s="496">
        <v>0</v>
      </c>
      <c r="O38" s="500">
        <v>0</v>
      </c>
    </row>
    <row r="39" spans="1:15" ht="38.25">
      <c r="A39" s="487"/>
      <c r="B39" s="510"/>
      <c r="C39" s="482"/>
      <c r="D39" s="482"/>
      <c r="E39" s="482"/>
      <c r="F39" s="482"/>
      <c r="G39" s="511"/>
      <c r="H39" s="482"/>
      <c r="I39" s="509" t="s">
        <v>411</v>
      </c>
      <c r="J39" s="510" t="s">
        <v>366</v>
      </c>
      <c r="K39" s="506" t="s">
        <v>394</v>
      </c>
      <c r="L39" s="496">
        <v>0</v>
      </c>
      <c r="M39" s="496">
        <v>0</v>
      </c>
      <c r="N39" s="496">
        <v>0</v>
      </c>
      <c r="O39" s="500">
        <v>0</v>
      </c>
    </row>
    <row r="40" spans="1:8" ht="15">
      <c r="A40" s="487"/>
      <c r="B40" s="510"/>
      <c r="C40" s="482"/>
      <c r="D40" s="482"/>
      <c r="E40" s="482"/>
      <c r="F40" s="482"/>
      <c r="G40" s="511"/>
      <c r="H40" s="482"/>
    </row>
    <row r="41" spans="1:8" ht="15">
      <c r="A41" s="487"/>
      <c r="B41" s="510"/>
      <c r="C41" s="482"/>
      <c r="D41" s="482"/>
      <c r="E41" s="482"/>
      <c r="F41" s="482"/>
      <c r="G41" s="511"/>
      <c r="H41" s="482"/>
    </row>
    <row r="42" spans="1:15" s="518" customFormat="1" ht="12.75">
      <c r="A42" s="512"/>
      <c r="B42" s="513"/>
      <c r="C42" s="514" t="s">
        <v>412</v>
      </c>
      <c r="D42" s="515">
        <v>3523513</v>
      </c>
      <c r="E42" s="515">
        <v>927200</v>
      </c>
      <c r="F42" s="515">
        <v>2025382</v>
      </c>
      <c r="G42" s="481">
        <v>218.44068162208802</v>
      </c>
      <c r="H42" s="512"/>
      <c r="I42" s="516"/>
      <c r="J42" s="513"/>
      <c r="K42" s="514" t="s">
        <v>413</v>
      </c>
      <c r="L42" s="517">
        <v>38248797</v>
      </c>
      <c r="M42" s="517">
        <v>8255298</v>
      </c>
      <c r="N42" s="517">
        <v>8139829</v>
      </c>
      <c r="O42" s="481">
        <v>98.60127399398544</v>
      </c>
    </row>
  </sheetData>
  <mergeCells count="1">
    <mergeCell ref="B3:O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11" sqref="A11"/>
    </sheetView>
  </sheetViews>
  <sheetFormatPr defaultColWidth="8.796875" defaultRowHeight="15"/>
  <cols>
    <col min="1" max="1" width="41.796875" style="0" bestFit="1" customWidth="1"/>
    <col min="2" max="4" width="9.8984375" style="0" customWidth="1"/>
    <col min="5" max="5" width="8.296875" style="0" customWidth="1"/>
    <col min="6" max="8" width="9.8984375" style="0" customWidth="1"/>
    <col min="9" max="9" width="8.296875" style="0" customWidth="1"/>
    <col min="10" max="12" width="9.8984375" style="0" customWidth="1"/>
    <col min="13" max="13" width="8.296875" style="0" customWidth="1"/>
  </cols>
  <sheetData>
    <row r="1" spans="1:13" ht="15">
      <c r="A1" s="461" t="s">
        <v>155</v>
      </c>
      <c r="C1" s="8"/>
      <c r="D1" s="8"/>
      <c r="M1" s="519" t="s">
        <v>414</v>
      </c>
    </row>
    <row r="2" spans="1:13" ht="15">
      <c r="A2" s="466"/>
      <c r="C2" s="8"/>
      <c r="D2" s="8"/>
      <c r="M2" s="519" t="s">
        <v>244</v>
      </c>
    </row>
    <row r="3" spans="1:13" ht="15.75">
      <c r="A3" s="553" t="s">
        <v>415</v>
      </c>
      <c r="B3" s="554"/>
      <c r="C3" s="554"/>
      <c r="D3" s="554"/>
      <c r="E3" s="554"/>
      <c r="F3" s="555"/>
      <c r="G3" s="555"/>
      <c r="H3" s="555"/>
      <c r="I3" s="555"/>
      <c r="J3" s="555"/>
      <c r="K3" s="555"/>
      <c r="L3" s="555"/>
      <c r="M3" s="555"/>
    </row>
    <row r="4" spans="1:5" ht="15">
      <c r="A4" s="463"/>
      <c r="B4" s="467"/>
      <c r="C4" s="468"/>
      <c r="D4" s="8"/>
      <c r="E4" s="8"/>
    </row>
    <row r="5" spans="1:13" ht="15">
      <c r="A5" s="469" t="s">
        <v>246</v>
      </c>
      <c r="B5" s="445" t="s">
        <v>247</v>
      </c>
      <c r="D5" s="8"/>
      <c r="M5" s="520" t="s">
        <v>4</v>
      </c>
    </row>
    <row r="6" spans="1:5" ht="15">
      <c r="A6" s="463"/>
      <c r="B6" s="467"/>
      <c r="C6" s="468"/>
      <c r="D6" s="8"/>
      <c r="E6" s="8"/>
    </row>
    <row r="7" spans="1:13" ht="15">
      <c r="A7" s="463"/>
      <c r="B7" s="521"/>
      <c r="C7" s="522"/>
      <c r="D7" s="522"/>
      <c r="E7" s="523"/>
      <c r="F7" s="522"/>
      <c r="G7" s="522"/>
      <c r="H7" s="522"/>
      <c r="I7" s="523"/>
      <c r="J7" s="522"/>
      <c r="K7" s="522"/>
      <c r="L7" s="522"/>
      <c r="M7" s="523"/>
    </row>
    <row r="10" spans="1:13" s="462" customFormat="1" ht="15.75" customHeight="1">
      <c r="A10" s="524"/>
      <c r="B10" s="556" t="s">
        <v>416</v>
      </c>
      <c r="C10" s="556"/>
      <c r="D10" s="556"/>
      <c r="E10" s="556"/>
      <c r="F10" s="556" t="s">
        <v>417</v>
      </c>
      <c r="G10" s="556"/>
      <c r="H10" s="556"/>
      <c r="I10" s="556"/>
      <c r="J10" s="556" t="s">
        <v>418</v>
      </c>
      <c r="K10" s="556"/>
      <c r="L10" s="556"/>
      <c r="M10" s="556"/>
    </row>
    <row r="11" spans="1:13" s="527" customFormat="1" ht="41.25" customHeight="1">
      <c r="A11" s="525" t="s">
        <v>419</v>
      </c>
      <c r="B11" s="526" t="s">
        <v>333</v>
      </c>
      <c r="C11" s="526" t="s">
        <v>334</v>
      </c>
      <c r="D11" s="526" t="s">
        <v>335</v>
      </c>
      <c r="E11" s="526" t="s">
        <v>336</v>
      </c>
      <c r="F11" s="526" t="s">
        <v>333</v>
      </c>
      <c r="G11" s="526" t="s">
        <v>334</v>
      </c>
      <c r="H11" s="526" t="s">
        <v>335</v>
      </c>
      <c r="I11" s="526" t="s">
        <v>336</v>
      </c>
      <c r="J11" s="526" t="s">
        <v>333</v>
      </c>
      <c r="K11" s="526" t="s">
        <v>334</v>
      </c>
      <c r="L11" s="526" t="s">
        <v>335</v>
      </c>
      <c r="M11" s="526" t="s">
        <v>336</v>
      </c>
    </row>
    <row r="12" spans="1:13" s="532" customFormat="1" ht="12.75">
      <c r="A12" s="528" t="s">
        <v>420</v>
      </c>
      <c r="B12" s="529">
        <v>36837751</v>
      </c>
      <c r="C12" s="529">
        <v>6847668</v>
      </c>
      <c r="D12" s="529">
        <v>6766678</v>
      </c>
      <c r="E12" s="530">
        <v>98.81726158452776</v>
      </c>
      <c r="F12" s="529">
        <v>1411046</v>
      </c>
      <c r="G12" s="529">
        <v>1407630</v>
      </c>
      <c r="H12" s="529">
        <v>1373151</v>
      </c>
      <c r="I12" s="530">
        <v>97.55056371347585</v>
      </c>
      <c r="J12" s="531">
        <v>38248797</v>
      </c>
      <c r="K12" s="531">
        <v>8255298</v>
      </c>
      <c r="L12" s="531">
        <v>8139829</v>
      </c>
      <c r="M12" s="530">
        <v>98.60127399398544</v>
      </c>
    </row>
    <row r="13" spans="1:13" s="527" customFormat="1" ht="11.25" customHeight="1">
      <c r="A13" s="533" t="s">
        <v>421</v>
      </c>
      <c r="B13" s="534">
        <v>34558272</v>
      </c>
      <c r="C13" s="534">
        <v>4467170</v>
      </c>
      <c r="D13" s="534">
        <v>4400153</v>
      </c>
      <c r="E13" s="535">
        <v>98.49978845667391</v>
      </c>
      <c r="F13" s="534">
        <v>1108846</v>
      </c>
      <c r="G13" s="534">
        <v>1103697</v>
      </c>
      <c r="H13" s="534">
        <v>1072187</v>
      </c>
      <c r="I13" s="535">
        <v>97.14504977362446</v>
      </c>
      <c r="J13" s="536">
        <v>35667118</v>
      </c>
      <c r="K13" s="536">
        <v>5570867</v>
      </c>
      <c r="L13" s="536">
        <v>5472340</v>
      </c>
      <c r="M13" s="535">
        <v>98.23138839968716</v>
      </c>
    </row>
    <row r="14" spans="1:13" s="527" customFormat="1" ht="12.75">
      <c r="A14" s="533" t="s">
        <v>422</v>
      </c>
      <c r="B14" s="534">
        <v>4311723</v>
      </c>
      <c r="C14" s="534">
        <v>4420429</v>
      </c>
      <c r="D14" s="534">
        <v>4353780</v>
      </c>
      <c r="E14" s="535">
        <v>98.4922504127993</v>
      </c>
      <c r="F14" s="534">
        <v>1078846</v>
      </c>
      <c r="G14" s="534">
        <v>1074208</v>
      </c>
      <c r="H14" s="534">
        <v>1042739</v>
      </c>
      <c r="I14" s="535">
        <v>97.07049286544132</v>
      </c>
      <c r="J14" s="536">
        <v>5390569</v>
      </c>
      <c r="K14" s="536">
        <v>5494637</v>
      </c>
      <c r="L14" s="536">
        <v>5396519</v>
      </c>
      <c r="M14" s="535">
        <v>98.21429513906014</v>
      </c>
    </row>
    <row r="15" spans="1:13" s="527" customFormat="1" ht="12.75">
      <c r="A15" s="533" t="s">
        <v>423</v>
      </c>
      <c r="B15" s="534">
        <v>4306216</v>
      </c>
      <c r="C15" s="534">
        <v>4419122</v>
      </c>
      <c r="D15" s="534">
        <v>4352734</v>
      </c>
      <c r="E15" s="535">
        <v>98.49771063120684</v>
      </c>
      <c r="F15" s="534">
        <v>1078846</v>
      </c>
      <c r="G15" s="534">
        <v>1074208</v>
      </c>
      <c r="H15" s="534">
        <v>1042739</v>
      </c>
      <c r="I15" s="535">
        <v>97.07049286544132</v>
      </c>
      <c r="J15" s="536">
        <v>5385062</v>
      </c>
      <c r="K15" s="536">
        <v>5493330</v>
      </c>
      <c r="L15" s="536">
        <v>5395473</v>
      </c>
      <c r="M15" s="535">
        <v>98.21862149188198</v>
      </c>
    </row>
    <row r="16" spans="1:13" s="527" customFormat="1" ht="12.75">
      <c r="A16" s="533" t="s">
        <v>424</v>
      </c>
      <c r="B16" s="534">
        <v>5507</v>
      </c>
      <c r="C16" s="534">
        <v>1307</v>
      </c>
      <c r="D16" s="534">
        <v>1046</v>
      </c>
      <c r="E16" s="535">
        <v>80.03060443764346</v>
      </c>
      <c r="F16" s="534">
        <v>0</v>
      </c>
      <c r="G16" s="534">
        <v>0</v>
      </c>
      <c r="H16" s="534">
        <v>0</v>
      </c>
      <c r="I16" s="535">
        <v>0</v>
      </c>
      <c r="J16" s="536">
        <v>5507</v>
      </c>
      <c r="K16" s="536">
        <v>1307</v>
      </c>
      <c r="L16" s="536">
        <v>1046</v>
      </c>
      <c r="M16" s="535">
        <v>80.03060443764346</v>
      </c>
    </row>
    <row r="17" spans="1:13" s="527" customFormat="1" ht="12.75">
      <c r="A17" s="533" t="s">
        <v>425</v>
      </c>
      <c r="B17" s="534">
        <v>46259</v>
      </c>
      <c r="C17" s="534">
        <v>46741</v>
      </c>
      <c r="D17" s="534">
        <v>46373</v>
      </c>
      <c r="E17" s="535">
        <v>99.21268265548447</v>
      </c>
      <c r="F17" s="534">
        <v>30000</v>
      </c>
      <c r="G17" s="534">
        <v>29489</v>
      </c>
      <c r="H17" s="534">
        <v>29448</v>
      </c>
      <c r="I17" s="535">
        <v>99.8609651056326</v>
      </c>
      <c r="J17" s="536">
        <v>76259</v>
      </c>
      <c r="K17" s="536">
        <v>76230</v>
      </c>
      <c r="L17" s="536">
        <v>75821</v>
      </c>
      <c r="M17" s="535">
        <v>99.4634658271022</v>
      </c>
    </row>
    <row r="18" spans="1:13" s="527" customFormat="1" ht="12.75">
      <c r="A18" s="533" t="s">
        <v>426</v>
      </c>
      <c r="B18" s="534">
        <v>46259</v>
      </c>
      <c r="C18" s="534">
        <v>46741</v>
      </c>
      <c r="D18" s="534">
        <v>46373</v>
      </c>
      <c r="E18" s="535">
        <v>99.21268265548447</v>
      </c>
      <c r="F18" s="534">
        <v>30000</v>
      </c>
      <c r="G18" s="534">
        <v>29489</v>
      </c>
      <c r="H18" s="534">
        <v>29448</v>
      </c>
      <c r="I18" s="535">
        <v>99.8609651056326</v>
      </c>
      <c r="J18" s="536">
        <v>76259</v>
      </c>
      <c r="K18" s="536">
        <v>76230</v>
      </c>
      <c r="L18" s="536">
        <v>75821</v>
      </c>
      <c r="M18" s="535">
        <v>99.4634658271022</v>
      </c>
    </row>
    <row r="19" spans="1:13" s="527" customFormat="1" ht="12.75">
      <c r="A19" s="533" t="s">
        <v>427</v>
      </c>
      <c r="B19" s="534">
        <v>30200290</v>
      </c>
      <c r="C19" s="534">
        <v>0</v>
      </c>
      <c r="D19" s="534">
        <v>0</v>
      </c>
      <c r="E19" s="535">
        <v>0</v>
      </c>
      <c r="F19" s="534">
        <v>0</v>
      </c>
      <c r="G19" s="534">
        <v>0</v>
      </c>
      <c r="H19" s="534">
        <v>0</v>
      </c>
      <c r="I19" s="535">
        <v>0</v>
      </c>
      <c r="J19" s="536">
        <v>30200290</v>
      </c>
      <c r="K19" s="536">
        <v>0</v>
      </c>
      <c r="L19" s="536">
        <v>0</v>
      </c>
      <c r="M19" s="535">
        <v>0</v>
      </c>
    </row>
    <row r="20" spans="1:13" s="527" customFormat="1" ht="12.75">
      <c r="A20" s="533" t="s">
        <v>428</v>
      </c>
      <c r="B20" s="534">
        <v>30200290</v>
      </c>
      <c r="C20" s="534">
        <v>0</v>
      </c>
      <c r="D20" s="534">
        <v>0</v>
      </c>
      <c r="E20" s="535">
        <v>0</v>
      </c>
      <c r="F20" s="534">
        <v>0</v>
      </c>
      <c r="G20" s="534">
        <v>0</v>
      </c>
      <c r="H20" s="534">
        <v>0</v>
      </c>
      <c r="I20" s="535">
        <v>0</v>
      </c>
      <c r="J20" s="536">
        <v>30200290</v>
      </c>
      <c r="K20" s="536">
        <v>0</v>
      </c>
      <c r="L20" s="536">
        <v>0</v>
      </c>
      <c r="M20" s="535">
        <v>0</v>
      </c>
    </row>
    <row r="21" spans="1:13" s="527" customFormat="1" ht="12.75">
      <c r="A21" s="533" t="s">
        <v>429</v>
      </c>
      <c r="B21" s="534">
        <v>2265994</v>
      </c>
      <c r="C21" s="534">
        <v>2364218</v>
      </c>
      <c r="D21" s="534">
        <v>2349773</v>
      </c>
      <c r="E21" s="535">
        <v>99.38901573374366</v>
      </c>
      <c r="F21" s="534">
        <v>301700</v>
      </c>
      <c r="G21" s="534">
        <v>300272</v>
      </c>
      <c r="H21" s="534">
        <v>297354</v>
      </c>
      <c r="I21" s="535">
        <v>99.02821441892684</v>
      </c>
      <c r="J21" s="536">
        <v>2567694</v>
      </c>
      <c r="K21" s="536">
        <v>2664490</v>
      </c>
      <c r="L21" s="536">
        <v>2647127</v>
      </c>
      <c r="M21" s="535">
        <v>99.34835559525462</v>
      </c>
    </row>
    <row r="22" spans="1:13" ht="15">
      <c r="A22" s="533" t="s">
        <v>430</v>
      </c>
      <c r="B22" s="534">
        <v>2265994</v>
      </c>
      <c r="C22" s="534">
        <v>2364218</v>
      </c>
      <c r="D22" s="534">
        <v>2349773</v>
      </c>
      <c r="E22" s="535">
        <v>99.38901573374366</v>
      </c>
      <c r="F22" s="534">
        <v>301700</v>
      </c>
      <c r="G22" s="534">
        <v>300272</v>
      </c>
      <c r="H22" s="534">
        <v>297354</v>
      </c>
      <c r="I22" s="535">
        <v>99.02821441892684</v>
      </c>
      <c r="J22" s="536">
        <v>2567694</v>
      </c>
      <c r="K22" s="536">
        <v>2664490</v>
      </c>
      <c r="L22" s="536">
        <v>2647127</v>
      </c>
      <c r="M22" s="535">
        <v>99.34835559525462</v>
      </c>
    </row>
    <row r="23" spans="1:13" ht="15">
      <c r="A23" s="533" t="s">
        <v>431</v>
      </c>
      <c r="B23" s="534">
        <v>2265994</v>
      </c>
      <c r="C23" s="534">
        <v>2348537</v>
      </c>
      <c r="D23" s="534">
        <v>2334092</v>
      </c>
      <c r="E23" s="535">
        <v>99.3849362390288</v>
      </c>
      <c r="F23" s="534">
        <v>301700</v>
      </c>
      <c r="G23" s="534">
        <v>300272</v>
      </c>
      <c r="H23" s="534">
        <v>297354</v>
      </c>
      <c r="I23" s="535">
        <v>99.02821441892684</v>
      </c>
      <c r="J23" s="536">
        <v>2567694</v>
      </c>
      <c r="K23" s="536">
        <v>2648809</v>
      </c>
      <c r="L23" s="536">
        <v>2631446</v>
      </c>
      <c r="M23" s="535">
        <v>99.3444978479007</v>
      </c>
    </row>
    <row r="24" spans="1:13" ht="15">
      <c r="A24" s="533" t="s">
        <v>432</v>
      </c>
      <c r="B24" s="534">
        <v>0</v>
      </c>
      <c r="C24" s="534">
        <v>15681</v>
      </c>
      <c r="D24" s="534">
        <v>15681</v>
      </c>
      <c r="E24" s="535">
        <v>100</v>
      </c>
      <c r="F24" s="534">
        <v>0</v>
      </c>
      <c r="G24" s="534">
        <v>0</v>
      </c>
      <c r="H24" s="534">
        <v>0</v>
      </c>
      <c r="I24" s="535">
        <v>0</v>
      </c>
      <c r="J24" s="536">
        <v>0</v>
      </c>
      <c r="K24" s="536">
        <v>15681</v>
      </c>
      <c r="L24" s="536">
        <v>15681</v>
      </c>
      <c r="M24" s="535">
        <v>100</v>
      </c>
    </row>
    <row r="25" spans="1:13" ht="15">
      <c r="A25" s="533" t="s">
        <v>433</v>
      </c>
      <c r="B25" s="534">
        <v>13485</v>
      </c>
      <c r="C25" s="534">
        <v>16280</v>
      </c>
      <c r="D25" s="534">
        <v>16752</v>
      </c>
      <c r="E25" s="535">
        <v>102.8992628992629</v>
      </c>
      <c r="F25" s="534">
        <v>500</v>
      </c>
      <c r="G25" s="534">
        <v>3661</v>
      </c>
      <c r="H25" s="534">
        <v>3610</v>
      </c>
      <c r="I25" s="535">
        <v>98.60693799508331</v>
      </c>
      <c r="J25" s="536">
        <v>13985</v>
      </c>
      <c r="K25" s="536">
        <v>19941</v>
      </c>
      <c r="L25" s="536">
        <v>20362</v>
      </c>
      <c r="M25" s="535">
        <v>102.11122812296274</v>
      </c>
    </row>
    <row r="26" spans="1:13" ht="15">
      <c r="A26" s="533" t="s">
        <v>434</v>
      </c>
      <c r="B26" s="534">
        <v>13485</v>
      </c>
      <c r="C26" s="534">
        <v>16280</v>
      </c>
      <c r="D26" s="534">
        <v>16752</v>
      </c>
      <c r="E26" s="535">
        <v>102.8992628992629</v>
      </c>
      <c r="F26" s="534">
        <v>500</v>
      </c>
      <c r="G26" s="534">
        <v>3661</v>
      </c>
      <c r="H26" s="534">
        <v>3610</v>
      </c>
      <c r="I26" s="535">
        <v>98.60693799508331</v>
      </c>
      <c r="J26" s="536">
        <v>13985</v>
      </c>
      <c r="K26" s="536">
        <v>19941</v>
      </c>
      <c r="L26" s="536">
        <v>20362</v>
      </c>
      <c r="M26" s="535">
        <v>102.11122812296274</v>
      </c>
    </row>
    <row r="27" spans="1:13" ht="15">
      <c r="A27" s="533" t="s">
        <v>435</v>
      </c>
      <c r="B27" s="534">
        <v>13485</v>
      </c>
      <c r="C27" s="534">
        <v>16280</v>
      </c>
      <c r="D27" s="534">
        <v>16752</v>
      </c>
      <c r="E27" s="535">
        <v>102.8992628992629</v>
      </c>
      <c r="F27" s="534">
        <v>500</v>
      </c>
      <c r="G27" s="534">
        <v>3661</v>
      </c>
      <c r="H27" s="534">
        <v>3610</v>
      </c>
      <c r="I27" s="535">
        <v>98.60693799508331</v>
      </c>
      <c r="J27" s="536">
        <v>13985</v>
      </c>
      <c r="K27" s="536">
        <v>19941</v>
      </c>
      <c r="L27" s="536">
        <v>20362</v>
      </c>
      <c r="M27" s="535">
        <v>102.11122812296274</v>
      </c>
    </row>
  </sheetData>
  <mergeCells count="4">
    <mergeCell ref="A3:M3"/>
    <mergeCell ref="B10:E10"/>
    <mergeCell ref="F10:I10"/>
    <mergeCell ref="J10:M10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1:I207"/>
  <sheetViews>
    <sheetView showGridLines="0" zoomScale="75" zoomScaleNormal="75" workbookViewId="0" topLeftCell="A175">
      <selection activeCell="I207" sqref="I207"/>
    </sheetView>
  </sheetViews>
  <sheetFormatPr defaultColWidth="9.796875" defaultRowHeight="15"/>
  <cols>
    <col min="1" max="1" width="9.796875" style="8" customWidth="1"/>
    <col min="2" max="2" width="15.796875" style="8" customWidth="1"/>
    <col min="3" max="3" width="14" style="8" bestFit="1" customWidth="1"/>
    <col min="4" max="7" width="12.796875" style="8" customWidth="1"/>
    <col min="8" max="9" width="9.69921875" style="8" customWidth="1"/>
    <col min="10" max="16384" width="9.796875" style="8" customWidth="1"/>
  </cols>
  <sheetData>
    <row r="1" ht="15.75">
      <c r="B1" s="129"/>
    </row>
    <row r="2" spans="2:9" ht="15">
      <c r="B2" s="2" t="s">
        <v>0</v>
      </c>
      <c r="C2" s="130"/>
      <c r="I2" s="131" t="s">
        <v>171</v>
      </c>
    </row>
    <row r="3" spans="2:9" ht="15">
      <c r="B3" s="132" t="s">
        <v>72</v>
      </c>
      <c r="I3" s="6"/>
    </row>
    <row r="4" spans="4:9" ht="15">
      <c r="D4" s="133"/>
      <c r="E4" s="133"/>
      <c r="G4" s="133"/>
      <c r="H4" s="134"/>
      <c r="I4" s="134"/>
    </row>
    <row r="5" spans="4:9" ht="20.25">
      <c r="D5" s="135" t="s">
        <v>73</v>
      </c>
      <c r="E5" s="136"/>
      <c r="F5" s="136"/>
      <c r="G5" s="136"/>
      <c r="H5" s="137"/>
      <c r="I5" s="138"/>
    </row>
    <row r="6" spans="5:9" ht="18">
      <c r="E6" s="557" t="s">
        <v>74</v>
      </c>
      <c r="F6" s="557"/>
      <c r="G6" s="557"/>
      <c r="I6" s="134"/>
    </row>
    <row r="7" ht="15">
      <c r="I7" s="134"/>
    </row>
    <row r="8" spans="5:9" s="3" customFormat="1" ht="18">
      <c r="E8" s="139"/>
      <c r="F8" s="139"/>
      <c r="G8" s="140"/>
      <c r="H8" s="139"/>
      <c r="I8" s="141"/>
    </row>
    <row r="9" spans="2:9" s="3" customFormat="1" ht="19.5" customHeight="1">
      <c r="B9" s="142"/>
      <c r="C9" s="143"/>
      <c r="D9" s="144"/>
      <c r="E9" s="145"/>
      <c r="F9" s="145"/>
      <c r="G9" s="145"/>
      <c r="H9" s="146"/>
      <c r="I9" s="147" t="s">
        <v>4</v>
      </c>
    </row>
    <row r="10" spans="2:9" s="3" customFormat="1" ht="13.5" thickBot="1">
      <c r="B10" s="148"/>
      <c r="C10" s="143"/>
      <c r="D10" s="149"/>
      <c r="E10" s="149"/>
      <c r="F10" s="149"/>
      <c r="G10" s="149"/>
      <c r="H10" s="150"/>
      <c r="I10" s="150"/>
    </row>
    <row r="11" spans="2:9" s="3" customFormat="1" ht="12.75">
      <c r="B11" s="151"/>
      <c r="C11" s="152"/>
      <c r="D11" s="153" t="s">
        <v>5</v>
      </c>
      <c r="E11" s="154" t="s">
        <v>6</v>
      </c>
      <c r="F11" s="155" t="s">
        <v>7</v>
      </c>
      <c r="G11" s="155" t="s">
        <v>7</v>
      </c>
      <c r="H11" s="156" t="s">
        <v>8</v>
      </c>
      <c r="I11" s="157" t="s">
        <v>8</v>
      </c>
    </row>
    <row r="12" spans="2:9" s="3" customFormat="1" ht="12.75">
      <c r="B12" s="158" t="s">
        <v>9</v>
      </c>
      <c r="C12" s="159"/>
      <c r="D12" s="24" t="s">
        <v>10</v>
      </c>
      <c r="E12" s="160" t="s">
        <v>10</v>
      </c>
      <c r="F12" s="161" t="s">
        <v>11</v>
      </c>
      <c r="G12" s="161" t="s">
        <v>75</v>
      </c>
      <c r="H12" s="162" t="s">
        <v>12</v>
      </c>
      <c r="I12" s="163" t="s">
        <v>76</v>
      </c>
    </row>
    <row r="13" spans="2:9" s="3" customFormat="1" ht="13.5" thickBot="1">
      <c r="B13" s="164" t="s">
        <v>14</v>
      </c>
      <c r="C13" s="165"/>
      <c r="D13" s="166" t="s">
        <v>15</v>
      </c>
      <c r="E13" s="167" t="s">
        <v>15</v>
      </c>
      <c r="F13" s="168">
        <v>2005</v>
      </c>
      <c r="G13" s="169">
        <v>2004</v>
      </c>
      <c r="H13" s="170"/>
      <c r="I13" s="171"/>
    </row>
    <row r="14" spans="2:9" s="3" customFormat="1" ht="13.5" thickBot="1">
      <c r="B14" s="172" t="s">
        <v>16</v>
      </c>
      <c r="C14" s="173" t="s">
        <v>17</v>
      </c>
      <c r="D14" s="174">
        <v>1</v>
      </c>
      <c r="E14" s="175">
        <v>2</v>
      </c>
      <c r="F14" s="175">
        <v>3</v>
      </c>
      <c r="G14" s="175">
        <v>4</v>
      </c>
      <c r="H14" s="175">
        <v>5</v>
      </c>
      <c r="I14" s="176">
        <v>6</v>
      </c>
    </row>
    <row r="15" spans="2:9" s="3" customFormat="1" ht="12.75">
      <c r="B15" s="177"/>
      <c r="C15" s="178" t="s">
        <v>18</v>
      </c>
      <c r="D15" s="179">
        <v>0</v>
      </c>
      <c r="E15" s="180">
        <v>0</v>
      </c>
      <c r="F15" s="181">
        <v>0</v>
      </c>
      <c r="G15" s="181">
        <v>0</v>
      </c>
      <c r="H15" s="182">
        <v>0</v>
      </c>
      <c r="I15" s="183">
        <v>0</v>
      </c>
    </row>
    <row r="16" spans="2:9" s="3" customFormat="1" ht="12.75">
      <c r="B16" s="177"/>
      <c r="C16" s="178" t="s">
        <v>19</v>
      </c>
      <c r="D16" s="179">
        <v>0</v>
      </c>
      <c r="E16" s="180">
        <v>0</v>
      </c>
      <c r="F16" s="181">
        <v>0</v>
      </c>
      <c r="G16" s="181">
        <v>0</v>
      </c>
      <c r="H16" s="184">
        <v>0</v>
      </c>
      <c r="I16" s="183">
        <v>0</v>
      </c>
    </row>
    <row r="17" spans="2:9" s="3" customFormat="1" ht="12.75">
      <c r="B17" s="177"/>
      <c r="C17" s="178" t="s">
        <v>20</v>
      </c>
      <c r="D17" s="179">
        <v>0</v>
      </c>
      <c r="E17" s="180">
        <v>0</v>
      </c>
      <c r="F17" s="181">
        <v>0</v>
      </c>
      <c r="G17" s="181">
        <v>0</v>
      </c>
      <c r="H17" s="185">
        <v>0</v>
      </c>
      <c r="I17" s="183">
        <v>0</v>
      </c>
    </row>
    <row r="18" spans="2:9" s="3" customFormat="1" ht="12.75">
      <c r="B18" s="186">
        <v>100</v>
      </c>
      <c r="C18" s="178" t="s">
        <v>21</v>
      </c>
      <c r="D18" s="179">
        <v>0</v>
      </c>
      <c r="E18" s="180">
        <v>0</v>
      </c>
      <c r="F18" s="181">
        <v>0</v>
      </c>
      <c r="G18" s="181">
        <v>0</v>
      </c>
      <c r="H18" s="184">
        <v>0</v>
      </c>
      <c r="I18" s="183">
        <v>0</v>
      </c>
    </row>
    <row r="19" spans="2:9" s="3" customFormat="1" ht="12.75">
      <c r="B19" s="186"/>
      <c r="C19" s="178" t="s">
        <v>22</v>
      </c>
      <c r="D19" s="179">
        <v>0</v>
      </c>
      <c r="E19" s="180">
        <v>0</v>
      </c>
      <c r="F19" s="181">
        <v>0</v>
      </c>
      <c r="G19" s="181">
        <v>0</v>
      </c>
      <c r="H19" s="185">
        <v>0</v>
      </c>
      <c r="I19" s="183">
        <v>0</v>
      </c>
    </row>
    <row r="20" spans="2:9" s="3" customFormat="1" ht="12.75">
      <c r="B20" s="186" t="s">
        <v>77</v>
      </c>
      <c r="C20" s="178" t="s">
        <v>24</v>
      </c>
      <c r="D20" s="179">
        <v>0</v>
      </c>
      <c r="E20" s="180">
        <v>0</v>
      </c>
      <c r="F20" s="181">
        <v>0</v>
      </c>
      <c r="G20" s="181">
        <v>0</v>
      </c>
      <c r="H20" s="184">
        <v>0</v>
      </c>
      <c r="I20" s="183">
        <v>0</v>
      </c>
    </row>
    <row r="21" spans="2:9" s="3" customFormat="1" ht="12.75">
      <c r="B21" s="186" t="s">
        <v>78</v>
      </c>
      <c r="C21" s="178" t="s">
        <v>26</v>
      </c>
      <c r="D21" s="179">
        <v>0</v>
      </c>
      <c r="E21" s="180">
        <v>0</v>
      </c>
      <c r="F21" s="181">
        <v>0</v>
      </c>
      <c r="G21" s="181">
        <v>0</v>
      </c>
      <c r="H21" s="185">
        <v>0</v>
      </c>
      <c r="I21" s="183">
        <v>0</v>
      </c>
    </row>
    <row r="22" spans="2:9" s="3" customFormat="1" ht="12.75">
      <c r="B22" s="186"/>
      <c r="C22" s="178" t="s">
        <v>79</v>
      </c>
      <c r="D22" s="187" t="s">
        <v>80</v>
      </c>
      <c r="E22" s="188" t="s">
        <v>80</v>
      </c>
      <c r="F22" s="189" t="s">
        <v>80</v>
      </c>
      <c r="G22" s="181">
        <v>0</v>
      </c>
      <c r="H22" s="190" t="s">
        <v>28</v>
      </c>
      <c r="I22" s="191" t="s">
        <v>48</v>
      </c>
    </row>
    <row r="23" spans="2:9" s="3" customFormat="1" ht="12.75">
      <c r="B23" s="177"/>
      <c r="C23" s="178" t="s">
        <v>29</v>
      </c>
      <c r="D23" s="179">
        <v>0</v>
      </c>
      <c r="E23" s="180">
        <v>0</v>
      </c>
      <c r="F23" s="181">
        <v>0</v>
      </c>
      <c r="G23" s="181">
        <v>0</v>
      </c>
      <c r="H23" s="185">
        <v>0</v>
      </c>
      <c r="I23" s="183">
        <v>0</v>
      </c>
    </row>
    <row r="24" spans="2:9" s="3" customFormat="1" ht="12.75">
      <c r="B24" s="177"/>
      <c r="C24" s="178" t="s">
        <v>30</v>
      </c>
      <c r="D24" s="179">
        <v>0</v>
      </c>
      <c r="E24" s="180">
        <v>0</v>
      </c>
      <c r="F24" s="181">
        <v>0</v>
      </c>
      <c r="G24" s="181">
        <v>0</v>
      </c>
      <c r="H24" s="184">
        <v>0</v>
      </c>
      <c r="I24" s="183">
        <v>0</v>
      </c>
    </row>
    <row r="25" spans="2:9" s="3" customFormat="1" ht="12.75">
      <c r="B25" s="177"/>
      <c r="C25" s="178" t="s">
        <v>31</v>
      </c>
      <c r="D25" s="179">
        <v>0</v>
      </c>
      <c r="E25" s="180">
        <v>0</v>
      </c>
      <c r="F25" s="181">
        <v>0</v>
      </c>
      <c r="G25" s="181">
        <v>0</v>
      </c>
      <c r="H25" s="185">
        <v>0</v>
      </c>
      <c r="I25" s="183">
        <v>0</v>
      </c>
    </row>
    <row r="26" spans="2:9" s="3" customFormat="1" ht="13.5" thickBot="1">
      <c r="B26" s="177"/>
      <c r="C26" s="178" t="s">
        <v>81</v>
      </c>
      <c r="D26" s="179">
        <v>0</v>
      </c>
      <c r="E26" s="192" t="s">
        <v>80</v>
      </c>
      <c r="F26" s="189" t="s">
        <v>80</v>
      </c>
      <c r="G26" s="193" t="s">
        <v>28</v>
      </c>
      <c r="H26" s="190" t="s">
        <v>28</v>
      </c>
      <c r="I26" s="191" t="s">
        <v>28</v>
      </c>
    </row>
    <row r="27" spans="2:9" s="3" customFormat="1" ht="13.5" thickBot="1">
      <c r="B27" s="172"/>
      <c r="C27" s="194" t="s">
        <v>33</v>
      </c>
      <c r="D27" s="195">
        <f>SUM(D15:D26)</f>
        <v>0</v>
      </c>
      <c r="E27" s="196">
        <f>SUM(E15:E26)</f>
        <v>0</v>
      </c>
      <c r="F27" s="196">
        <f>SUM(F15:F26)</f>
        <v>0</v>
      </c>
      <c r="G27" s="196">
        <f>SUM(G15:G26)</f>
        <v>0</v>
      </c>
      <c r="H27" s="197">
        <v>0</v>
      </c>
      <c r="I27" s="198">
        <v>0</v>
      </c>
    </row>
    <row r="28" spans="2:9" s="3" customFormat="1" ht="12.75">
      <c r="B28" s="177"/>
      <c r="C28" s="178" t="s">
        <v>18</v>
      </c>
      <c r="D28" s="179">
        <f aca="true" t="shared" si="0" ref="D28:G34">D41+D54+D67+D80+D93+D117</f>
        <v>59400</v>
      </c>
      <c r="E28" s="199">
        <f t="shared" si="0"/>
        <v>89400</v>
      </c>
      <c r="F28" s="200">
        <f t="shared" si="0"/>
        <v>90447</v>
      </c>
      <c r="G28" s="199">
        <f t="shared" si="0"/>
        <v>226645</v>
      </c>
      <c r="H28" s="182">
        <f>F28/E28*100</f>
        <v>101.17114093959731</v>
      </c>
      <c r="I28" s="183">
        <f aca="true" t="shared" si="1" ref="I28:I34">F28/G28*100</f>
        <v>39.906902865715104</v>
      </c>
    </row>
    <row r="29" spans="2:9" s="3" customFormat="1" ht="12.75">
      <c r="B29" s="177"/>
      <c r="C29" s="178" t="s">
        <v>19</v>
      </c>
      <c r="D29" s="179">
        <f t="shared" si="0"/>
        <v>0</v>
      </c>
      <c r="E29" s="199">
        <f t="shared" si="0"/>
        <v>10000</v>
      </c>
      <c r="F29" s="200">
        <f t="shared" si="0"/>
        <v>30769</v>
      </c>
      <c r="G29" s="199">
        <f t="shared" si="0"/>
        <v>16316</v>
      </c>
      <c r="H29" s="184">
        <f>F29/E29*100</f>
        <v>307.69</v>
      </c>
      <c r="I29" s="183">
        <f t="shared" si="1"/>
        <v>188.5817602353518</v>
      </c>
    </row>
    <row r="30" spans="2:9" s="3" customFormat="1" ht="12.75">
      <c r="B30" s="186">
        <v>200</v>
      </c>
      <c r="C30" s="178" t="s">
        <v>20</v>
      </c>
      <c r="D30" s="179">
        <f t="shared" si="0"/>
        <v>0</v>
      </c>
      <c r="E30" s="199">
        <f t="shared" si="0"/>
        <v>10000</v>
      </c>
      <c r="F30" s="200">
        <f t="shared" si="0"/>
        <v>16193</v>
      </c>
      <c r="G30" s="199">
        <f t="shared" si="0"/>
        <v>7262</v>
      </c>
      <c r="H30" s="185">
        <f>F30/E30*100</f>
        <v>161.93</v>
      </c>
      <c r="I30" s="183">
        <f t="shared" si="1"/>
        <v>222.9826494078766</v>
      </c>
    </row>
    <row r="31" spans="2:9" s="3" customFormat="1" ht="12.75">
      <c r="B31" s="186" t="s">
        <v>82</v>
      </c>
      <c r="C31" s="178" t="s">
        <v>21</v>
      </c>
      <c r="D31" s="179">
        <f t="shared" si="0"/>
        <v>0</v>
      </c>
      <c r="E31" s="199">
        <f t="shared" si="0"/>
        <v>0</v>
      </c>
      <c r="F31" s="200">
        <f t="shared" si="0"/>
        <v>9518</v>
      </c>
      <c r="G31" s="199">
        <f t="shared" si="0"/>
        <v>9351</v>
      </c>
      <c r="H31" s="184">
        <v>0</v>
      </c>
      <c r="I31" s="183">
        <f t="shared" si="1"/>
        <v>101.78590525077531</v>
      </c>
    </row>
    <row r="32" spans="2:9" s="3" customFormat="1" ht="12.75">
      <c r="B32" s="186" t="s">
        <v>83</v>
      </c>
      <c r="C32" s="178" t="s">
        <v>22</v>
      </c>
      <c r="D32" s="179">
        <f t="shared" si="0"/>
        <v>123700</v>
      </c>
      <c r="E32" s="199">
        <f t="shared" si="0"/>
        <v>129970</v>
      </c>
      <c r="F32" s="200">
        <f t="shared" si="0"/>
        <v>129758</v>
      </c>
      <c r="G32" s="199">
        <f t="shared" si="0"/>
        <v>196421</v>
      </c>
      <c r="H32" s="185">
        <f>F32/E32*100</f>
        <v>99.83688543510041</v>
      </c>
      <c r="I32" s="183">
        <f t="shared" si="1"/>
        <v>66.06116453943316</v>
      </c>
    </row>
    <row r="33" spans="2:9" s="3" customFormat="1" ht="12.75">
      <c r="B33" s="186"/>
      <c r="C33" s="178" t="s">
        <v>24</v>
      </c>
      <c r="D33" s="179">
        <f t="shared" si="0"/>
        <v>134300</v>
      </c>
      <c r="E33" s="199">
        <f t="shared" si="0"/>
        <v>68300</v>
      </c>
      <c r="F33" s="200">
        <f t="shared" si="0"/>
        <v>71287</v>
      </c>
      <c r="G33" s="199">
        <f t="shared" si="0"/>
        <v>180178</v>
      </c>
      <c r="H33" s="184">
        <f>F33/E33*100</f>
        <v>104.37335285505125</v>
      </c>
      <c r="I33" s="183">
        <f t="shared" si="1"/>
        <v>39.56476373364118</v>
      </c>
    </row>
    <row r="34" spans="2:9" s="3" customFormat="1" ht="12.75">
      <c r="B34" s="177"/>
      <c r="C34" s="178" t="s">
        <v>26</v>
      </c>
      <c r="D34" s="179">
        <f t="shared" si="0"/>
        <v>500</v>
      </c>
      <c r="E34" s="199">
        <f t="shared" si="0"/>
        <v>500</v>
      </c>
      <c r="F34" s="200">
        <f t="shared" si="0"/>
        <v>3972</v>
      </c>
      <c r="G34" s="199">
        <f t="shared" si="0"/>
        <v>3057</v>
      </c>
      <c r="H34" s="185">
        <f>F34/E34*100</f>
        <v>794.4</v>
      </c>
      <c r="I34" s="183">
        <f t="shared" si="1"/>
        <v>129.93130520117762</v>
      </c>
    </row>
    <row r="35" spans="2:9" s="3" customFormat="1" ht="12.75">
      <c r="B35" s="177"/>
      <c r="C35" s="178" t="s">
        <v>79</v>
      </c>
      <c r="D35" s="187" t="s">
        <v>80</v>
      </c>
      <c r="E35" s="201" t="s">
        <v>80</v>
      </c>
      <c r="F35" s="202" t="s">
        <v>80</v>
      </c>
      <c r="G35" s="199">
        <f>G48+G61+G74+G87+G100+G124</f>
        <v>48545</v>
      </c>
      <c r="H35" s="190" t="s">
        <v>28</v>
      </c>
      <c r="I35" s="191" t="s">
        <v>28</v>
      </c>
    </row>
    <row r="36" spans="2:9" s="3" customFormat="1" ht="12.75">
      <c r="B36" s="177"/>
      <c r="C36" s="178" t="s">
        <v>29</v>
      </c>
      <c r="D36" s="179">
        <f aca="true" t="shared" si="2" ref="D36:F38">D49+D62+D75+D88+D101+D125</f>
        <v>3000</v>
      </c>
      <c r="E36" s="199">
        <f t="shared" si="2"/>
        <v>3000</v>
      </c>
      <c r="F36" s="200">
        <f t="shared" si="2"/>
        <v>4665</v>
      </c>
      <c r="G36" s="199">
        <f>G49+G62+G75+G88+G101+G125</f>
        <v>2903</v>
      </c>
      <c r="H36" s="185">
        <f>F36/E36*100</f>
        <v>155.5</v>
      </c>
      <c r="I36" s="183">
        <f>F36/G36*100</f>
        <v>160.69583189803652</v>
      </c>
    </row>
    <row r="37" spans="2:9" s="3" customFormat="1" ht="12.75">
      <c r="B37" s="177"/>
      <c r="C37" s="178" t="s">
        <v>30</v>
      </c>
      <c r="D37" s="179">
        <f t="shared" si="2"/>
        <v>600000</v>
      </c>
      <c r="E37" s="199">
        <f t="shared" si="2"/>
        <v>616000</v>
      </c>
      <c r="F37" s="200">
        <f t="shared" si="2"/>
        <v>1668720</v>
      </c>
      <c r="G37" s="199">
        <f>G50+G63+G76+G89+G102+G126</f>
        <v>34</v>
      </c>
      <c r="H37" s="184">
        <f>F37/E37*100</f>
        <v>270.89610389610385</v>
      </c>
      <c r="I37" s="183">
        <f>F37/G37*100</f>
        <v>4908000</v>
      </c>
    </row>
    <row r="38" spans="2:9" s="3" customFormat="1" ht="12.75">
      <c r="B38" s="177"/>
      <c r="C38" s="178" t="s">
        <v>31</v>
      </c>
      <c r="D38" s="179">
        <f t="shared" si="2"/>
        <v>0</v>
      </c>
      <c r="E38" s="199">
        <f t="shared" si="2"/>
        <v>0</v>
      </c>
      <c r="F38" s="200">
        <f t="shared" si="2"/>
        <v>18</v>
      </c>
      <c r="G38" s="199">
        <f>G51+G64+G77+G90+G103+G127</f>
        <v>118</v>
      </c>
      <c r="H38" s="184">
        <v>0</v>
      </c>
      <c r="I38" s="183">
        <f>F38/G38*100</f>
        <v>15.254237288135593</v>
      </c>
    </row>
    <row r="39" spans="2:9" s="3" customFormat="1" ht="13.5" thickBot="1">
      <c r="B39" s="177"/>
      <c r="C39" s="178" t="s">
        <v>81</v>
      </c>
      <c r="D39" s="179">
        <f>D52+D65+D78+D91+D104+D128</f>
        <v>2596313</v>
      </c>
      <c r="E39" s="203" t="s">
        <v>80</v>
      </c>
      <c r="F39" s="202" t="s">
        <v>80</v>
      </c>
      <c r="G39" s="204" t="s">
        <v>28</v>
      </c>
      <c r="H39" s="190" t="s">
        <v>28</v>
      </c>
      <c r="I39" s="191" t="s">
        <v>28</v>
      </c>
    </row>
    <row r="40" spans="2:9" s="3" customFormat="1" ht="13.5" thickBot="1">
      <c r="B40" s="172"/>
      <c r="C40" s="194" t="s">
        <v>33</v>
      </c>
      <c r="D40" s="195">
        <f>SUM(D28:D39)</f>
        <v>3517213</v>
      </c>
      <c r="E40" s="205">
        <f>SUM(E28:E39)</f>
        <v>927170</v>
      </c>
      <c r="F40" s="196">
        <f>SUM(F28:F39)</f>
        <v>2025347</v>
      </c>
      <c r="G40" s="196">
        <f>SUM(G28:G39)</f>
        <v>690830</v>
      </c>
      <c r="H40" s="206">
        <f>F40/E40*100</f>
        <v>218.44397467562584</v>
      </c>
      <c r="I40" s="207">
        <f>F40/G40*100</f>
        <v>293.1758898716037</v>
      </c>
    </row>
    <row r="41" spans="2:9" s="3" customFormat="1" ht="12.75">
      <c r="B41" s="177"/>
      <c r="C41" s="178" t="s">
        <v>18</v>
      </c>
      <c r="D41" s="208">
        <v>29000</v>
      </c>
      <c r="E41" s="209">
        <v>59000</v>
      </c>
      <c r="F41" s="210">
        <v>32021</v>
      </c>
      <c r="G41" s="181">
        <v>132396</v>
      </c>
      <c r="H41" s="182">
        <f>F41/E41*100</f>
        <v>54.2728813559322</v>
      </c>
      <c r="I41" s="183">
        <f>F41/G41*100</f>
        <v>24.18577600531738</v>
      </c>
    </row>
    <row r="42" spans="2:9" s="3" customFormat="1" ht="12.75">
      <c r="B42" s="177"/>
      <c r="C42" s="178" t="s">
        <v>19</v>
      </c>
      <c r="D42" s="208">
        <v>0</v>
      </c>
      <c r="E42" s="211">
        <v>0</v>
      </c>
      <c r="F42" s="210">
        <v>66</v>
      </c>
      <c r="G42" s="181">
        <v>60</v>
      </c>
      <c r="H42" s="184">
        <v>0</v>
      </c>
      <c r="I42" s="183">
        <f>F42/G42*100</f>
        <v>110.00000000000001</v>
      </c>
    </row>
    <row r="43" spans="2:9" s="3" customFormat="1" ht="12.75">
      <c r="B43" s="186">
        <v>210</v>
      </c>
      <c r="C43" s="178" t="s">
        <v>20</v>
      </c>
      <c r="D43" s="208">
        <v>0</v>
      </c>
      <c r="E43" s="211">
        <v>0</v>
      </c>
      <c r="F43" s="210">
        <v>0</v>
      </c>
      <c r="G43" s="181">
        <v>0</v>
      </c>
      <c r="H43" s="185">
        <v>0</v>
      </c>
      <c r="I43" s="183">
        <v>0</v>
      </c>
    </row>
    <row r="44" spans="2:9" s="3" customFormat="1" ht="12.75">
      <c r="B44" s="177" t="s">
        <v>84</v>
      </c>
      <c r="C44" s="178" t="s">
        <v>21</v>
      </c>
      <c r="D44" s="208">
        <v>0</v>
      </c>
      <c r="E44" s="211">
        <v>0</v>
      </c>
      <c r="F44" s="210">
        <v>0</v>
      </c>
      <c r="G44" s="181">
        <v>0</v>
      </c>
      <c r="H44" s="184">
        <v>0</v>
      </c>
      <c r="I44" s="183">
        <v>0</v>
      </c>
    </row>
    <row r="45" spans="2:9" s="3" customFormat="1" ht="12.75">
      <c r="B45" s="177" t="s">
        <v>85</v>
      </c>
      <c r="C45" s="178" t="s">
        <v>22</v>
      </c>
      <c r="D45" s="208">
        <v>2000</v>
      </c>
      <c r="E45" s="211">
        <v>2520</v>
      </c>
      <c r="F45" s="210">
        <v>2853</v>
      </c>
      <c r="G45" s="181">
        <v>3026</v>
      </c>
      <c r="H45" s="185">
        <f>F45/E45*100</f>
        <v>113.21428571428571</v>
      </c>
      <c r="I45" s="183">
        <f>F45/G45*100</f>
        <v>94.28288169200265</v>
      </c>
    </row>
    <row r="46" spans="2:9" s="3" customFormat="1" ht="12.75">
      <c r="B46" s="177" t="s">
        <v>16</v>
      </c>
      <c r="C46" s="178" t="s">
        <v>24</v>
      </c>
      <c r="D46" s="208">
        <v>8000</v>
      </c>
      <c r="E46" s="211">
        <v>6000</v>
      </c>
      <c r="F46" s="210">
        <v>6447</v>
      </c>
      <c r="G46" s="181">
        <v>7150</v>
      </c>
      <c r="H46" s="184">
        <f>F46/E46*100</f>
        <v>107.45</v>
      </c>
      <c r="I46" s="183">
        <f>F46/G46*100</f>
        <v>90.16783216783216</v>
      </c>
    </row>
    <row r="47" spans="2:9" s="3" customFormat="1" ht="12.75">
      <c r="B47" s="177" t="s">
        <v>86</v>
      </c>
      <c r="C47" s="178" t="s">
        <v>26</v>
      </c>
      <c r="D47" s="208">
        <v>0</v>
      </c>
      <c r="E47" s="211">
        <v>0</v>
      </c>
      <c r="F47" s="210">
        <v>791</v>
      </c>
      <c r="G47" s="181">
        <v>1279</v>
      </c>
      <c r="H47" s="185">
        <v>0</v>
      </c>
      <c r="I47" s="183">
        <f>F47/G47*100</f>
        <v>61.84519155590304</v>
      </c>
    </row>
    <row r="48" spans="2:9" s="3" customFormat="1" ht="12.75">
      <c r="B48" s="177" t="s">
        <v>87</v>
      </c>
      <c r="C48" s="178" t="s">
        <v>79</v>
      </c>
      <c r="D48" s="187" t="s">
        <v>80</v>
      </c>
      <c r="E48" s="188" t="s">
        <v>80</v>
      </c>
      <c r="F48" s="189" t="s">
        <v>80</v>
      </c>
      <c r="G48" s="181">
        <v>0</v>
      </c>
      <c r="H48" s="190" t="s">
        <v>48</v>
      </c>
      <c r="I48" s="191" t="s">
        <v>28</v>
      </c>
    </row>
    <row r="49" spans="2:9" s="3" customFormat="1" ht="12.75">
      <c r="B49" s="177"/>
      <c r="C49" s="178" t="s">
        <v>29</v>
      </c>
      <c r="D49" s="208">
        <v>0</v>
      </c>
      <c r="E49" s="211">
        <v>0</v>
      </c>
      <c r="F49" s="210">
        <v>0</v>
      </c>
      <c r="G49" s="181">
        <v>0</v>
      </c>
      <c r="H49" s="185">
        <v>0</v>
      </c>
      <c r="I49" s="183">
        <v>0</v>
      </c>
    </row>
    <row r="50" spans="2:9" s="3" customFormat="1" ht="12.75">
      <c r="B50" s="177"/>
      <c r="C50" s="178" t="s">
        <v>30</v>
      </c>
      <c r="D50" s="208">
        <v>0</v>
      </c>
      <c r="E50" s="211">
        <v>0</v>
      </c>
      <c r="F50" s="210">
        <v>0</v>
      </c>
      <c r="G50" s="181">
        <v>0</v>
      </c>
      <c r="H50" s="184">
        <v>0</v>
      </c>
      <c r="I50" s="183">
        <v>0</v>
      </c>
    </row>
    <row r="51" spans="2:9" s="3" customFormat="1" ht="12.75">
      <c r="B51" s="177"/>
      <c r="C51" s="178" t="s">
        <v>31</v>
      </c>
      <c r="D51" s="208">
        <v>0</v>
      </c>
      <c r="E51" s="211">
        <v>0</v>
      </c>
      <c r="F51" s="210">
        <v>0</v>
      </c>
      <c r="G51" s="181">
        <v>0</v>
      </c>
      <c r="H51" s="184">
        <v>0</v>
      </c>
      <c r="I51" s="183">
        <v>0</v>
      </c>
    </row>
    <row r="52" spans="2:9" s="3" customFormat="1" ht="13.5" thickBot="1">
      <c r="B52" s="177"/>
      <c r="C52" s="178" t="s">
        <v>81</v>
      </c>
      <c r="D52" s="208">
        <v>0</v>
      </c>
      <c r="E52" s="203" t="s">
        <v>80</v>
      </c>
      <c r="F52" s="202" t="s">
        <v>80</v>
      </c>
      <c r="G52" s="204" t="s">
        <v>28</v>
      </c>
      <c r="H52" s="212" t="s">
        <v>28</v>
      </c>
      <c r="I52" s="213" t="s">
        <v>28</v>
      </c>
    </row>
    <row r="53" spans="2:9" s="3" customFormat="1" ht="13.5" thickBot="1">
      <c r="B53" s="172"/>
      <c r="C53" s="194" t="s">
        <v>33</v>
      </c>
      <c r="D53" s="214">
        <f>SUM(D41:D52)</f>
        <v>39000</v>
      </c>
      <c r="E53" s="215">
        <f>SUM(E41:E52)</f>
        <v>67520</v>
      </c>
      <c r="F53" s="195">
        <f>SUM(F41:F52)</f>
        <v>42178</v>
      </c>
      <c r="G53" s="196">
        <f>SUM(G41:G52)</f>
        <v>143911</v>
      </c>
      <c r="H53" s="206">
        <f>F53/E53*100</f>
        <v>62.46741706161137</v>
      </c>
      <c r="I53" s="207">
        <f aca="true" t="shared" si="3" ref="I53:I60">F53/G53*100</f>
        <v>29.308391992273002</v>
      </c>
    </row>
    <row r="54" spans="2:9" s="3" customFormat="1" ht="12.75">
      <c r="B54" s="177"/>
      <c r="C54" s="178" t="s">
        <v>18</v>
      </c>
      <c r="D54" s="179">
        <v>11000</v>
      </c>
      <c r="E54" s="216">
        <v>11000</v>
      </c>
      <c r="F54" s="181">
        <v>536</v>
      </c>
      <c r="G54" s="181">
        <v>885</v>
      </c>
      <c r="H54" s="182">
        <f>F54/E54*100</f>
        <v>4.872727272727273</v>
      </c>
      <c r="I54" s="183">
        <f t="shared" si="3"/>
        <v>60.564971751412436</v>
      </c>
    </row>
    <row r="55" spans="2:9" s="3" customFormat="1" ht="12.75">
      <c r="B55" s="186">
        <v>220</v>
      </c>
      <c r="C55" s="178" t="s">
        <v>19</v>
      </c>
      <c r="D55" s="179">
        <v>0</v>
      </c>
      <c r="E55" s="180">
        <v>10000</v>
      </c>
      <c r="F55" s="181">
        <v>30362</v>
      </c>
      <c r="G55" s="181">
        <v>16226</v>
      </c>
      <c r="H55" s="184">
        <f>F55/E55*100</f>
        <v>303.62</v>
      </c>
      <c r="I55" s="183">
        <f t="shared" si="3"/>
        <v>187.11943793911007</v>
      </c>
    </row>
    <row r="56" spans="2:9" s="3" customFormat="1" ht="12.75">
      <c r="B56" s="177" t="s">
        <v>88</v>
      </c>
      <c r="C56" s="178" t="s">
        <v>20</v>
      </c>
      <c r="D56" s="179">
        <v>0</v>
      </c>
      <c r="E56" s="180">
        <v>10000</v>
      </c>
      <c r="F56" s="181">
        <v>15997</v>
      </c>
      <c r="G56" s="181">
        <v>7145</v>
      </c>
      <c r="H56" s="185">
        <f>F56/E56*100</f>
        <v>159.97</v>
      </c>
      <c r="I56" s="183">
        <f t="shared" si="3"/>
        <v>223.89083275017495</v>
      </c>
    </row>
    <row r="57" spans="2:9" s="3" customFormat="1" ht="12.75">
      <c r="B57" s="177" t="s">
        <v>89</v>
      </c>
      <c r="C57" s="178" t="s">
        <v>21</v>
      </c>
      <c r="D57" s="179">
        <v>0</v>
      </c>
      <c r="E57" s="180">
        <v>0</v>
      </c>
      <c r="F57" s="181">
        <v>9202</v>
      </c>
      <c r="G57" s="181">
        <v>9091</v>
      </c>
      <c r="H57" s="184">
        <v>0</v>
      </c>
      <c r="I57" s="183">
        <f t="shared" si="3"/>
        <v>101.2209877901221</v>
      </c>
    </row>
    <row r="58" spans="2:9" s="3" customFormat="1" ht="12.75">
      <c r="B58" s="177" t="s">
        <v>90</v>
      </c>
      <c r="C58" s="178" t="s">
        <v>22</v>
      </c>
      <c r="D58" s="179">
        <v>3800</v>
      </c>
      <c r="E58" s="180">
        <v>6406</v>
      </c>
      <c r="F58" s="181">
        <v>7277</v>
      </c>
      <c r="G58" s="181">
        <v>9908</v>
      </c>
      <c r="H58" s="185">
        <f>F58/E58*100</f>
        <v>113.59662816109896</v>
      </c>
      <c r="I58" s="183">
        <f t="shared" si="3"/>
        <v>73.44570044408559</v>
      </c>
    </row>
    <row r="59" spans="2:9" s="3" customFormat="1" ht="12.75">
      <c r="B59" s="177" t="s">
        <v>16</v>
      </c>
      <c r="C59" s="178" t="s">
        <v>24</v>
      </c>
      <c r="D59" s="179">
        <v>2000</v>
      </c>
      <c r="E59" s="180">
        <v>2000</v>
      </c>
      <c r="F59" s="181">
        <v>1444</v>
      </c>
      <c r="G59" s="181">
        <v>1137</v>
      </c>
      <c r="H59" s="184">
        <f>F59/E59*100</f>
        <v>72.2</v>
      </c>
      <c r="I59" s="183">
        <f t="shared" si="3"/>
        <v>127.0008795074758</v>
      </c>
    </row>
    <row r="60" spans="2:9" s="3" customFormat="1" ht="12.75">
      <c r="B60" s="177" t="s">
        <v>91</v>
      </c>
      <c r="C60" s="178" t="s">
        <v>26</v>
      </c>
      <c r="D60" s="179">
        <v>500</v>
      </c>
      <c r="E60" s="180">
        <v>500</v>
      </c>
      <c r="F60" s="181">
        <v>878</v>
      </c>
      <c r="G60" s="181">
        <v>779</v>
      </c>
      <c r="H60" s="185">
        <f>F60/E60*100</f>
        <v>175.6</v>
      </c>
      <c r="I60" s="183">
        <f t="shared" si="3"/>
        <v>112.70860077021823</v>
      </c>
    </row>
    <row r="61" spans="2:9" s="3" customFormat="1" ht="12.75">
      <c r="B61" s="177"/>
      <c r="C61" s="178" t="s">
        <v>79</v>
      </c>
      <c r="D61" s="187" t="s">
        <v>80</v>
      </c>
      <c r="E61" s="188" t="s">
        <v>80</v>
      </c>
      <c r="F61" s="189" t="s">
        <v>80</v>
      </c>
      <c r="G61" s="181">
        <v>0</v>
      </c>
      <c r="H61" s="190" t="s">
        <v>28</v>
      </c>
      <c r="I61" s="191" t="s">
        <v>28</v>
      </c>
    </row>
    <row r="62" spans="2:9" s="3" customFormat="1" ht="12.75">
      <c r="B62" s="177"/>
      <c r="C62" s="178" t="s">
        <v>29</v>
      </c>
      <c r="D62" s="179">
        <v>3000</v>
      </c>
      <c r="E62" s="180">
        <v>3000</v>
      </c>
      <c r="F62" s="181">
        <v>4098</v>
      </c>
      <c r="G62" s="181">
        <v>2875</v>
      </c>
      <c r="H62" s="185">
        <f>F62/E62*100</f>
        <v>136.60000000000002</v>
      </c>
      <c r="I62" s="183">
        <f>F62/G62*100</f>
        <v>142.5391304347826</v>
      </c>
    </row>
    <row r="63" spans="2:9" s="3" customFormat="1" ht="12.75">
      <c r="B63" s="177"/>
      <c r="C63" s="178" t="s">
        <v>30</v>
      </c>
      <c r="D63" s="179">
        <v>0</v>
      </c>
      <c r="E63" s="180">
        <v>0</v>
      </c>
      <c r="F63" s="181">
        <v>0</v>
      </c>
      <c r="G63" s="181">
        <v>0</v>
      </c>
      <c r="H63" s="184">
        <v>0</v>
      </c>
      <c r="I63" s="183">
        <v>0</v>
      </c>
    </row>
    <row r="64" spans="2:9" s="3" customFormat="1" ht="12.75">
      <c r="B64" s="177"/>
      <c r="C64" s="178" t="s">
        <v>31</v>
      </c>
      <c r="D64" s="179">
        <v>0</v>
      </c>
      <c r="E64" s="180">
        <v>0</v>
      </c>
      <c r="F64" s="181">
        <v>0</v>
      </c>
      <c r="G64" s="181">
        <v>118</v>
      </c>
      <c r="H64" s="184">
        <v>0</v>
      </c>
      <c r="I64" s="183">
        <f>F64/G64*100</f>
        <v>0</v>
      </c>
    </row>
    <row r="65" spans="2:9" s="3" customFormat="1" ht="13.5" thickBot="1">
      <c r="B65" s="177"/>
      <c r="C65" s="178" t="s">
        <v>81</v>
      </c>
      <c r="D65" s="179">
        <v>0</v>
      </c>
      <c r="E65" s="192" t="s">
        <v>80</v>
      </c>
      <c r="F65" s="189" t="s">
        <v>80</v>
      </c>
      <c r="G65" s="193" t="s">
        <v>28</v>
      </c>
      <c r="H65" s="190" t="s">
        <v>28</v>
      </c>
      <c r="I65" s="191" t="s">
        <v>28</v>
      </c>
    </row>
    <row r="66" spans="2:9" s="3" customFormat="1" ht="13.5" thickBot="1">
      <c r="B66" s="172"/>
      <c r="C66" s="194" t="s">
        <v>33</v>
      </c>
      <c r="D66" s="195">
        <f>SUM(D54:D65)</f>
        <v>20300</v>
      </c>
      <c r="E66" s="196">
        <f>SUM(E54:E65)</f>
        <v>42906</v>
      </c>
      <c r="F66" s="196">
        <f>SUM(F54:F65)</f>
        <v>69794</v>
      </c>
      <c r="G66" s="196">
        <f>SUM(G54:G65)</f>
        <v>48164</v>
      </c>
      <c r="H66" s="197">
        <f>F66/E66*100</f>
        <v>162.6672260289936</v>
      </c>
      <c r="I66" s="198">
        <f>F66/G66*100</f>
        <v>144.90906070924342</v>
      </c>
    </row>
    <row r="67" spans="2:9" s="3" customFormat="1" ht="12.75">
      <c r="B67" s="177"/>
      <c r="C67" s="178" t="s">
        <v>18</v>
      </c>
      <c r="D67" s="179">
        <v>0</v>
      </c>
      <c r="E67" s="180">
        <v>0</v>
      </c>
      <c r="F67" s="181">
        <v>36</v>
      </c>
      <c r="G67" s="181">
        <v>0</v>
      </c>
      <c r="H67" s="182">
        <v>0</v>
      </c>
      <c r="I67" s="183">
        <v>0</v>
      </c>
    </row>
    <row r="68" spans="2:9" s="3" customFormat="1" ht="12.75">
      <c r="B68" s="177"/>
      <c r="C68" s="178" t="s">
        <v>19</v>
      </c>
      <c r="D68" s="179">
        <v>0</v>
      </c>
      <c r="E68" s="180">
        <v>0</v>
      </c>
      <c r="F68" s="181">
        <v>0</v>
      </c>
      <c r="G68" s="181">
        <v>0</v>
      </c>
      <c r="H68" s="184">
        <v>0</v>
      </c>
      <c r="I68" s="183">
        <v>0</v>
      </c>
    </row>
    <row r="69" spans="2:9" s="3" customFormat="1" ht="12.75">
      <c r="B69" s="186">
        <v>230</v>
      </c>
      <c r="C69" s="178" t="s">
        <v>20</v>
      </c>
      <c r="D69" s="179">
        <v>0</v>
      </c>
      <c r="E69" s="180">
        <v>0</v>
      </c>
      <c r="F69" s="181">
        <v>0</v>
      </c>
      <c r="G69" s="181">
        <v>0</v>
      </c>
      <c r="H69" s="185">
        <v>0</v>
      </c>
      <c r="I69" s="183">
        <v>0</v>
      </c>
    </row>
    <row r="70" spans="2:9" s="3" customFormat="1" ht="12.75">
      <c r="B70" s="177" t="s">
        <v>92</v>
      </c>
      <c r="C70" s="178" t="s">
        <v>21</v>
      </c>
      <c r="D70" s="179">
        <v>0</v>
      </c>
      <c r="E70" s="180">
        <v>0</v>
      </c>
      <c r="F70" s="181">
        <v>0</v>
      </c>
      <c r="G70" s="181">
        <v>0</v>
      </c>
      <c r="H70" s="184">
        <v>0</v>
      </c>
      <c r="I70" s="183">
        <v>0</v>
      </c>
    </row>
    <row r="71" spans="2:9" s="3" customFormat="1" ht="12.75">
      <c r="B71" s="177" t="s">
        <v>78</v>
      </c>
      <c r="C71" s="178" t="s">
        <v>22</v>
      </c>
      <c r="D71" s="179">
        <v>650</v>
      </c>
      <c r="E71" s="180">
        <v>4902</v>
      </c>
      <c r="F71" s="181">
        <v>5559</v>
      </c>
      <c r="G71" s="181">
        <v>199</v>
      </c>
      <c r="H71" s="185">
        <f>F71/E71*100</f>
        <v>113.40269277845778</v>
      </c>
      <c r="I71" s="183">
        <f>F71/G71*100</f>
        <v>2793.467336683417</v>
      </c>
    </row>
    <row r="72" spans="2:9" s="3" customFormat="1" ht="12.75">
      <c r="B72" s="177"/>
      <c r="C72" s="178" t="s">
        <v>24</v>
      </c>
      <c r="D72" s="179">
        <v>10000</v>
      </c>
      <c r="E72" s="180">
        <v>12000</v>
      </c>
      <c r="F72" s="181">
        <v>18230</v>
      </c>
      <c r="G72" s="181">
        <v>7230</v>
      </c>
      <c r="H72" s="184">
        <f>F72/E72*100</f>
        <v>151.91666666666669</v>
      </c>
      <c r="I72" s="183">
        <f>F72/G72*100</f>
        <v>252.14384508990318</v>
      </c>
    </row>
    <row r="73" spans="2:9" s="3" customFormat="1" ht="12.75">
      <c r="B73" s="177"/>
      <c r="C73" s="178" t="s">
        <v>26</v>
      </c>
      <c r="D73" s="179">
        <v>0</v>
      </c>
      <c r="E73" s="180">
        <v>0</v>
      </c>
      <c r="F73" s="181">
        <v>0</v>
      </c>
      <c r="G73" s="181">
        <v>5</v>
      </c>
      <c r="H73" s="185">
        <v>0</v>
      </c>
      <c r="I73" s="183">
        <f>F73/G73*100</f>
        <v>0</v>
      </c>
    </row>
    <row r="74" spans="2:9" s="3" customFormat="1" ht="12.75">
      <c r="B74" s="177"/>
      <c r="C74" s="178" t="s">
        <v>79</v>
      </c>
      <c r="D74" s="187" t="s">
        <v>80</v>
      </c>
      <c r="E74" s="188" t="s">
        <v>80</v>
      </c>
      <c r="F74" s="189" t="s">
        <v>80</v>
      </c>
      <c r="G74" s="181">
        <v>0</v>
      </c>
      <c r="H74" s="190" t="s">
        <v>28</v>
      </c>
      <c r="I74" s="191" t="s">
        <v>28</v>
      </c>
    </row>
    <row r="75" spans="2:9" s="3" customFormat="1" ht="12.75">
      <c r="B75" s="177"/>
      <c r="C75" s="178" t="s">
        <v>29</v>
      </c>
      <c r="D75" s="179">
        <v>0</v>
      </c>
      <c r="E75" s="180">
        <v>0</v>
      </c>
      <c r="F75" s="181">
        <v>0</v>
      </c>
      <c r="G75" s="181">
        <v>0</v>
      </c>
      <c r="H75" s="185">
        <v>0</v>
      </c>
      <c r="I75" s="183">
        <v>0</v>
      </c>
    </row>
    <row r="76" spans="2:9" s="3" customFormat="1" ht="12.75">
      <c r="B76" s="177"/>
      <c r="C76" s="178" t="s">
        <v>30</v>
      </c>
      <c r="D76" s="179">
        <v>0</v>
      </c>
      <c r="E76" s="180">
        <v>0</v>
      </c>
      <c r="F76" s="181">
        <v>0</v>
      </c>
      <c r="G76" s="181">
        <v>0</v>
      </c>
      <c r="H76" s="184">
        <v>0</v>
      </c>
      <c r="I76" s="183">
        <v>0</v>
      </c>
    </row>
    <row r="77" spans="2:9" s="3" customFormat="1" ht="12.75">
      <c r="B77" s="177"/>
      <c r="C77" s="178" t="s">
        <v>31</v>
      </c>
      <c r="D77" s="179">
        <v>0</v>
      </c>
      <c r="E77" s="180">
        <v>0</v>
      </c>
      <c r="F77" s="181">
        <v>0</v>
      </c>
      <c r="G77" s="181">
        <v>0</v>
      </c>
      <c r="H77" s="184">
        <v>0</v>
      </c>
      <c r="I77" s="183">
        <v>0</v>
      </c>
    </row>
    <row r="78" spans="2:9" s="3" customFormat="1" ht="13.5" thickBot="1">
      <c r="B78" s="177"/>
      <c r="C78" s="178" t="s">
        <v>81</v>
      </c>
      <c r="D78" s="179">
        <v>0</v>
      </c>
      <c r="E78" s="192" t="s">
        <v>80</v>
      </c>
      <c r="F78" s="189" t="s">
        <v>80</v>
      </c>
      <c r="G78" s="193" t="s">
        <v>28</v>
      </c>
      <c r="H78" s="190" t="s">
        <v>28</v>
      </c>
      <c r="I78" s="191" t="s">
        <v>28</v>
      </c>
    </row>
    <row r="79" spans="2:9" s="3" customFormat="1" ht="13.5" thickBot="1">
      <c r="B79" s="172"/>
      <c r="C79" s="194" t="s">
        <v>33</v>
      </c>
      <c r="D79" s="195">
        <f>SUM(D67:D78)</f>
        <v>10650</v>
      </c>
      <c r="E79" s="196">
        <f>SUM(E67:E78)</f>
        <v>16902</v>
      </c>
      <c r="F79" s="196">
        <f>SUM(F67:F78)</f>
        <v>23825</v>
      </c>
      <c r="G79" s="196">
        <f>SUM(G67:G78)</f>
        <v>7434</v>
      </c>
      <c r="H79" s="197">
        <f>F79/E79*100</f>
        <v>140.95964974559223</v>
      </c>
      <c r="I79" s="198">
        <f>F79/G79*100</f>
        <v>320.486951842884</v>
      </c>
    </row>
    <row r="80" spans="2:9" s="3" customFormat="1" ht="12.75">
      <c r="B80" s="177"/>
      <c r="C80" s="178" t="s">
        <v>18</v>
      </c>
      <c r="D80" s="179">
        <v>0</v>
      </c>
      <c r="E80" s="180">
        <v>0</v>
      </c>
      <c r="F80" s="181">
        <v>0</v>
      </c>
      <c r="G80" s="181">
        <v>698</v>
      </c>
      <c r="H80" s="182">
        <v>0</v>
      </c>
      <c r="I80" s="183">
        <f>F80/G80*100</f>
        <v>0</v>
      </c>
    </row>
    <row r="81" spans="2:9" s="3" customFormat="1" ht="12.75">
      <c r="B81" s="177"/>
      <c r="C81" s="178" t="s">
        <v>19</v>
      </c>
      <c r="D81" s="179">
        <v>0</v>
      </c>
      <c r="E81" s="180">
        <v>0</v>
      </c>
      <c r="F81" s="181">
        <v>0</v>
      </c>
      <c r="G81" s="181">
        <v>0</v>
      </c>
      <c r="H81" s="184">
        <v>0</v>
      </c>
      <c r="I81" s="183">
        <v>0</v>
      </c>
    </row>
    <row r="82" spans="2:9" s="3" customFormat="1" ht="12.75">
      <c r="B82" s="186">
        <v>240</v>
      </c>
      <c r="C82" s="178" t="s">
        <v>20</v>
      </c>
      <c r="D82" s="179">
        <v>0</v>
      </c>
      <c r="E82" s="180">
        <v>0</v>
      </c>
      <c r="F82" s="181">
        <v>0</v>
      </c>
      <c r="G82" s="181">
        <v>2</v>
      </c>
      <c r="H82" s="185">
        <v>0</v>
      </c>
      <c r="I82" s="183">
        <v>0</v>
      </c>
    </row>
    <row r="83" spans="2:9" s="3" customFormat="1" ht="12.75">
      <c r="B83" s="177" t="s">
        <v>93</v>
      </c>
      <c r="C83" s="178" t="s">
        <v>21</v>
      </c>
      <c r="D83" s="179">
        <v>0</v>
      </c>
      <c r="E83" s="180">
        <v>0</v>
      </c>
      <c r="F83" s="181">
        <v>0</v>
      </c>
      <c r="G83" s="181">
        <v>1</v>
      </c>
      <c r="H83" s="184">
        <v>0</v>
      </c>
      <c r="I83" s="183">
        <f>F83/G83*100</f>
        <v>0</v>
      </c>
    </row>
    <row r="84" spans="2:9" s="3" customFormat="1" ht="12.75">
      <c r="B84" s="177" t="s">
        <v>94</v>
      </c>
      <c r="C84" s="178" t="s">
        <v>22</v>
      </c>
      <c r="D84" s="179">
        <v>50</v>
      </c>
      <c r="E84" s="180">
        <v>0</v>
      </c>
      <c r="F84" s="181">
        <v>0</v>
      </c>
      <c r="G84" s="181">
        <v>650</v>
      </c>
      <c r="H84" s="185">
        <v>0</v>
      </c>
      <c r="I84" s="183">
        <f>F84/G84*100</f>
        <v>0</v>
      </c>
    </row>
    <row r="85" spans="2:9" s="3" customFormat="1" ht="12.75">
      <c r="B85" s="177" t="s">
        <v>95</v>
      </c>
      <c r="C85" s="178" t="s">
        <v>24</v>
      </c>
      <c r="D85" s="179">
        <v>16500</v>
      </c>
      <c r="E85" s="180">
        <v>500</v>
      </c>
      <c r="F85" s="181">
        <v>297</v>
      </c>
      <c r="G85" s="181">
        <v>10450</v>
      </c>
      <c r="H85" s="184">
        <f>F85/E85*100</f>
        <v>59.4</v>
      </c>
      <c r="I85" s="183">
        <f>F85/G85*100</f>
        <v>2.8421052631578947</v>
      </c>
    </row>
    <row r="86" spans="2:9" s="3" customFormat="1" ht="12.75">
      <c r="B86" s="177" t="s">
        <v>96</v>
      </c>
      <c r="C86" s="178" t="s">
        <v>26</v>
      </c>
      <c r="D86" s="179">
        <v>0</v>
      </c>
      <c r="E86" s="180">
        <v>0</v>
      </c>
      <c r="F86" s="181">
        <v>0</v>
      </c>
      <c r="G86" s="181">
        <v>0</v>
      </c>
      <c r="H86" s="185">
        <v>0</v>
      </c>
      <c r="I86" s="183">
        <v>0</v>
      </c>
    </row>
    <row r="87" spans="2:9" s="3" customFormat="1" ht="12.75">
      <c r="B87" s="177"/>
      <c r="C87" s="178" t="s">
        <v>79</v>
      </c>
      <c r="D87" s="187" t="s">
        <v>80</v>
      </c>
      <c r="E87" s="188" t="s">
        <v>80</v>
      </c>
      <c r="F87" s="189" t="s">
        <v>80</v>
      </c>
      <c r="G87" s="181">
        <v>183</v>
      </c>
      <c r="H87" s="190" t="s">
        <v>28</v>
      </c>
      <c r="I87" s="191" t="s">
        <v>28</v>
      </c>
    </row>
    <row r="88" spans="2:9" s="3" customFormat="1" ht="12.75">
      <c r="B88" s="177"/>
      <c r="C88" s="178" t="s">
        <v>29</v>
      </c>
      <c r="D88" s="179">
        <v>0</v>
      </c>
      <c r="E88" s="180">
        <v>0</v>
      </c>
      <c r="F88" s="181">
        <v>0</v>
      </c>
      <c r="G88" s="181">
        <v>0</v>
      </c>
      <c r="H88" s="185">
        <v>0</v>
      </c>
      <c r="I88" s="183">
        <v>0</v>
      </c>
    </row>
    <row r="89" spans="2:9" s="3" customFormat="1" ht="12.75">
      <c r="B89" s="177"/>
      <c r="C89" s="178" t="s">
        <v>30</v>
      </c>
      <c r="D89" s="179">
        <v>600000</v>
      </c>
      <c r="E89" s="180">
        <v>616000</v>
      </c>
      <c r="F89" s="181">
        <v>1430490</v>
      </c>
      <c r="G89" s="181">
        <v>1</v>
      </c>
      <c r="H89" s="184">
        <f>F89/E89*100</f>
        <v>232.22240259740258</v>
      </c>
      <c r="I89" s="183">
        <v>0</v>
      </c>
    </row>
    <row r="90" spans="2:9" s="3" customFormat="1" ht="12.75">
      <c r="B90" s="177"/>
      <c r="C90" s="178" t="s">
        <v>31</v>
      </c>
      <c r="D90" s="179">
        <v>0</v>
      </c>
      <c r="E90" s="180">
        <v>0</v>
      </c>
      <c r="F90" s="181">
        <v>0</v>
      </c>
      <c r="G90" s="181">
        <v>0</v>
      </c>
      <c r="H90" s="184">
        <v>0</v>
      </c>
      <c r="I90" s="183">
        <v>0</v>
      </c>
    </row>
    <row r="91" spans="2:9" s="3" customFormat="1" ht="13.5" thickBot="1">
      <c r="B91" s="177"/>
      <c r="C91" s="178" t="s">
        <v>81</v>
      </c>
      <c r="D91" s="179">
        <v>2541250</v>
      </c>
      <c r="E91" s="192" t="s">
        <v>80</v>
      </c>
      <c r="F91" s="189" t="s">
        <v>80</v>
      </c>
      <c r="G91" s="193" t="s">
        <v>28</v>
      </c>
      <c r="H91" s="190" t="s">
        <v>28</v>
      </c>
      <c r="I91" s="191" t="s">
        <v>28</v>
      </c>
    </row>
    <row r="92" spans="2:9" s="3" customFormat="1" ht="13.5" thickBot="1">
      <c r="B92" s="172"/>
      <c r="C92" s="194" t="s">
        <v>33</v>
      </c>
      <c r="D92" s="195">
        <f>SUM(D80:D91)</f>
        <v>3157800</v>
      </c>
      <c r="E92" s="196">
        <f>SUM(E80:E91)</f>
        <v>616500</v>
      </c>
      <c r="F92" s="196">
        <f>SUM(F80:F91)</f>
        <v>1430787</v>
      </c>
      <c r="G92" s="196">
        <f>SUM(G80:G91)</f>
        <v>11985</v>
      </c>
      <c r="H92" s="197">
        <f>F92/E92*100</f>
        <v>232.08223844282236</v>
      </c>
      <c r="I92" s="198">
        <f>F92/G92*100</f>
        <v>11938.147684605756</v>
      </c>
    </row>
    <row r="93" spans="2:9" s="3" customFormat="1" ht="12.75">
      <c r="B93" s="177"/>
      <c r="C93" s="178" t="s">
        <v>18</v>
      </c>
      <c r="D93" s="179">
        <v>0</v>
      </c>
      <c r="E93" s="180">
        <v>0</v>
      </c>
      <c r="F93" s="181">
        <v>0</v>
      </c>
      <c r="G93" s="181">
        <v>0</v>
      </c>
      <c r="H93" s="182">
        <v>0</v>
      </c>
      <c r="I93" s="183">
        <v>0</v>
      </c>
    </row>
    <row r="94" spans="2:9" s="3" customFormat="1" ht="12.75">
      <c r="B94" s="186">
        <v>250</v>
      </c>
      <c r="C94" s="178" t="s">
        <v>19</v>
      </c>
      <c r="D94" s="179">
        <v>0</v>
      </c>
      <c r="E94" s="180">
        <v>0</v>
      </c>
      <c r="F94" s="181">
        <v>0</v>
      </c>
      <c r="G94" s="181">
        <v>0</v>
      </c>
      <c r="H94" s="184">
        <v>0</v>
      </c>
      <c r="I94" s="183">
        <v>0</v>
      </c>
    </row>
    <row r="95" spans="2:9" s="3" customFormat="1" ht="12.75">
      <c r="B95" s="177" t="s">
        <v>97</v>
      </c>
      <c r="C95" s="178" t="s">
        <v>20</v>
      </c>
      <c r="D95" s="179">
        <v>0</v>
      </c>
      <c r="E95" s="180">
        <v>0</v>
      </c>
      <c r="F95" s="181">
        <v>0</v>
      </c>
      <c r="G95" s="181">
        <v>0</v>
      </c>
      <c r="H95" s="185">
        <v>0</v>
      </c>
      <c r="I95" s="183">
        <v>0</v>
      </c>
    </row>
    <row r="96" spans="2:9" s="3" customFormat="1" ht="12.75">
      <c r="B96" s="177" t="s">
        <v>98</v>
      </c>
      <c r="C96" s="178" t="s">
        <v>21</v>
      </c>
      <c r="D96" s="179">
        <v>0</v>
      </c>
      <c r="E96" s="180">
        <v>0</v>
      </c>
      <c r="F96" s="181">
        <v>0</v>
      </c>
      <c r="G96" s="181">
        <v>0</v>
      </c>
      <c r="H96" s="184">
        <v>0</v>
      </c>
      <c r="I96" s="183">
        <v>0</v>
      </c>
    </row>
    <row r="97" spans="2:9" s="3" customFormat="1" ht="12.75">
      <c r="B97" s="177" t="s">
        <v>95</v>
      </c>
      <c r="C97" s="178" t="s">
        <v>22</v>
      </c>
      <c r="D97" s="179">
        <v>0</v>
      </c>
      <c r="E97" s="180">
        <v>0</v>
      </c>
      <c r="F97" s="181">
        <v>0</v>
      </c>
      <c r="G97" s="181">
        <v>0</v>
      </c>
      <c r="H97" s="185">
        <v>0</v>
      </c>
      <c r="I97" s="183">
        <v>0</v>
      </c>
    </row>
    <row r="98" spans="2:9" s="3" customFormat="1" ht="12.75">
      <c r="B98" s="177" t="s">
        <v>96</v>
      </c>
      <c r="C98" s="178" t="s">
        <v>24</v>
      </c>
      <c r="D98" s="179">
        <v>0</v>
      </c>
      <c r="E98" s="180">
        <v>0</v>
      </c>
      <c r="F98" s="181">
        <v>0</v>
      </c>
      <c r="G98" s="181">
        <v>0</v>
      </c>
      <c r="H98" s="184">
        <v>0</v>
      </c>
      <c r="I98" s="183">
        <v>0</v>
      </c>
    </row>
    <row r="99" spans="2:9" s="3" customFormat="1" ht="12.75">
      <c r="B99" s="177"/>
      <c r="C99" s="178" t="s">
        <v>26</v>
      </c>
      <c r="D99" s="179">
        <v>0</v>
      </c>
      <c r="E99" s="180">
        <v>0</v>
      </c>
      <c r="F99" s="181">
        <v>0</v>
      </c>
      <c r="G99" s="181">
        <v>0</v>
      </c>
      <c r="H99" s="185">
        <v>0</v>
      </c>
      <c r="I99" s="183">
        <v>0</v>
      </c>
    </row>
    <row r="100" spans="2:9" s="3" customFormat="1" ht="12.75">
      <c r="B100" s="177"/>
      <c r="C100" s="178" t="s">
        <v>79</v>
      </c>
      <c r="D100" s="187" t="s">
        <v>80</v>
      </c>
      <c r="E100" s="188" t="s">
        <v>80</v>
      </c>
      <c r="F100" s="189" t="s">
        <v>80</v>
      </c>
      <c r="G100" s="181">
        <v>0</v>
      </c>
      <c r="H100" s="190" t="s">
        <v>28</v>
      </c>
      <c r="I100" s="191" t="s">
        <v>48</v>
      </c>
    </row>
    <row r="101" spans="2:9" s="3" customFormat="1" ht="12.75">
      <c r="B101" s="177"/>
      <c r="C101" s="178" t="s">
        <v>29</v>
      </c>
      <c r="D101" s="179">
        <v>0</v>
      </c>
      <c r="E101" s="180">
        <v>0</v>
      </c>
      <c r="F101" s="181">
        <v>0</v>
      </c>
      <c r="G101" s="181">
        <v>0</v>
      </c>
      <c r="H101" s="185">
        <v>0</v>
      </c>
      <c r="I101" s="183">
        <v>0</v>
      </c>
    </row>
    <row r="102" spans="2:9" s="3" customFormat="1" ht="12.75">
      <c r="B102" s="177"/>
      <c r="C102" s="178" t="s">
        <v>30</v>
      </c>
      <c r="D102" s="179">
        <v>0</v>
      </c>
      <c r="E102" s="180">
        <v>0</v>
      </c>
      <c r="F102" s="181">
        <v>0</v>
      </c>
      <c r="G102" s="181">
        <v>0</v>
      </c>
      <c r="H102" s="184">
        <v>0</v>
      </c>
      <c r="I102" s="183">
        <v>0</v>
      </c>
    </row>
    <row r="103" spans="2:9" s="3" customFormat="1" ht="12.75">
      <c r="B103" s="177"/>
      <c r="C103" s="178" t="s">
        <v>31</v>
      </c>
      <c r="D103" s="179">
        <v>0</v>
      </c>
      <c r="E103" s="180">
        <v>0</v>
      </c>
      <c r="F103" s="181">
        <v>0</v>
      </c>
      <c r="G103" s="181">
        <v>0</v>
      </c>
      <c r="H103" s="184">
        <v>0</v>
      </c>
      <c r="I103" s="183">
        <v>0</v>
      </c>
    </row>
    <row r="104" spans="2:9" s="3" customFormat="1" ht="13.5" thickBot="1">
      <c r="B104" s="177"/>
      <c r="C104" s="178" t="s">
        <v>81</v>
      </c>
      <c r="D104" s="179">
        <v>55063</v>
      </c>
      <c r="E104" s="192" t="s">
        <v>80</v>
      </c>
      <c r="F104" s="189" t="s">
        <v>80</v>
      </c>
      <c r="G104" s="193" t="s">
        <v>28</v>
      </c>
      <c r="H104" s="190" t="s">
        <v>28</v>
      </c>
      <c r="I104" s="213" t="s">
        <v>28</v>
      </c>
    </row>
    <row r="105" spans="2:9" s="3" customFormat="1" ht="13.5" thickBot="1">
      <c r="B105" s="172"/>
      <c r="C105" s="194" t="s">
        <v>33</v>
      </c>
      <c r="D105" s="66">
        <f>SUM(D93:D104)</f>
        <v>55063</v>
      </c>
      <c r="E105" s="217">
        <f>SUM(E93:E104)</f>
        <v>0</v>
      </c>
      <c r="F105" s="217">
        <f>SUM(F93:F104)</f>
        <v>0</v>
      </c>
      <c r="G105" s="217">
        <f>SUM(G93:G104)</f>
        <v>0</v>
      </c>
      <c r="H105" s="206">
        <v>0</v>
      </c>
      <c r="I105" s="207">
        <v>0</v>
      </c>
    </row>
    <row r="106" spans="2:9" s="3" customFormat="1" ht="12.75">
      <c r="B106" s="218"/>
      <c r="C106" s="218"/>
      <c r="D106" s="219"/>
      <c r="E106" s="219"/>
      <c r="F106" s="219"/>
      <c r="G106" s="219"/>
      <c r="H106" s="220"/>
      <c r="I106" s="220"/>
    </row>
    <row r="107" spans="2:9" s="3" customFormat="1" ht="12.75">
      <c r="B107" s="218"/>
      <c r="C107" s="218"/>
      <c r="D107" s="219"/>
      <c r="E107" s="219"/>
      <c r="F107" s="219"/>
      <c r="G107" s="219"/>
      <c r="H107" s="220"/>
      <c r="I107" s="220"/>
    </row>
    <row r="108" spans="2:9" s="3" customFormat="1" ht="12.75">
      <c r="B108" s="218"/>
      <c r="C108" s="218"/>
      <c r="D108" s="219"/>
      <c r="E108" s="219"/>
      <c r="F108" s="219" t="s">
        <v>99</v>
      </c>
      <c r="G108" s="219"/>
      <c r="H108" s="218"/>
      <c r="I108" s="218"/>
    </row>
    <row r="109" spans="2:9" s="3" customFormat="1" ht="18">
      <c r="B109" s="221"/>
      <c r="C109" s="221"/>
      <c r="D109" s="222"/>
      <c r="E109" s="139"/>
      <c r="F109" s="139"/>
      <c r="G109" s="140"/>
      <c r="H109" s="221"/>
      <c r="I109" s="221"/>
    </row>
    <row r="110" spans="2:9" s="3" customFormat="1" ht="12.75">
      <c r="B110" s="218"/>
      <c r="C110" s="218"/>
      <c r="D110" s="223"/>
      <c r="E110" s="224"/>
      <c r="F110" s="225"/>
      <c r="G110" s="146"/>
      <c r="H110" s="218"/>
      <c r="I110" s="218" t="s">
        <v>4</v>
      </c>
    </row>
    <row r="111" spans="2:9" s="3" customFormat="1" ht="13.5" thickBot="1">
      <c r="B111" s="218"/>
      <c r="C111" s="218"/>
      <c r="D111" s="219"/>
      <c r="E111" s="226"/>
      <c r="F111" s="226"/>
      <c r="G111" s="226"/>
      <c r="H111" s="218"/>
      <c r="I111" s="218"/>
    </row>
    <row r="112" spans="2:9" s="3" customFormat="1" ht="12.75">
      <c r="B112" s="227"/>
      <c r="C112" s="228"/>
      <c r="D112" s="229"/>
      <c r="E112" s="230"/>
      <c r="F112" s="105"/>
      <c r="G112" s="105"/>
      <c r="H112" s="231"/>
      <c r="I112" s="232"/>
    </row>
    <row r="113" spans="2:9" s="3" customFormat="1" ht="12.75">
      <c r="B113" s="233"/>
      <c r="C113" s="234"/>
      <c r="D113" s="24" t="s">
        <v>5</v>
      </c>
      <c r="E113" s="235" t="s">
        <v>6</v>
      </c>
      <c r="F113" s="161" t="s">
        <v>7</v>
      </c>
      <c r="G113" s="161" t="s">
        <v>7</v>
      </c>
      <c r="H113" s="236" t="s">
        <v>8</v>
      </c>
      <c r="I113" s="237" t="s">
        <v>8</v>
      </c>
    </row>
    <row r="114" spans="2:9" s="3" customFormat="1" ht="12.75">
      <c r="B114" s="177" t="s">
        <v>9</v>
      </c>
      <c r="C114" s="159"/>
      <c r="D114" s="24" t="s">
        <v>10</v>
      </c>
      <c r="E114" s="235" t="s">
        <v>10</v>
      </c>
      <c r="F114" s="161" t="s">
        <v>11</v>
      </c>
      <c r="G114" s="161" t="s">
        <v>75</v>
      </c>
      <c r="H114" s="236" t="s">
        <v>12</v>
      </c>
      <c r="I114" s="238" t="s">
        <v>76</v>
      </c>
    </row>
    <row r="115" spans="2:9" s="3" customFormat="1" ht="13.5" thickBot="1">
      <c r="B115" s="172" t="s">
        <v>14</v>
      </c>
      <c r="C115" s="239"/>
      <c r="D115" s="33" t="s">
        <v>15</v>
      </c>
      <c r="E115" s="240" t="s">
        <v>15</v>
      </c>
      <c r="F115" s="241">
        <v>2005</v>
      </c>
      <c r="G115" s="242">
        <v>2004</v>
      </c>
      <c r="H115" s="41"/>
      <c r="I115" s="243"/>
    </row>
    <row r="116" spans="2:9" s="3" customFormat="1" ht="13.5" thickBot="1">
      <c r="B116" s="172" t="s">
        <v>16</v>
      </c>
      <c r="C116" s="173" t="s">
        <v>17</v>
      </c>
      <c r="D116" s="174">
        <v>1</v>
      </c>
      <c r="E116" s="173">
        <v>2</v>
      </c>
      <c r="F116" s="175">
        <v>3</v>
      </c>
      <c r="G116" s="173">
        <v>4</v>
      </c>
      <c r="H116" s="175">
        <v>5</v>
      </c>
      <c r="I116" s="176">
        <v>6</v>
      </c>
    </row>
    <row r="117" spans="2:9" s="3" customFormat="1" ht="12.75">
      <c r="B117" s="177"/>
      <c r="C117" s="178" t="s">
        <v>18</v>
      </c>
      <c r="D117" s="179">
        <v>19400</v>
      </c>
      <c r="E117" s="180">
        <v>19400</v>
      </c>
      <c r="F117" s="181">
        <v>57854</v>
      </c>
      <c r="G117" s="181">
        <v>92666</v>
      </c>
      <c r="H117" s="182">
        <f>F117/E117*100</f>
        <v>298.2164948453608</v>
      </c>
      <c r="I117" s="183">
        <f aca="true" t="shared" si="4" ref="I117:I123">F117/G117*100</f>
        <v>62.43282325772128</v>
      </c>
    </row>
    <row r="118" spans="2:9" s="3" customFormat="1" ht="12.75">
      <c r="B118" s="177"/>
      <c r="C118" s="178" t="s">
        <v>19</v>
      </c>
      <c r="D118" s="179">
        <v>0</v>
      </c>
      <c r="E118" s="180">
        <v>0</v>
      </c>
      <c r="F118" s="181">
        <v>341</v>
      </c>
      <c r="G118" s="181">
        <v>30</v>
      </c>
      <c r="H118" s="184">
        <v>0</v>
      </c>
      <c r="I118" s="183">
        <f t="shared" si="4"/>
        <v>1136.6666666666667</v>
      </c>
    </row>
    <row r="119" spans="2:9" s="3" customFormat="1" ht="12.75">
      <c r="B119" s="186">
        <v>290</v>
      </c>
      <c r="C119" s="178" t="s">
        <v>20</v>
      </c>
      <c r="D119" s="179">
        <v>0</v>
      </c>
      <c r="E119" s="180">
        <v>0</v>
      </c>
      <c r="F119" s="181">
        <v>196</v>
      </c>
      <c r="G119" s="181">
        <v>115</v>
      </c>
      <c r="H119" s="185">
        <v>0</v>
      </c>
      <c r="I119" s="183">
        <f t="shared" si="4"/>
        <v>170.43478260869566</v>
      </c>
    </row>
    <row r="120" spans="2:9" s="3" customFormat="1" ht="12.75">
      <c r="B120" s="177" t="s">
        <v>100</v>
      </c>
      <c r="C120" s="178" t="s">
        <v>21</v>
      </c>
      <c r="D120" s="179">
        <v>0</v>
      </c>
      <c r="E120" s="180">
        <v>0</v>
      </c>
      <c r="F120" s="181">
        <v>316</v>
      </c>
      <c r="G120" s="181">
        <v>259</v>
      </c>
      <c r="H120" s="184">
        <v>0</v>
      </c>
      <c r="I120" s="183">
        <f t="shared" si="4"/>
        <v>122.00772200772201</v>
      </c>
    </row>
    <row r="121" spans="2:9" s="3" customFormat="1" ht="12.75">
      <c r="B121" s="177" t="s">
        <v>82</v>
      </c>
      <c r="C121" s="178" t="s">
        <v>22</v>
      </c>
      <c r="D121" s="179">
        <v>117200</v>
      </c>
      <c r="E121" s="180">
        <v>116142</v>
      </c>
      <c r="F121" s="181">
        <v>114069</v>
      </c>
      <c r="G121" s="181">
        <v>182638</v>
      </c>
      <c r="H121" s="185">
        <f>F121/E121*100</f>
        <v>98.2151159787157</v>
      </c>
      <c r="I121" s="183">
        <f t="shared" si="4"/>
        <v>62.456334388243405</v>
      </c>
    </row>
    <row r="122" spans="2:9" s="3" customFormat="1" ht="12.75">
      <c r="B122" s="177" t="s">
        <v>78</v>
      </c>
      <c r="C122" s="178" t="s">
        <v>24</v>
      </c>
      <c r="D122" s="179">
        <v>97800</v>
      </c>
      <c r="E122" s="180">
        <v>47800</v>
      </c>
      <c r="F122" s="181">
        <v>44869</v>
      </c>
      <c r="G122" s="181">
        <v>154211</v>
      </c>
      <c r="H122" s="184">
        <f>F122/E122*100</f>
        <v>93.86820083682008</v>
      </c>
      <c r="I122" s="183">
        <f t="shared" si="4"/>
        <v>29.095849193637292</v>
      </c>
    </row>
    <row r="123" spans="2:9" s="3" customFormat="1" ht="12.75">
      <c r="B123" s="177"/>
      <c r="C123" s="178" t="s">
        <v>26</v>
      </c>
      <c r="D123" s="179">
        <v>0</v>
      </c>
      <c r="E123" s="180">
        <v>0</v>
      </c>
      <c r="F123" s="181">
        <v>2303</v>
      </c>
      <c r="G123" s="181">
        <v>994</v>
      </c>
      <c r="H123" s="185">
        <v>0</v>
      </c>
      <c r="I123" s="183">
        <f t="shared" si="4"/>
        <v>231.6901408450704</v>
      </c>
    </row>
    <row r="124" spans="2:9" s="3" customFormat="1" ht="12.75">
      <c r="B124" s="177"/>
      <c r="C124" s="178" t="s">
        <v>79</v>
      </c>
      <c r="D124" s="187" t="s">
        <v>80</v>
      </c>
      <c r="E124" s="188" t="s">
        <v>80</v>
      </c>
      <c r="F124" s="189" t="s">
        <v>80</v>
      </c>
      <c r="G124" s="181">
        <v>48362</v>
      </c>
      <c r="H124" s="190" t="s">
        <v>28</v>
      </c>
      <c r="I124" s="191" t="s">
        <v>28</v>
      </c>
    </row>
    <row r="125" spans="2:9" s="3" customFormat="1" ht="12.75">
      <c r="B125" s="177"/>
      <c r="C125" s="178" t="s">
        <v>29</v>
      </c>
      <c r="D125" s="179">
        <v>0</v>
      </c>
      <c r="E125" s="180">
        <v>0</v>
      </c>
      <c r="F125" s="181">
        <v>567</v>
      </c>
      <c r="G125" s="181">
        <v>28</v>
      </c>
      <c r="H125" s="185">
        <v>0</v>
      </c>
      <c r="I125" s="183">
        <f>F125/G125*100</f>
        <v>2025</v>
      </c>
    </row>
    <row r="126" spans="2:9" s="3" customFormat="1" ht="12.75">
      <c r="B126" s="177"/>
      <c r="C126" s="178" t="s">
        <v>30</v>
      </c>
      <c r="D126" s="179">
        <v>0</v>
      </c>
      <c r="E126" s="180">
        <v>0</v>
      </c>
      <c r="F126" s="181">
        <v>238230</v>
      </c>
      <c r="G126" s="181">
        <v>33</v>
      </c>
      <c r="H126" s="184">
        <v>0</v>
      </c>
      <c r="I126" s="183">
        <f>F126/G126*100</f>
        <v>721909.0909090909</v>
      </c>
    </row>
    <row r="127" spans="2:9" s="3" customFormat="1" ht="12.75">
      <c r="B127" s="177"/>
      <c r="C127" s="178" t="s">
        <v>31</v>
      </c>
      <c r="D127" s="179">
        <v>0</v>
      </c>
      <c r="E127" s="180">
        <v>0</v>
      </c>
      <c r="F127" s="181">
        <v>18</v>
      </c>
      <c r="G127" s="181">
        <v>0</v>
      </c>
      <c r="H127" s="184">
        <v>0</v>
      </c>
      <c r="I127" s="183">
        <v>0</v>
      </c>
    </row>
    <row r="128" spans="2:9" s="3" customFormat="1" ht="13.5" thickBot="1">
      <c r="B128" s="177"/>
      <c r="C128" s="178" t="s">
        <v>81</v>
      </c>
      <c r="D128" s="179">
        <v>0</v>
      </c>
      <c r="E128" s="192" t="s">
        <v>80</v>
      </c>
      <c r="F128" s="189" t="s">
        <v>80</v>
      </c>
      <c r="G128" s="193" t="s">
        <v>28</v>
      </c>
      <c r="H128" s="190" t="s">
        <v>28</v>
      </c>
      <c r="I128" s="191" t="s">
        <v>28</v>
      </c>
    </row>
    <row r="129" spans="2:9" s="3" customFormat="1" ht="13.5" thickBot="1">
      <c r="B129" s="172"/>
      <c r="C129" s="194" t="s">
        <v>33</v>
      </c>
      <c r="D129" s="195">
        <f>SUM(D117:D128)</f>
        <v>234400</v>
      </c>
      <c r="E129" s="244">
        <f>SUM(E117:E128)</f>
        <v>183342</v>
      </c>
      <c r="F129" s="195">
        <f>SUM(F117:F128)</f>
        <v>458763</v>
      </c>
      <c r="G129" s="244">
        <f>SUM(G117:G128)</f>
        <v>479336</v>
      </c>
      <c r="H129" s="197">
        <f>F129/E129*100</f>
        <v>250.22253493471217</v>
      </c>
      <c r="I129" s="198">
        <f>F129/G129*100</f>
        <v>95.70802109584926</v>
      </c>
    </row>
    <row r="130" spans="2:9" s="3" customFormat="1" ht="12.75">
      <c r="B130" s="177"/>
      <c r="C130" s="178" t="s">
        <v>18</v>
      </c>
      <c r="D130" s="245">
        <f aca="true" t="shared" si="5" ref="D130:G136">D156+D143</f>
        <v>0</v>
      </c>
      <c r="E130" s="246">
        <f t="shared" si="5"/>
        <v>0</v>
      </c>
      <c r="F130" s="245">
        <f t="shared" si="5"/>
        <v>5</v>
      </c>
      <c r="G130" s="246">
        <f t="shared" si="5"/>
        <v>6102</v>
      </c>
      <c r="H130" s="182">
        <v>0</v>
      </c>
      <c r="I130" s="183">
        <f>F130/G130*100</f>
        <v>0.08194034742707308</v>
      </c>
    </row>
    <row r="131" spans="2:9" s="3" customFormat="1" ht="12.75">
      <c r="B131" s="177"/>
      <c r="C131" s="178" t="s">
        <v>19</v>
      </c>
      <c r="D131" s="245">
        <f t="shared" si="5"/>
        <v>0</v>
      </c>
      <c r="E131" s="246">
        <f t="shared" si="5"/>
        <v>0</v>
      </c>
      <c r="F131" s="245">
        <f t="shared" si="5"/>
        <v>0</v>
      </c>
      <c r="G131" s="246">
        <f t="shared" si="5"/>
        <v>0</v>
      </c>
      <c r="H131" s="184">
        <v>0</v>
      </c>
      <c r="I131" s="183">
        <v>0</v>
      </c>
    </row>
    <row r="132" spans="2:9" s="3" customFormat="1" ht="12.75">
      <c r="B132" s="186">
        <v>300</v>
      </c>
      <c r="C132" s="178" t="s">
        <v>20</v>
      </c>
      <c r="D132" s="245">
        <f t="shared" si="5"/>
        <v>0</v>
      </c>
      <c r="E132" s="246">
        <f t="shared" si="5"/>
        <v>0</v>
      </c>
      <c r="F132" s="245">
        <f t="shared" si="5"/>
        <v>0</v>
      </c>
      <c r="G132" s="246">
        <f t="shared" si="5"/>
        <v>0</v>
      </c>
      <c r="H132" s="185">
        <v>0</v>
      </c>
      <c r="I132" s="183">
        <v>0</v>
      </c>
    </row>
    <row r="133" spans="2:9" s="3" customFormat="1" ht="12.75">
      <c r="B133" s="186" t="s">
        <v>101</v>
      </c>
      <c r="C133" s="178" t="s">
        <v>21</v>
      </c>
      <c r="D133" s="245">
        <f t="shared" si="5"/>
        <v>0</v>
      </c>
      <c r="E133" s="246">
        <f t="shared" si="5"/>
        <v>0</v>
      </c>
      <c r="F133" s="245">
        <f t="shared" si="5"/>
        <v>0</v>
      </c>
      <c r="G133" s="246">
        <f t="shared" si="5"/>
        <v>0</v>
      </c>
      <c r="H133" s="184">
        <v>0</v>
      </c>
      <c r="I133" s="183">
        <v>0</v>
      </c>
    </row>
    <row r="134" spans="2:9" s="3" customFormat="1" ht="12.75">
      <c r="B134" s="186" t="s">
        <v>16</v>
      </c>
      <c r="C134" s="178" t="s">
        <v>22</v>
      </c>
      <c r="D134" s="245">
        <f t="shared" si="5"/>
        <v>6300</v>
      </c>
      <c r="E134" s="246">
        <f t="shared" si="5"/>
        <v>30</v>
      </c>
      <c r="F134" s="245">
        <f t="shared" si="5"/>
        <v>30</v>
      </c>
      <c r="G134" s="246">
        <f t="shared" si="5"/>
        <v>964</v>
      </c>
      <c r="H134" s="185">
        <f>F134/E134*100</f>
        <v>100</v>
      </c>
      <c r="I134" s="183">
        <f>F134/G134*100</f>
        <v>3.112033195020747</v>
      </c>
    </row>
    <row r="135" spans="2:9" s="3" customFormat="1" ht="12.75">
      <c r="B135" s="186" t="s">
        <v>43</v>
      </c>
      <c r="C135" s="178" t="s">
        <v>24</v>
      </c>
      <c r="D135" s="245">
        <f t="shared" si="5"/>
        <v>0</v>
      </c>
      <c r="E135" s="246">
        <f t="shared" si="5"/>
        <v>0</v>
      </c>
      <c r="F135" s="245">
        <f t="shared" si="5"/>
        <v>0</v>
      </c>
      <c r="G135" s="246">
        <f t="shared" si="5"/>
        <v>0</v>
      </c>
      <c r="H135" s="184">
        <v>0</v>
      </c>
      <c r="I135" s="183">
        <v>0</v>
      </c>
    </row>
    <row r="136" spans="2:9" s="3" customFormat="1" ht="12.75">
      <c r="B136" s="177"/>
      <c r="C136" s="178" t="s">
        <v>26</v>
      </c>
      <c r="D136" s="245">
        <f t="shared" si="5"/>
        <v>0</v>
      </c>
      <c r="E136" s="246">
        <f t="shared" si="5"/>
        <v>0</v>
      </c>
      <c r="F136" s="245">
        <f t="shared" si="5"/>
        <v>0</v>
      </c>
      <c r="G136" s="246">
        <f t="shared" si="5"/>
        <v>0</v>
      </c>
      <c r="H136" s="185">
        <v>0</v>
      </c>
      <c r="I136" s="183">
        <v>0</v>
      </c>
    </row>
    <row r="137" spans="2:9" s="3" customFormat="1" ht="12.75">
      <c r="B137" s="177"/>
      <c r="C137" s="178" t="s">
        <v>79</v>
      </c>
      <c r="D137" s="247" t="s">
        <v>80</v>
      </c>
      <c r="E137" s="188" t="s">
        <v>80</v>
      </c>
      <c r="F137" s="189" t="s">
        <v>80</v>
      </c>
      <c r="G137" s="246">
        <f>G163+G150</f>
        <v>0</v>
      </c>
      <c r="H137" s="190" t="s">
        <v>28</v>
      </c>
      <c r="I137" s="191" t="s">
        <v>28</v>
      </c>
    </row>
    <row r="138" spans="2:9" s="3" customFormat="1" ht="12.75">
      <c r="B138" s="177"/>
      <c r="C138" s="178" t="s">
        <v>29</v>
      </c>
      <c r="D138" s="245">
        <f aca="true" t="shared" si="6" ref="D138:F140">D164+D151</f>
        <v>0</v>
      </c>
      <c r="E138" s="246">
        <f t="shared" si="6"/>
        <v>0</v>
      </c>
      <c r="F138" s="245">
        <f t="shared" si="6"/>
        <v>0</v>
      </c>
      <c r="G138" s="246">
        <f>G164+G151</f>
        <v>0</v>
      </c>
      <c r="H138" s="185">
        <v>0</v>
      </c>
      <c r="I138" s="183">
        <v>0</v>
      </c>
    </row>
    <row r="139" spans="2:9" s="3" customFormat="1" ht="12.75">
      <c r="B139" s="177"/>
      <c r="C139" s="178" t="s">
        <v>30</v>
      </c>
      <c r="D139" s="245">
        <f t="shared" si="6"/>
        <v>0</v>
      </c>
      <c r="E139" s="246">
        <f t="shared" si="6"/>
        <v>0</v>
      </c>
      <c r="F139" s="245">
        <f t="shared" si="6"/>
        <v>0</v>
      </c>
      <c r="G139" s="246">
        <f>G165+G152</f>
        <v>0</v>
      </c>
      <c r="H139" s="184">
        <v>0</v>
      </c>
      <c r="I139" s="183">
        <v>0</v>
      </c>
    </row>
    <row r="140" spans="2:9" s="3" customFormat="1" ht="12.75">
      <c r="B140" s="177"/>
      <c r="C140" s="178" t="s">
        <v>31</v>
      </c>
      <c r="D140" s="245">
        <f t="shared" si="6"/>
        <v>0</v>
      </c>
      <c r="E140" s="246">
        <f t="shared" si="6"/>
        <v>0</v>
      </c>
      <c r="F140" s="245">
        <f t="shared" si="6"/>
        <v>0</v>
      </c>
      <c r="G140" s="246">
        <f>G166+G153</f>
        <v>0</v>
      </c>
      <c r="H140" s="184">
        <v>0</v>
      </c>
      <c r="I140" s="183">
        <v>0</v>
      </c>
    </row>
    <row r="141" spans="2:9" s="3" customFormat="1" ht="13.5" thickBot="1">
      <c r="B141" s="177"/>
      <c r="C141" s="178" t="s">
        <v>81</v>
      </c>
      <c r="D141" s="245">
        <f>D167+D154</f>
        <v>0</v>
      </c>
      <c r="E141" s="192" t="s">
        <v>80</v>
      </c>
      <c r="F141" s="189" t="s">
        <v>80</v>
      </c>
      <c r="G141" s="193" t="s">
        <v>28</v>
      </c>
      <c r="H141" s="190" t="s">
        <v>28</v>
      </c>
      <c r="I141" s="191" t="s">
        <v>28</v>
      </c>
    </row>
    <row r="142" spans="2:9" s="3" customFormat="1" ht="13.5" thickBot="1">
      <c r="B142" s="172"/>
      <c r="C142" s="194" t="s">
        <v>33</v>
      </c>
      <c r="D142" s="195">
        <f>SUM(D130:D141)</f>
        <v>6300</v>
      </c>
      <c r="E142" s="244">
        <f>SUM(E130:E141)</f>
        <v>30</v>
      </c>
      <c r="F142" s="195">
        <f>SUM(F130:F141)</f>
        <v>35</v>
      </c>
      <c r="G142" s="244">
        <f>SUM(G130:G141)</f>
        <v>7066</v>
      </c>
      <c r="H142" s="197">
        <f>F142/E142*100</f>
        <v>116.66666666666667</v>
      </c>
      <c r="I142" s="198">
        <f>F142/G142*100</f>
        <v>0.4953297480894424</v>
      </c>
    </row>
    <row r="143" spans="2:9" s="3" customFormat="1" ht="12.75">
      <c r="B143" s="177"/>
      <c r="C143" s="178" t="s">
        <v>18</v>
      </c>
      <c r="D143" s="245">
        <v>0</v>
      </c>
      <c r="E143" s="180">
        <v>0</v>
      </c>
      <c r="F143" s="181">
        <v>5</v>
      </c>
      <c r="G143" s="181">
        <v>0</v>
      </c>
      <c r="H143" s="182">
        <v>0</v>
      </c>
      <c r="I143" s="183">
        <v>0</v>
      </c>
    </row>
    <row r="144" spans="2:9" s="3" customFormat="1" ht="12.75">
      <c r="B144" s="177"/>
      <c r="C144" s="178" t="s">
        <v>19</v>
      </c>
      <c r="D144" s="245">
        <v>0</v>
      </c>
      <c r="E144" s="180">
        <v>0</v>
      </c>
      <c r="F144" s="181">
        <v>0</v>
      </c>
      <c r="G144" s="181">
        <v>0</v>
      </c>
      <c r="H144" s="184">
        <v>0</v>
      </c>
      <c r="I144" s="183">
        <v>0</v>
      </c>
    </row>
    <row r="145" spans="2:9" s="3" customFormat="1" ht="12.75">
      <c r="B145" s="186">
        <v>310</v>
      </c>
      <c r="C145" s="178" t="s">
        <v>20</v>
      </c>
      <c r="D145" s="245">
        <v>0</v>
      </c>
      <c r="E145" s="180">
        <v>0</v>
      </c>
      <c r="F145" s="181">
        <v>0</v>
      </c>
      <c r="G145" s="181">
        <v>0</v>
      </c>
      <c r="H145" s="185">
        <v>0</v>
      </c>
      <c r="I145" s="183">
        <v>0</v>
      </c>
    </row>
    <row r="146" spans="2:9" s="3" customFormat="1" ht="12.75">
      <c r="B146" s="177" t="s">
        <v>102</v>
      </c>
      <c r="C146" s="178" t="s">
        <v>21</v>
      </c>
      <c r="D146" s="245">
        <v>0</v>
      </c>
      <c r="E146" s="180">
        <v>0</v>
      </c>
      <c r="F146" s="181">
        <v>0</v>
      </c>
      <c r="G146" s="181">
        <v>0</v>
      </c>
      <c r="H146" s="184">
        <v>0</v>
      </c>
      <c r="I146" s="183">
        <v>0</v>
      </c>
    </row>
    <row r="147" spans="2:9" s="3" customFormat="1" ht="12.75">
      <c r="B147" s="177" t="s">
        <v>103</v>
      </c>
      <c r="C147" s="178" t="s">
        <v>22</v>
      </c>
      <c r="D147" s="245">
        <v>6300</v>
      </c>
      <c r="E147" s="180">
        <v>30</v>
      </c>
      <c r="F147" s="181">
        <v>30</v>
      </c>
      <c r="G147" s="181">
        <v>964</v>
      </c>
      <c r="H147" s="185">
        <f>F147/E147*100</f>
        <v>100</v>
      </c>
      <c r="I147" s="183">
        <f>F147/G147*100</f>
        <v>3.112033195020747</v>
      </c>
    </row>
    <row r="148" spans="2:9" s="3" customFormat="1" ht="12.75">
      <c r="B148" s="177" t="s">
        <v>104</v>
      </c>
      <c r="C148" s="178" t="s">
        <v>24</v>
      </c>
      <c r="D148" s="245">
        <v>0</v>
      </c>
      <c r="E148" s="180">
        <v>0</v>
      </c>
      <c r="F148" s="181">
        <v>0</v>
      </c>
      <c r="G148" s="181">
        <v>0</v>
      </c>
      <c r="H148" s="184">
        <v>0</v>
      </c>
      <c r="I148" s="183">
        <v>0</v>
      </c>
    </row>
    <row r="149" spans="2:9" s="3" customFormat="1" ht="12.75">
      <c r="B149" s="177" t="s">
        <v>43</v>
      </c>
      <c r="C149" s="178" t="s">
        <v>26</v>
      </c>
      <c r="D149" s="245">
        <v>0</v>
      </c>
      <c r="E149" s="180">
        <v>0</v>
      </c>
      <c r="F149" s="181">
        <v>0</v>
      </c>
      <c r="G149" s="181">
        <v>0</v>
      </c>
      <c r="H149" s="185">
        <v>0</v>
      </c>
      <c r="I149" s="183">
        <v>0</v>
      </c>
    </row>
    <row r="150" spans="2:9" s="3" customFormat="1" ht="12.75">
      <c r="B150" s="177"/>
      <c r="C150" s="178" t="s">
        <v>79</v>
      </c>
      <c r="D150" s="247" t="s">
        <v>80</v>
      </c>
      <c r="E150" s="188" t="s">
        <v>80</v>
      </c>
      <c r="F150" s="189" t="s">
        <v>80</v>
      </c>
      <c r="G150" s="181">
        <v>0</v>
      </c>
      <c r="H150" s="190" t="s">
        <v>28</v>
      </c>
      <c r="I150" s="191" t="s">
        <v>48</v>
      </c>
    </row>
    <row r="151" spans="2:9" s="3" customFormat="1" ht="12.75">
      <c r="B151" s="177"/>
      <c r="C151" s="178" t="s">
        <v>29</v>
      </c>
      <c r="D151" s="245">
        <v>0</v>
      </c>
      <c r="E151" s="180">
        <v>0</v>
      </c>
      <c r="F151" s="181">
        <v>0</v>
      </c>
      <c r="G151" s="181">
        <v>0</v>
      </c>
      <c r="H151" s="185">
        <v>0</v>
      </c>
      <c r="I151" s="183">
        <v>0</v>
      </c>
    </row>
    <row r="152" spans="2:9" s="3" customFormat="1" ht="12.75">
      <c r="B152" s="177"/>
      <c r="C152" s="178" t="s">
        <v>30</v>
      </c>
      <c r="D152" s="245">
        <v>0</v>
      </c>
      <c r="E152" s="180">
        <v>0</v>
      </c>
      <c r="F152" s="181">
        <v>0</v>
      </c>
      <c r="G152" s="181">
        <v>0</v>
      </c>
      <c r="H152" s="184">
        <v>0</v>
      </c>
      <c r="I152" s="183">
        <v>0</v>
      </c>
    </row>
    <row r="153" spans="2:9" s="3" customFormat="1" ht="12.75">
      <c r="B153" s="177"/>
      <c r="C153" s="178" t="s">
        <v>31</v>
      </c>
      <c r="D153" s="245">
        <v>0</v>
      </c>
      <c r="E153" s="180">
        <v>0</v>
      </c>
      <c r="F153" s="181">
        <v>0</v>
      </c>
      <c r="G153" s="181">
        <v>0</v>
      </c>
      <c r="H153" s="184">
        <v>0</v>
      </c>
      <c r="I153" s="183">
        <v>0</v>
      </c>
    </row>
    <row r="154" spans="2:9" s="3" customFormat="1" ht="13.5" thickBot="1">
      <c r="B154" s="177"/>
      <c r="C154" s="178" t="s">
        <v>81</v>
      </c>
      <c r="D154" s="245">
        <v>0</v>
      </c>
      <c r="E154" s="192" t="s">
        <v>80</v>
      </c>
      <c r="F154" s="189" t="s">
        <v>80</v>
      </c>
      <c r="G154" s="193" t="s">
        <v>28</v>
      </c>
      <c r="H154" s="190" t="s">
        <v>28</v>
      </c>
      <c r="I154" s="191" t="s">
        <v>28</v>
      </c>
    </row>
    <row r="155" spans="2:9" s="3" customFormat="1" ht="13.5" thickBot="1">
      <c r="B155" s="172"/>
      <c r="C155" s="194" t="s">
        <v>33</v>
      </c>
      <c r="D155" s="195">
        <f>SUM(D143:D154)</f>
        <v>6300</v>
      </c>
      <c r="E155" s="244">
        <f>SUM(E143:E154)</f>
        <v>30</v>
      </c>
      <c r="F155" s="195">
        <f>SUM(F143:F154)</f>
        <v>35</v>
      </c>
      <c r="G155" s="244">
        <f>SUM(G143:G154)</f>
        <v>964</v>
      </c>
      <c r="H155" s="197">
        <f>F155/E155*100</f>
        <v>116.66666666666667</v>
      </c>
      <c r="I155" s="198">
        <f>F155/G155*100</f>
        <v>3.630705394190872</v>
      </c>
    </row>
    <row r="156" spans="2:9" s="3" customFormat="1" ht="12.75">
      <c r="B156" s="177"/>
      <c r="C156" s="178" t="s">
        <v>18</v>
      </c>
      <c r="D156" s="245">
        <v>0</v>
      </c>
      <c r="E156" s="180">
        <v>0</v>
      </c>
      <c r="F156" s="181">
        <v>0</v>
      </c>
      <c r="G156" s="181">
        <v>6102</v>
      </c>
      <c r="H156" s="182">
        <v>0</v>
      </c>
      <c r="I156" s="183">
        <f>F156/G156*100</f>
        <v>0</v>
      </c>
    </row>
    <row r="157" spans="2:9" s="3" customFormat="1" ht="12.75">
      <c r="B157" s="177"/>
      <c r="C157" s="178" t="s">
        <v>19</v>
      </c>
      <c r="D157" s="245">
        <v>0</v>
      </c>
      <c r="E157" s="180">
        <v>0</v>
      </c>
      <c r="F157" s="181">
        <v>0</v>
      </c>
      <c r="G157" s="181">
        <v>0</v>
      </c>
      <c r="H157" s="184">
        <v>0</v>
      </c>
      <c r="I157" s="183">
        <v>0</v>
      </c>
    </row>
    <row r="158" spans="2:9" s="3" customFormat="1" ht="12.75">
      <c r="B158" s="186">
        <v>340</v>
      </c>
      <c r="C158" s="178" t="s">
        <v>20</v>
      </c>
      <c r="D158" s="245">
        <v>0</v>
      </c>
      <c r="E158" s="180">
        <v>0</v>
      </c>
      <c r="F158" s="181">
        <v>0</v>
      </c>
      <c r="G158" s="181">
        <v>0</v>
      </c>
      <c r="H158" s="185">
        <v>0</v>
      </c>
      <c r="I158" s="183">
        <v>0</v>
      </c>
    </row>
    <row r="159" spans="2:9" s="3" customFormat="1" ht="12.75">
      <c r="B159" s="177" t="s">
        <v>105</v>
      </c>
      <c r="C159" s="178" t="s">
        <v>21</v>
      </c>
      <c r="D159" s="245">
        <v>0</v>
      </c>
      <c r="E159" s="180">
        <v>0</v>
      </c>
      <c r="F159" s="181">
        <v>0</v>
      </c>
      <c r="G159" s="181">
        <v>0</v>
      </c>
      <c r="H159" s="184">
        <v>0</v>
      </c>
      <c r="I159" s="183">
        <v>0</v>
      </c>
    </row>
    <row r="160" spans="2:9" s="3" customFormat="1" ht="12.75">
      <c r="B160" s="177" t="s">
        <v>43</v>
      </c>
      <c r="C160" s="178" t="s">
        <v>22</v>
      </c>
      <c r="D160" s="245">
        <v>0</v>
      </c>
      <c r="E160" s="180">
        <v>0</v>
      </c>
      <c r="F160" s="181">
        <v>0</v>
      </c>
      <c r="G160" s="181">
        <v>0</v>
      </c>
      <c r="H160" s="185">
        <v>0</v>
      </c>
      <c r="I160" s="183">
        <v>0</v>
      </c>
    </row>
    <row r="161" spans="2:9" s="3" customFormat="1" ht="12.75">
      <c r="B161" s="177"/>
      <c r="C161" s="178" t="s">
        <v>24</v>
      </c>
      <c r="D161" s="245">
        <v>0</v>
      </c>
      <c r="E161" s="180">
        <v>0</v>
      </c>
      <c r="F161" s="181">
        <v>0</v>
      </c>
      <c r="G161" s="181">
        <v>0</v>
      </c>
      <c r="H161" s="184">
        <v>0</v>
      </c>
      <c r="I161" s="183">
        <v>0</v>
      </c>
    </row>
    <row r="162" spans="2:9" s="3" customFormat="1" ht="12.75">
      <c r="B162" s="177"/>
      <c r="C162" s="178" t="s">
        <v>26</v>
      </c>
      <c r="D162" s="245">
        <v>0</v>
      </c>
      <c r="E162" s="180">
        <v>0</v>
      </c>
      <c r="F162" s="181">
        <v>0</v>
      </c>
      <c r="G162" s="181">
        <v>0</v>
      </c>
      <c r="H162" s="185">
        <v>0</v>
      </c>
      <c r="I162" s="183">
        <v>0</v>
      </c>
    </row>
    <row r="163" spans="2:9" s="3" customFormat="1" ht="12.75">
      <c r="B163" s="177"/>
      <c r="C163" s="178" t="s">
        <v>79</v>
      </c>
      <c r="D163" s="247" t="s">
        <v>80</v>
      </c>
      <c r="E163" s="188" t="s">
        <v>80</v>
      </c>
      <c r="F163" s="189" t="s">
        <v>80</v>
      </c>
      <c r="G163" s="181">
        <v>0</v>
      </c>
      <c r="H163" s="190" t="s">
        <v>28</v>
      </c>
      <c r="I163" s="191" t="s">
        <v>48</v>
      </c>
    </row>
    <row r="164" spans="2:9" s="3" customFormat="1" ht="12.75">
      <c r="B164" s="177"/>
      <c r="C164" s="178" t="s">
        <v>29</v>
      </c>
      <c r="D164" s="245">
        <v>0</v>
      </c>
      <c r="E164" s="180">
        <v>0</v>
      </c>
      <c r="F164" s="181">
        <v>0</v>
      </c>
      <c r="G164" s="181">
        <v>0</v>
      </c>
      <c r="H164" s="185">
        <v>0</v>
      </c>
      <c r="I164" s="183">
        <v>0</v>
      </c>
    </row>
    <row r="165" spans="2:9" s="3" customFormat="1" ht="12.75">
      <c r="B165" s="177"/>
      <c r="C165" s="178" t="s">
        <v>30</v>
      </c>
      <c r="D165" s="245">
        <v>0</v>
      </c>
      <c r="E165" s="180">
        <v>0</v>
      </c>
      <c r="F165" s="181">
        <v>0</v>
      </c>
      <c r="G165" s="181">
        <v>0</v>
      </c>
      <c r="H165" s="184">
        <v>0</v>
      </c>
      <c r="I165" s="183">
        <v>0</v>
      </c>
    </row>
    <row r="166" spans="2:9" s="3" customFormat="1" ht="12.75">
      <c r="B166" s="177"/>
      <c r="C166" s="178" t="s">
        <v>31</v>
      </c>
      <c r="D166" s="245">
        <v>0</v>
      </c>
      <c r="E166" s="180">
        <v>0</v>
      </c>
      <c r="F166" s="181">
        <v>0</v>
      </c>
      <c r="G166" s="181">
        <v>0</v>
      </c>
      <c r="H166" s="185">
        <v>0</v>
      </c>
      <c r="I166" s="183">
        <v>0</v>
      </c>
    </row>
    <row r="167" spans="2:9" s="3" customFormat="1" ht="13.5" thickBot="1">
      <c r="B167" s="177"/>
      <c r="C167" s="178" t="s">
        <v>81</v>
      </c>
      <c r="D167" s="245">
        <v>0</v>
      </c>
      <c r="E167" s="192" t="s">
        <v>80</v>
      </c>
      <c r="F167" s="189" t="s">
        <v>80</v>
      </c>
      <c r="G167" s="193" t="s">
        <v>28</v>
      </c>
      <c r="H167" s="190" t="s">
        <v>28</v>
      </c>
      <c r="I167" s="191" t="s">
        <v>28</v>
      </c>
    </row>
    <row r="168" spans="2:9" s="3" customFormat="1" ht="13.5" thickBot="1">
      <c r="B168" s="172"/>
      <c r="C168" s="194" t="s">
        <v>33</v>
      </c>
      <c r="D168" s="195">
        <f>SUM(D156:D167)</f>
        <v>0</v>
      </c>
      <c r="E168" s="244">
        <f>SUM(E156:E167)</f>
        <v>0</v>
      </c>
      <c r="F168" s="195">
        <f>SUM(F156:F167)</f>
        <v>0</v>
      </c>
      <c r="G168" s="244">
        <f>SUM(G156:G167)</f>
        <v>6102</v>
      </c>
      <c r="H168" s="197">
        <v>0</v>
      </c>
      <c r="I168" s="198">
        <f>F168/G168*100</f>
        <v>0</v>
      </c>
    </row>
    <row r="169" spans="2:9" s="3" customFormat="1" ht="12.75">
      <c r="B169" s="177"/>
      <c r="C169" s="178" t="s">
        <v>18</v>
      </c>
      <c r="D169" s="179">
        <v>0</v>
      </c>
      <c r="E169" s="180">
        <v>0</v>
      </c>
      <c r="F169" s="181">
        <v>0</v>
      </c>
      <c r="G169" s="181">
        <v>645</v>
      </c>
      <c r="H169" s="182">
        <v>0</v>
      </c>
      <c r="I169" s="183">
        <f>F169/G169*100</f>
        <v>0</v>
      </c>
    </row>
    <row r="170" spans="2:9" s="3" customFormat="1" ht="12.75">
      <c r="B170" s="186">
        <v>400</v>
      </c>
      <c r="C170" s="178" t="s">
        <v>19</v>
      </c>
      <c r="D170" s="179">
        <v>0</v>
      </c>
      <c r="E170" s="180">
        <v>0</v>
      </c>
      <c r="F170" s="181">
        <v>0</v>
      </c>
      <c r="G170" s="181">
        <v>0</v>
      </c>
      <c r="H170" s="184">
        <v>0</v>
      </c>
      <c r="I170" s="183">
        <v>0</v>
      </c>
    </row>
    <row r="171" spans="2:9" s="3" customFormat="1" ht="12.75">
      <c r="B171" s="186" t="s">
        <v>106</v>
      </c>
      <c r="C171" s="178" t="s">
        <v>20</v>
      </c>
      <c r="D171" s="179">
        <v>0</v>
      </c>
      <c r="E171" s="180">
        <v>0</v>
      </c>
      <c r="F171" s="181">
        <v>0</v>
      </c>
      <c r="G171" s="181">
        <v>0</v>
      </c>
      <c r="H171" s="185">
        <v>0</v>
      </c>
      <c r="I171" s="183">
        <v>0</v>
      </c>
    </row>
    <row r="172" spans="2:9" s="3" customFormat="1" ht="12.75">
      <c r="B172" s="186" t="s">
        <v>57</v>
      </c>
      <c r="C172" s="178" t="s">
        <v>21</v>
      </c>
      <c r="D172" s="179">
        <v>0</v>
      </c>
      <c r="E172" s="180">
        <v>0</v>
      </c>
      <c r="F172" s="181">
        <v>0</v>
      </c>
      <c r="G172" s="181">
        <v>0</v>
      </c>
      <c r="H172" s="184">
        <v>0</v>
      </c>
      <c r="I172" s="183">
        <v>0</v>
      </c>
    </row>
    <row r="173" spans="2:9" s="3" customFormat="1" ht="12.75">
      <c r="B173" s="186" t="s">
        <v>107</v>
      </c>
      <c r="C173" s="178" t="s">
        <v>22</v>
      </c>
      <c r="D173" s="179">
        <v>0</v>
      </c>
      <c r="E173" s="180">
        <v>0</v>
      </c>
      <c r="F173" s="181">
        <v>0</v>
      </c>
      <c r="G173" s="181">
        <v>0</v>
      </c>
      <c r="H173" s="185">
        <v>0</v>
      </c>
      <c r="I173" s="183">
        <v>0</v>
      </c>
    </row>
    <row r="174" spans="2:9" s="3" customFormat="1" ht="12.75">
      <c r="B174" s="186" t="s">
        <v>60</v>
      </c>
      <c r="C174" s="178" t="s">
        <v>24</v>
      </c>
      <c r="D174" s="179">
        <v>0</v>
      </c>
      <c r="E174" s="180">
        <v>0</v>
      </c>
      <c r="F174" s="181">
        <v>0</v>
      </c>
      <c r="G174" s="181">
        <v>0</v>
      </c>
      <c r="H174" s="184">
        <v>0</v>
      </c>
      <c r="I174" s="183">
        <v>0</v>
      </c>
    </row>
    <row r="175" spans="2:9" s="3" customFormat="1" ht="12.75">
      <c r="B175" s="186"/>
      <c r="C175" s="178" t="s">
        <v>26</v>
      </c>
      <c r="D175" s="179">
        <v>0</v>
      </c>
      <c r="E175" s="180">
        <v>0</v>
      </c>
      <c r="F175" s="181">
        <v>0</v>
      </c>
      <c r="G175" s="181">
        <v>0</v>
      </c>
      <c r="H175" s="185">
        <v>0</v>
      </c>
      <c r="I175" s="183">
        <v>0</v>
      </c>
    </row>
    <row r="176" spans="2:9" s="3" customFormat="1" ht="12.75">
      <c r="B176" s="186"/>
      <c r="C176" s="178" t="s">
        <v>79</v>
      </c>
      <c r="D176" s="187" t="s">
        <v>80</v>
      </c>
      <c r="E176" s="188" t="s">
        <v>80</v>
      </c>
      <c r="F176" s="189" t="s">
        <v>80</v>
      </c>
      <c r="G176" s="181">
        <v>0</v>
      </c>
      <c r="H176" s="190" t="s">
        <v>28</v>
      </c>
      <c r="I176" s="191" t="s">
        <v>28</v>
      </c>
    </row>
    <row r="177" spans="2:9" s="3" customFormat="1" ht="12.75">
      <c r="B177" s="186"/>
      <c r="C177" s="178" t="s">
        <v>29</v>
      </c>
      <c r="D177" s="179">
        <v>0</v>
      </c>
      <c r="E177" s="180">
        <v>0</v>
      </c>
      <c r="F177" s="181">
        <v>0</v>
      </c>
      <c r="G177" s="181">
        <v>0</v>
      </c>
      <c r="H177" s="185">
        <v>0</v>
      </c>
      <c r="I177" s="183">
        <v>0</v>
      </c>
    </row>
    <row r="178" spans="2:9" s="3" customFormat="1" ht="12.75">
      <c r="B178" s="186"/>
      <c r="C178" s="178" t="s">
        <v>30</v>
      </c>
      <c r="D178" s="179">
        <v>0</v>
      </c>
      <c r="E178" s="180">
        <v>0</v>
      </c>
      <c r="F178" s="181">
        <v>0</v>
      </c>
      <c r="G178" s="181">
        <v>0</v>
      </c>
      <c r="H178" s="184">
        <v>0</v>
      </c>
      <c r="I178" s="183">
        <v>0</v>
      </c>
    </row>
    <row r="179" spans="2:9" s="3" customFormat="1" ht="12.75">
      <c r="B179" s="186"/>
      <c r="C179" s="178" t="s">
        <v>31</v>
      </c>
      <c r="D179" s="179">
        <v>0</v>
      </c>
      <c r="E179" s="180">
        <v>0</v>
      </c>
      <c r="F179" s="181">
        <v>0</v>
      </c>
      <c r="G179" s="181">
        <v>0</v>
      </c>
      <c r="H179" s="184">
        <v>0</v>
      </c>
      <c r="I179" s="183">
        <v>0</v>
      </c>
    </row>
    <row r="180" spans="2:9" s="3" customFormat="1" ht="13.5" thickBot="1">
      <c r="B180" s="177"/>
      <c r="C180" s="178" t="s">
        <v>81</v>
      </c>
      <c r="D180" s="179">
        <v>0</v>
      </c>
      <c r="E180" s="192" t="s">
        <v>80</v>
      </c>
      <c r="F180" s="189" t="s">
        <v>80</v>
      </c>
      <c r="G180" s="193" t="s">
        <v>28</v>
      </c>
      <c r="H180" s="190" t="s">
        <v>28</v>
      </c>
      <c r="I180" s="191" t="s">
        <v>28</v>
      </c>
    </row>
    <row r="181" spans="2:9" s="3" customFormat="1" ht="13.5" thickBot="1">
      <c r="B181" s="172"/>
      <c r="C181" s="194" t="s">
        <v>33</v>
      </c>
      <c r="D181" s="195">
        <f>SUM(D169:D180)</f>
        <v>0</v>
      </c>
      <c r="E181" s="244">
        <f>SUM(E169:E180)</f>
        <v>0</v>
      </c>
      <c r="F181" s="195">
        <f>SUM(F169:F180)</f>
        <v>0</v>
      </c>
      <c r="G181" s="244">
        <f>SUM(G169:G180)</f>
        <v>645</v>
      </c>
      <c r="H181" s="197">
        <v>0</v>
      </c>
      <c r="I181" s="198">
        <f>F181/G181*100</f>
        <v>0</v>
      </c>
    </row>
    <row r="182" spans="2:9" s="3" customFormat="1" ht="12.75">
      <c r="B182" s="177"/>
      <c r="C182" s="178" t="s">
        <v>18</v>
      </c>
      <c r="D182" s="245">
        <v>0</v>
      </c>
      <c r="E182" s="180">
        <v>0</v>
      </c>
      <c r="F182" s="181">
        <v>0</v>
      </c>
      <c r="G182" s="181">
        <v>0</v>
      </c>
      <c r="H182" s="182">
        <v>0</v>
      </c>
      <c r="I182" s="183">
        <v>0</v>
      </c>
    </row>
    <row r="183" spans="2:9" s="3" customFormat="1" ht="12.75">
      <c r="B183" s="177"/>
      <c r="C183" s="178" t="s">
        <v>19</v>
      </c>
      <c r="D183" s="245">
        <v>0</v>
      </c>
      <c r="E183" s="180">
        <v>0</v>
      </c>
      <c r="F183" s="181">
        <v>0</v>
      </c>
      <c r="G183" s="181">
        <v>0</v>
      </c>
      <c r="H183" s="184">
        <v>0</v>
      </c>
      <c r="I183" s="183">
        <v>0</v>
      </c>
    </row>
    <row r="184" spans="2:9" s="3" customFormat="1" ht="12.75">
      <c r="B184" s="186">
        <v>500</v>
      </c>
      <c r="C184" s="178" t="s">
        <v>20</v>
      </c>
      <c r="D184" s="245">
        <v>0</v>
      </c>
      <c r="E184" s="180">
        <v>0</v>
      </c>
      <c r="F184" s="181">
        <v>0</v>
      </c>
      <c r="G184" s="181">
        <v>0</v>
      </c>
      <c r="H184" s="185">
        <v>0</v>
      </c>
      <c r="I184" s="183">
        <v>0</v>
      </c>
    </row>
    <row r="185" spans="2:9" s="3" customFormat="1" ht="12.75">
      <c r="B185" s="186" t="s">
        <v>108</v>
      </c>
      <c r="C185" s="178" t="s">
        <v>21</v>
      </c>
      <c r="D185" s="245">
        <v>0</v>
      </c>
      <c r="E185" s="180">
        <v>0</v>
      </c>
      <c r="F185" s="181">
        <v>0</v>
      </c>
      <c r="G185" s="181">
        <v>0</v>
      </c>
      <c r="H185" s="184">
        <v>0</v>
      </c>
      <c r="I185" s="183">
        <v>0</v>
      </c>
    </row>
    <row r="186" spans="2:9" s="3" customFormat="1" ht="12.75">
      <c r="B186" s="186" t="s">
        <v>109</v>
      </c>
      <c r="C186" s="178" t="s">
        <v>22</v>
      </c>
      <c r="D186" s="245">
        <v>0</v>
      </c>
      <c r="E186" s="180">
        <v>0</v>
      </c>
      <c r="F186" s="181">
        <v>0</v>
      </c>
      <c r="G186" s="181">
        <v>0</v>
      </c>
      <c r="H186" s="185">
        <v>0</v>
      </c>
      <c r="I186" s="183">
        <v>0</v>
      </c>
    </row>
    <row r="187" spans="2:9" s="3" customFormat="1" ht="12.75">
      <c r="B187" s="186" t="s">
        <v>110</v>
      </c>
      <c r="C187" s="178" t="s">
        <v>24</v>
      </c>
      <c r="D187" s="245">
        <v>0</v>
      </c>
      <c r="E187" s="180">
        <v>0</v>
      </c>
      <c r="F187" s="181">
        <v>0</v>
      </c>
      <c r="G187" s="181">
        <v>0</v>
      </c>
      <c r="H187" s="184">
        <v>0</v>
      </c>
      <c r="I187" s="183">
        <v>0</v>
      </c>
    </row>
    <row r="188" spans="2:9" s="3" customFormat="1" ht="12.75">
      <c r="B188" s="54" t="s">
        <v>111</v>
      </c>
      <c r="C188" s="178" t="s">
        <v>26</v>
      </c>
      <c r="D188" s="245">
        <v>0</v>
      </c>
      <c r="E188" s="180">
        <v>0</v>
      </c>
      <c r="F188" s="181">
        <v>0</v>
      </c>
      <c r="G188" s="181">
        <v>0</v>
      </c>
      <c r="H188" s="185">
        <v>0</v>
      </c>
      <c r="I188" s="183">
        <v>0</v>
      </c>
    </row>
    <row r="189" spans="2:9" s="3" customFormat="1" ht="12.75">
      <c r="B189" s="54" t="s">
        <v>112</v>
      </c>
      <c r="C189" s="178" t="s">
        <v>79</v>
      </c>
      <c r="D189" s="247" t="s">
        <v>80</v>
      </c>
      <c r="E189" s="188" t="s">
        <v>80</v>
      </c>
      <c r="F189" s="189" t="s">
        <v>80</v>
      </c>
      <c r="G189" s="181">
        <v>0</v>
      </c>
      <c r="H189" s="190" t="s">
        <v>28</v>
      </c>
      <c r="I189" s="191" t="s">
        <v>28</v>
      </c>
    </row>
    <row r="190" spans="2:9" s="3" customFormat="1" ht="12.75">
      <c r="B190" s="54" t="s">
        <v>113</v>
      </c>
      <c r="C190" s="178" t="s">
        <v>29</v>
      </c>
      <c r="D190" s="245">
        <v>0</v>
      </c>
      <c r="E190" s="180">
        <v>0</v>
      </c>
      <c r="F190" s="181">
        <v>0</v>
      </c>
      <c r="G190" s="181">
        <v>0</v>
      </c>
      <c r="H190" s="185">
        <v>0</v>
      </c>
      <c r="I190" s="183">
        <v>0</v>
      </c>
    </row>
    <row r="191" spans="2:9" s="3" customFormat="1" ht="12.75">
      <c r="B191" s="177"/>
      <c r="C191" s="178" t="s">
        <v>30</v>
      </c>
      <c r="D191" s="245">
        <v>0</v>
      </c>
      <c r="E191" s="180">
        <v>0</v>
      </c>
      <c r="F191" s="181">
        <v>0</v>
      </c>
      <c r="G191" s="181">
        <v>0</v>
      </c>
      <c r="H191" s="184">
        <v>0</v>
      </c>
      <c r="I191" s="183">
        <v>0</v>
      </c>
    </row>
    <row r="192" spans="2:9" s="3" customFormat="1" ht="12.75">
      <c r="B192" s="177"/>
      <c r="C192" s="178" t="s">
        <v>31</v>
      </c>
      <c r="D192" s="245">
        <v>0</v>
      </c>
      <c r="E192" s="180">
        <v>0</v>
      </c>
      <c r="F192" s="181">
        <v>0</v>
      </c>
      <c r="G192" s="181">
        <v>0</v>
      </c>
      <c r="H192" s="184">
        <v>0</v>
      </c>
      <c r="I192" s="183">
        <v>0</v>
      </c>
    </row>
    <row r="193" spans="2:9" s="3" customFormat="1" ht="13.5" thickBot="1">
      <c r="B193" s="177"/>
      <c r="C193" s="178" t="s">
        <v>81</v>
      </c>
      <c r="D193" s="245">
        <v>0</v>
      </c>
      <c r="E193" s="192" t="s">
        <v>80</v>
      </c>
      <c r="F193" s="189" t="s">
        <v>80</v>
      </c>
      <c r="G193" s="193" t="s">
        <v>28</v>
      </c>
      <c r="H193" s="190" t="s">
        <v>48</v>
      </c>
      <c r="I193" s="191" t="s">
        <v>28</v>
      </c>
    </row>
    <row r="194" spans="2:9" s="3" customFormat="1" ht="13.5" thickBot="1">
      <c r="B194" s="172"/>
      <c r="C194" s="194" t="s">
        <v>33</v>
      </c>
      <c r="D194" s="195">
        <f>SUM(D182:D193)</f>
        <v>0</v>
      </c>
      <c r="E194" s="244">
        <f>SUM(E182:E193)</f>
        <v>0</v>
      </c>
      <c r="F194" s="195">
        <f>SUM(F182:F193)</f>
        <v>0</v>
      </c>
      <c r="G194" s="244">
        <f>SUM(G182:G193)</f>
        <v>0</v>
      </c>
      <c r="H194" s="197">
        <v>0</v>
      </c>
      <c r="I194" s="198">
        <v>0</v>
      </c>
    </row>
    <row r="195" spans="2:9" s="3" customFormat="1" ht="12.75">
      <c r="B195" s="177"/>
      <c r="C195" s="178" t="s">
        <v>18</v>
      </c>
      <c r="D195" s="245">
        <f aca="true" t="shared" si="7" ref="D195:G201">D182+D169+D130+D28+D15</f>
        <v>59400</v>
      </c>
      <c r="E195" s="246">
        <f t="shared" si="7"/>
        <v>89400</v>
      </c>
      <c r="F195" s="248">
        <f t="shared" si="7"/>
        <v>90452</v>
      </c>
      <c r="G195" s="246">
        <f t="shared" si="7"/>
        <v>233392</v>
      </c>
      <c r="H195" s="182">
        <f>F195/E195*100</f>
        <v>101.17673378076061</v>
      </c>
      <c r="I195" s="183">
        <f aca="true" t="shared" si="8" ref="I195:I201">F195/G195*100</f>
        <v>38.755398642627</v>
      </c>
    </row>
    <row r="196" spans="2:9" s="3" customFormat="1" ht="12.75">
      <c r="B196" s="177"/>
      <c r="C196" s="178" t="s">
        <v>19</v>
      </c>
      <c r="D196" s="245">
        <f t="shared" si="7"/>
        <v>0</v>
      </c>
      <c r="E196" s="246">
        <f t="shared" si="7"/>
        <v>10000</v>
      </c>
      <c r="F196" s="248">
        <f t="shared" si="7"/>
        <v>30769</v>
      </c>
      <c r="G196" s="246">
        <f t="shared" si="7"/>
        <v>16316</v>
      </c>
      <c r="H196" s="184">
        <f>F196/E196*100</f>
        <v>307.69</v>
      </c>
      <c r="I196" s="183">
        <f t="shared" si="8"/>
        <v>188.5817602353518</v>
      </c>
    </row>
    <row r="197" spans="2:9" s="3" customFormat="1" ht="12.75">
      <c r="B197" s="186" t="s">
        <v>67</v>
      </c>
      <c r="C197" s="178" t="s">
        <v>20</v>
      </c>
      <c r="D197" s="245">
        <f t="shared" si="7"/>
        <v>0</v>
      </c>
      <c r="E197" s="246">
        <f t="shared" si="7"/>
        <v>10000</v>
      </c>
      <c r="F197" s="248">
        <f t="shared" si="7"/>
        <v>16193</v>
      </c>
      <c r="G197" s="246">
        <f t="shared" si="7"/>
        <v>7262</v>
      </c>
      <c r="H197" s="185">
        <f>F197/E197*100</f>
        <v>161.93</v>
      </c>
      <c r="I197" s="183">
        <f t="shared" si="8"/>
        <v>222.9826494078766</v>
      </c>
    </row>
    <row r="198" spans="2:9" s="3" customFormat="1" ht="12.75">
      <c r="B198" s="186" t="s">
        <v>114</v>
      </c>
      <c r="C198" s="178" t="s">
        <v>21</v>
      </c>
      <c r="D198" s="245">
        <f t="shared" si="7"/>
        <v>0</v>
      </c>
      <c r="E198" s="246">
        <f t="shared" si="7"/>
        <v>0</v>
      </c>
      <c r="F198" s="248">
        <f t="shared" si="7"/>
        <v>9518</v>
      </c>
      <c r="G198" s="246">
        <f t="shared" si="7"/>
        <v>9351</v>
      </c>
      <c r="H198" s="184">
        <v>0</v>
      </c>
      <c r="I198" s="183">
        <f t="shared" si="8"/>
        <v>101.78590525077531</v>
      </c>
    </row>
    <row r="199" spans="2:9" s="3" customFormat="1" ht="12.75">
      <c r="B199" s="186" t="s">
        <v>115</v>
      </c>
      <c r="C199" s="178" t="s">
        <v>22</v>
      </c>
      <c r="D199" s="245">
        <f t="shared" si="7"/>
        <v>130000</v>
      </c>
      <c r="E199" s="246">
        <f t="shared" si="7"/>
        <v>130000</v>
      </c>
      <c r="F199" s="248">
        <f t="shared" si="7"/>
        <v>129788</v>
      </c>
      <c r="G199" s="246">
        <f t="shared" si="7"/>
        <v>197385</v>
      </c>
      <c r="H199" s="185">
        <f>F199/E199*100</f>
        <v>99.83692307692309</v>
      </c>
      <c r="I199" s="183">
        <f t="shared" si="8"/>
        <v>65.75373002001164</v>
      </c>
    </row>
    <row r="200" spans="2:9" s="3" customFormat="1" ht="12.75">
      <c r="B200" s="186" t="s">
        <v>116</v>
      </c>
      <c r="C200" s="178" t="s">
        <v>24</v>
      </c>
      <c r="D200" s="245">
        <f t="shared" si="7"/>
        <v>134300</v>
      </c>
      <c r="E200" s="246">
        <f t="shared" si="7"/>
        <v>68300</v>
      </c>
      <c r="F200" s="248">
        <f t="shared" si="7"/>
        <v>71287</v>
      </c>
      <c r="G200" s="246">
        <f t="shared" si="7"/>
        <v>180178</v>
      </c>
      <c r="H200" s="184">
        <f>F200/E200*100</f>
        <v>104.37335285505125</v>
      </c>
      <c r="I200" s="183">
        <f t="shared" si="8"/>
        <v>39.56476373364118</v>
      </c>
    </row>
    <row r="201" spans="2:9" s="3" customFormat="1" ht="12.75">
      <c r="B201" s="186" t="s">
        <v>117</v>
      </c>
      <c r="C201" s="178" t="s">
        <v>26</v>
      </c>
      <c r="D201" s="245">
        <f t="shared" si="7"/>
        <v>500</v>
      </c>
      <c r="E201" s="246">
        <f t="shared" si="7"/>
        <v>500</v>
      </c>
      <c r="F201" s="248">
        <f t="shared" si="7"/>
        <v>3972</v>
      </c>
      <c r="G201" s="246">
        <f t="shared" si="7"/>
        <v>3057</v>
      </c>
      <c r="H201" s="185">
        <f>F201/E201*100</f>
        <v>794.4</v>
      </c>
      <c r="I201" s="183">
        <f t="shared" si="8"/>
        <v>129.93130520117762</v>
      </c>
    </row>
    <row r="202" spans="2:9" s="3" customFormat="1" ht="12.75">
      <c r="B202" s="186" t="s">
        <v>118</v>
      </c>
      <c r="C202" s="178" t="s">
        <v>79</v>
      </c>
      <c r="D202" s="247" t="s">
        <v>80</v>
      </c>
      <c r="E202" s="188" t="s">
        <v>80</v>
      </c>
      <c r="F202" s="189" t="s">
        <v>80</v>
      </c>
      <c r="G202" s="246">
        <f>G189+G176+G137+G35+G22</f>
        <v>48545</v>
      </c>
      <c r="H202" s="190" t="s">
        <v>28</v>
      </c>
      <c r="I202" s="191" t="s">
        <v>28</v>
      </c>
    </row>
    <row r="203" spans="2:9" s="3" customFormat="1" ht="12.75">
      <c r="B203" s="177"/>
      <c r="C203" s="178" t="s">
        <v>29</v>
      </c>
      <c r="D203" s="245">
        <f aca="true" t="shared" si="9" ref="D203:F205">D190+D177+D138+D36+D23</f>
        <v>3000</v>
      </c>
      <c r="E203" s="246">
        <f t="shared" si="9"/>
        <v>3000</v>
      </c>
      <c r="F203" s="248">
        <f t="shared" si="9"/>
        <v>4665</v>
      </c>
      <c r="G203" s="246">
        <f>G190+G177+G138+G36+G23</f>
        <v>2903</v>
      </c>
      <c r="H203" s="185">
        <f>F203/E203*100</f>
        <v>155.5</v>
      </c>
      <c r="I203" s="183">
        <f>F203/G203*100</f>
        <v>160.69583189803652</v>
      </c>
    </row>
    <row r="204" spans="2:9" s="3" customFormat="1" ht="12.75">
      <c r="B204" s="177"/>
      <c r="C204" s="178" t="s">
        <v>30</v>
      </c>
      <c r="D204" s="245">
        <f t="shared" si="9"/>
        <v>600000</v>
      </c>
      <c r="E204" s="246">
        <f t="shared" si="9"/>
        <v>616000</v>
      </c>
      <c r="F204" s="248">
        <f t="shared" si="9"/>
        <v>1668720</v>
      </c>
      <c r="G204" s="246">
        <f>G191+G178+G139+G37+G24</f>
        <v>34</v>
      </c>
      <c r="H204" s="184">
        <f>F204/E204*100</f>
        <v>270.89610389610385</v>
      </c>
      <c r="I204" s="183">
        <f>F204/G204*100</f>
        <v>4908000</v>
      </c>
    </row>
    <row r="205" spans="2:9" s="3" customFormat="1" ht="12.75">
      <c r="B205" s="177"/>
      <c r="C205" s="178" t="s">
        <v>31</v>
      </c>
      <c r="D205" s="245">
        <f t="shared" si="9"/>
        <v>0</v>
      </c>
      <c r="E205" s="246">
        <f t="shared" si="9"/>
        <v>0</v>
      </c>
      <c r="F205" s="248">
        <f t="shared" si="9"/>
        <v>18</v>
      </c>
      <c r="G205" s="246">
        <f>G192+G179+G140+G38+G25</f>
        <v>118</v>
      </c>
      <c r="H205" s="184">
        <v>0</v>
      </c>
      <c r="I205" s="183">
        <f>F205/G205*100</f>
        <v>15.254237288135593</v>
      </c>
    </row>
    <row r="206" spans="2:9" s="3" customFormat="1" ht="13.5" thickBot="1">
      <c r="B206" s="177"/>
      <c r="C206" s="178" t="s">
        <v>81</v>
      </c>
      <c r="D206" s="245">
        <f>D193+D180+D141+D39+D26</f>
        <v>2596313</v>
      </c>
      <c r="E206" s="192" t="s">
        <v>80</v>
      </c>
      <c r="F206" s="189" t="s">
        <v>80</v>
      </c>
      <c r="G206" s="193" t="s">
        <v>28</v>
      </c>
      <c r="H206" s="190" t="s">
        <v>28</v>
      </c>
      <c r="I206" s="191" t="s">
        <v>28</v>
      </c>
    </row>
    <row r="207" spans="2:9" s="3" customFormat="1" ht="13.5" thickBot="1">
      <c r="B207" s="172"/>
      <c r="C207" s="194" t="s">
        <v>33</v>
      </c>
      <c r="D207" s="195">
        <f>SUM(D195:D206)</f>
        <v>3523513</v>
      </c>
      <c r="E207" s="244">
        <f>SUM(E195:E206)</f>
        <v>927200</v>
      </c>
      <c r="F207" s="195">
        <f>SUM(F195:F206)</f>
        <v>2025382</v>
      </c>
      <c r="G207" s="244">
        <f>SUM(G195:G206)</f>
        <v>698541</v>
      </c>
      <c r="H207" s="197">
        <f>F207/E207*100</f>
        <v>218.44068162208802</v>
      </c>
      <c r="I207" s="198">
        <f>F207/G207*100</f>
        <v>289.94461312936534</v>
      </c>
    </row>
  </sheetData>
  <mergeCells count="1">
    <mergeCell ref="E6:G6"/>
  </mergeCells>
  <printOptions/>
  <pageMargins left="0.5" right="0.5" top="0.5" bottom="0.5" header="0.4921259845" footer="0.4921259845"/>
  <pageSetup blackAndWhite="1" fitToHeight="2" horizontalDpi="600" verticalDpi="600" orientation="portrait" paperSize="9" scale="56" r:id="rId1"/>
  <rowBreaks count="1" manualBreakCount="1">
    <brk id="106" min="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K214"/>
  <sheetViews>
    <sheetView showGridLines="0" zoomScale="75" zoomScaleNormal="75" workbookViewId="0" topLeftCell="A178">
      <selection activeCell="F212" sqref="F212"/>
    </sheetView>
  </sheetViews>
  <sheetFormatPr defaultColWidth="12.69921875" defaultRowHeight="15"/>
  <cols>
    <col min="1" max="1" width="12.69921875" style="8" customWidth="1"/>
    <col min="2" max="2" width="12.796875" style="8" customWidth="1"/>
    <col min="3" max="3" width="15.19921875" style="8" customWidth="1"/>
    <col min="4" max="7" width="13.796875" style="8" customWidth="1"/>
    <col min="8" max="9" width="11.796875" style="8" customWidth="1"/>
    <col min="10" max="16384" width="12.69921875" style="8" customWidth="1"/>
  </cols>
  <sheetData>
    <row r="1" spans="1:9" s="3" customFormat="1" ht="14.25">
      <c r="A1" s="1"/>
      <c r="B1" s="2" t="s">
        <v>0</v>
      </c>
      <c r="C1" s="2"/>
      <c r="D1" s="1"/>
      <c r="E1" s="1"/>
      <c r="F1" s="1"/>
      <c r="G1" s="1"/>
      <c r="H1" s="1"/>
      <c r="I1" s="1"/>
    </row>
    <row r="2" spans="1:9" s="3" customFormat="1" ht="12.75">
      <c r="A2" s="1"/>
      <c r="B2" s="4" t="s">
        <v>1</v>
      </c>
      <c r="C2" s="5"/>
      <c r="D2" s="1"/>
      <c r="E2" s="1"/>
      <c r="F2" s="1"/>
      <c r="G2" s="1"/>
      <c r="H2" s="1"/>
      <c r="I2" s="1"/>
    </row>
    <row r="3" spans="1:10" s="3" customFormat="1" ht="30.75" customHeight="1">
      <c r="A3" s="1"/>
      <c r="B3" s="1"/>
      <c r="C3" s="1"/>
      <c r="D3" s="1"/>
      <c r="E3" s="1"/>
      <c r="H3" s="1"/>
      <c r="I3" s="255" t="s">
        <v>172</v>
      </c>
      <c r="J3" s="6"/>
    </row>
    <row r="4" spans="4:8" s="7" customFormat="1" ht="18.75" customHeight="1">
      <c r="D4" s="558" t="s">
        <v>2</v>
      </c>
      <c r="E4" s="558"/>
      <c r="F4" s="558"/>
      <c r="G4" s="558"/>
      <c r="H4" s="558"/>
    </row>
    <row r="6" spans="5:7" ht="20.25">
      <c r="E6" s="560" t="s">
        <v>3</v>
      </c>
      <c r="F6" s="560"/>
      <c r="G6" s="560"/>
    </row>
    <row r="7" spans="5:7" ht="18">
      <c r="E7" s="9"/>
      <c r="F7" s="9"/>
      <c r="G7" s="9"/>
    </row>
    <row r="8" spans="5:10" ht="13.5" customHeight="1">
      <c r="E8" s="559"/>
      <c r="F8" s="559"/>
      <c r="G8" s="559"/>
      <c r="H8" s="559"/>
      <c r="I8" s="9"/>
      <c r="J8" s="9"/>
    </row>
    <row r="9" spans="2:7" ht="13.5" customHeight="1">
      <c r="B9" s="10"/>
      <c r="C9" s="10"/>
      <c r="D9" s="10"/>
      <c r="E9" s="10"/>
      <c r="F9" s="10"/>
      <c r="G9" s="10"/>
    </row>
    <row r="10" spans="2:9" s="1" customFormat="1" ht="18">
      <c r="B10" s="4"/>
      <c r="C10" s="11"/>
      <c r="F10" s="9"/>
      <c r="G10" s="9"/>
      <c r="I10" s="12" t="s">
        <v>4</v>
      </c>
    </row>
    <row r="11" spans="2:9" s="1" customFormat="1" ht="13.5" thickBot="1">
      <c r="B11" s="5"/>
      <c r="C11" s="11"/>
      <c r="F11" s="13"/>
      <c r="I11" s="12"/>
    </row>
    <row r="12" spans="2:9" s="1" customFormat="1" ht="12.75">
      <c r="B12" s="14"/>
      <c r="C12" s="15"/>
      <c r="D12" s="16"/>
      <c r="E12" s="17"/>
      <c r="F12" s="18"/>
      <c r="G12" s="19"/>
      <c r="H12" s="20"/>
      <c r="I12" s="21"/>
    </row>
    <row r="13" spans="2:9" s="1" customFormat="1" ht="12.75">
      <c r="B13" s="22"/>
      <c r="C13" s="23"/>
      <c r="D13" s="24" t="s">
        <v>5</v>
      </c>
      <c r="E13" s="25" t="s">
        <v>6</v>
      </c>
      <c r="F13" s="26" t="s">
        <v>7</v>
      </c>
      <c r="G13" s="26" t="s">
        <v>7</v>
      </c>
      <c r="H13" s="27" t="s">
        <v>8</v>
      </c>
      <c r="I13" s="28" t="s">
        <v>8</v>
      </c>
    </row>
    <row r="14" spans="2:9" s="1" customFormat="1" ht="12.75">
      <c r="B14" s="29" t="s">
        <v>9</v>
      </c>
      <c r="C14" s="30"/>
      <c r="D14" s="24" t="s">
        <v>10</v>
      </c>
      <c r="E14" s="25" t="s">
        <v>10</v>
      </c>
      <c r="F14" s="26" t="s">
        <v>11</v>
      </c>
      <c r="G14" s="26" t="s">
        <v>11</v>
      </c>
      <c r="H14" s="27" t="s">
        <v>12</v>
      </c>
      <c r="I14" s="28" t="s">
        <v>13</v>
      </c>
    </row>
    <row r="15" spans="2:9" s="1" customFormat="1" ht="13.5" thickBot="1">
      <c r="B15" s="31" t="s">
        <v>14</v>
      </c>
      <c r="C15" s="32"/>
      <c r="D15" s="33" t="s">
        <v>15</v>
      </c>
      <c r="E15" s="34" t="s">
        <v>15</v>
      </c>
      <c r="F15" s="35">
        <v>2005</v>
      </c>
      <c r="G15" s="35">
        <v>2004</v>
      </c>
      <c r="H15" s="36"/>
      <c r="I15" s="37"/>
    </row>
    <row r="16" spans="2:9" s="1" customFormat="1" ht="13.5" thickBot="1">
      <c r="B16" s="31" t="s">
        <v>16</v>
      </c>
      <c r="C16" s="38" t="s">
        <v>17</v>
      </c>
      <c r="D16" s="39">
        <v>1</v>
      </c>
      <c r="E16" s="37">
        <v>2</v>
      </c>
      <c r="F16" s="40">
        <v>3</v>
      </c>
      <c r="G16" s="41">
        <v>4</v>
      </c>
      <c r="H16" s="36">
        <v>5</v>
      </c>
      <c r="I16" s="37">
        <v>6</v>
      </c>
    </row>
    <row r="17" spans="2:9" s="1" customFormat="1" ht="12.75">
      <c r="B17" s="29"/>
      <c r="C17" s="42" t="s">
        <v>18</v>
      </c>
      <c r="D17" s="43">
        <f aca="true" t="shared" si="0" ref="D17:G23">D30+D43+D56+D69+D82</f>
        <v>733027</v>
      </c>
      <c r="E17" s="44">
        <f t="shared" si="0"/>
        <v>986421</v>
      </c>
      <c r="F17" s="45">
        <f t="shared" si="0"/>
        <v>919484</v>
      </c>
      <c r="G17" s="46">
        <f t="shared" si="0"/>
        <v>738499</v>
      </c>
      <c r="H17" s="47">
        <f aca="true" t="shared" si="1" ref="H17:H23">F17/E17*100</f>
        <v>93.21415501089292</v>
      </c>
      <c r="I17" s="48">
        <f aca="true" t="shared" si="2" ref="I17:I23">F17/G17*100</f>
        <v>124.507142189766</v>
      </c>
    </row>
    <row r="18" spans="2:9" s="1" customFormat="1" ht="12.75">
      <c r="B18" s="29"/>
      <c r="C18" s="42" t="s">
        <v>19</v>
      </c>
      <c r="D18" s="49">
        <f t="shared" si="0"/>
        <v>41788</v>
      </c>
      <c r="E18" s="50">
        <f t="shared" si="0"/>
        <v>43923</v>
      </c>
      <c r="F18" s="51">
        <f t="shared" si="0"/>
        <v>43650</v>
      </c>
      <c r="G18" s="52">
        <f t="shared" si="0"/>
        <v>38091</v>
      </c>
      <c r="H18" s="53">
        <f t="shared" si="1"/>
        <v>99.37845775561779</v>
      </c>
      <c r="I18" s="48">
        <f t="shared" si="2"/>
        <v>114.5939985823423</v>
      </c>
    </row>
    <row r="19" spans="2:9" s="1" customFormat="1" ht="12.75">
      <c r="B19" s="29"/>
      <c r="C19" s="42" t="s">
        <v>20</v>
      </c>
      <c r="D19" s="49">
        <f t="shared" si="0"/>
        <v>30977</v>
      </c>
      <c r="E19" s="50">
        <f t="shared" si="0"/>
        <v>32589</v>
      </c>
      <c r="F19" s="51">
        <f t="shared" si="0"/>
        <v>32585</v>
      </c>
      <c r="G19" s="52">
        <f t="shared" si="0"/>
        <v>28887</v>
      </c>
      <c r="H19" s="53">
        <f t="shared" si="1"/>
        <v>99.98772591978889</v>
      </c>
      <c r="I19" s="48">
        <f t="shared" si="2"/>
        <v>112.80160625887076</v>
      </c>
    </row>
    <row r="20" spans="2:9" s="1" customFormat="1" ht="12.75">
      <c r="B20" s="54">
        <v>600</v>
      </c>
      <c r="C20" s="42" t="s">
        <v>21</v>
      </c>
      <c r="D20" s="49">
        <f t="shared" si="0"/>
        <v>30676</v>
      </c>
      <c r="E20" s="50">
        <f t="shared" si="0"/>
        <v>31914</v>
      </c>
      <c r="F20" s="51">
        <f t="shared" si="0"/>
        <v>31903</v>
      </c>
      <c r="G20" s="52">
        <f t="shared" si="0"/>
        <v>28370</v>
      </c>
      <c r="H20" s="55">
        <f t="shared" si="1"/>
        <v>99.96553236823964</v>
      </c>
      <c r="I20" s="48">
        <f t="shared" si="2"/>
        <v>112.45329573493126</v>
      </c>
    </row>
    <row r="21" spans="2:9" s="1" customFormat="1" ht="12.75">
      <c r="B21" s="54"/>
      <c r="C21" s="42" t="s">
        <v>22</v>
      </c>
      <c r="D21" s="49">
        <f t="shared" si="0"/>
        <v>2584026</v>
      </c>
      <c r="E21" s="50">
        <f t="shared" si="0"/>
        <v>2656006</v>
      </c>
      <c r="F21" s="51">
        <f t="shared" si="0"/>
        <v>2657692</v>
      </c>
      <c r="G21" s="52">
        <f t="shared" si="0"/>
        <v>2423931</v>
      </c>
      <c r="H21" s="53">
        <f t="shared" si="1"/>
        <v>100.0634787722618</v>
      </c>
      <c r="I21" s="48">
        <f t="shared" si="2"/>
        <v>109.6438801269508</v>
      </c>
    </row>
    <row r="22" spans="2:9" s="1" customFormat="1" ht="12.75">
      <c r="B22" s="54" t="s">
        <v>23</v>
      </c>
      <c r="C22" s="42" t="s">
        <v>24</v>
      </c>
      <c r="D22" s="49">
        <f t="shared" si="0"/>
        <v>2265994</v>
      </c>
      <c r="E22" s="50">
        <f t="shared" si="0"/>
        <v>2348536</v>
      </c>
      <c r="F22" s="51">
        <f t="shared" si="0"/>
        <v>2334093</v>
      </c>
      <c r="G22" s="52">
        <f t="shared" si="0"/>
        <v>2080917</v>
      </c>
      <c r="H22" s="55">
        <f t="shared" si="1"/>
        <v>99.3850211365719</v>
      </c>
      <c r="I22" s="48">
        <f t="shared" si="2"/>
        <v>112.16655926209455</v>
      </c>
    </row>
    <row r="23" spans="2:9" s="1" customFormat="1" ht="12.75">
      <c r="B23" s="54" t="s">
        <v>25</v>
      </c>
      <c r="C23" s="42" t="s">
        <v>26</v>
      </c>
      <c r="D23" s="49">
        <f t="shared" si="0"/>
        <v>480596</v>
      </c>
      <c r="E23" s="50">
        <f t="shared" si="0"/>
        <v>639240</v>
      </c>
      <c r="F23" s="51">
        <f t="shared" si="0"/>
        <v>638863</v>
      </c>
      <c r="G23" s="52">
        <f t="shared" si="0"/>
        <v>487402</v>
      </c>
      <c r="H23" s="53">
        <f t="shared" si="1"/>
        <v>99.94102371566235</v>
      </c>
      <c r="I23" s="48">
        <f t="shared" si="2"/>
        <v>131.07516998288887</v>
      </c>
    </row>
    <row r="24" spans="2:9" s="1" customFormat="1" ht="12.75">
      <c r="B24" s="29"/>
      <c r="C24" s="42" t="s">
        <v>27</v>
      </c>
      <c r="D24" s="56" t="s">
        <v>28</v>
      </c>
      <c r="E24" s="57" t="s">
        <v>28</v>
      </c>
      <c r="F24" s="58" t="s">
        <v>28</v>
      </c>
      <c r="G24" s="52">
        <f>G37+G50+G63+G76+G89</f>
        <v>6548</v>
      </c>
      <c r="H24" s="59" t="s">
        <v>28</v>
      </c>
      <c r="I24" s="60" t="s">
        <v>28</v>
      </c>
    </row>
    <row r="25" spans="2:9" s="1" customFormat="1" ht="12.75">
      <c r="B25" s="29"/>
      <c r="C25" s="42" t="s">
        <v>29</v>
      </c>
      <c r="D25" s="49">
        <f aca="true" t="shared" si="3" ref="D25:F27">D38+D51+D64+D77+D90</f>
        <v>10985</v>
      </c>
      <c r="E25" s="50">
        <f t="shared" si="3"/>
        <v>14610</v>
      </c>
      <c r="F25" s="51">
        <f t="shared" si="3"/>
        <v>15106</v>
      </c>
      <c r="G25" s="52">
        <f>G38+G51+G64+G77+G90</f>
        <v>11165</v>
      </c>
      <c r="H25" s="53">
        <f>F25/E25*100</f>
        <v>103.3949349760438</v>
      </c>
      <c r="I25" s="48">
        <f>F25/G25*100</f>
        <v>135.29780564263322</v>
      </c>
    </row>
    <row r="26" spans="2:9" s="1" customFormat="1" ht="12.75">
      <c r="B26" s="29"/>
      <c r="C26" s="42" t="s">
        <v>30</v>
      </c>
      <c r="D26" s="49">
        <f t="shared" si="3"/>
        <v>337875</v>
      </c>
      <c r="E26" s="50">
        <f t="shared" si="3"/>
        <v>69005</v>
      </c>
      <c r="F26" s="51">
        <f t="shared" si="3"/>
        <v>67881</v>
      </c>
      <c r="G26" s="52">
        <f>G39+G52+G65+G78+G91</f>
        <v>45365</v>
      </c>
      <c r="H26" s="53">
        <f>F26/E26*100</f>
        <v>98.3711325266285</v>
      </c>
      <c r="I26" s="48">
        <f>F26/G26*100</f>
        <v>149.6329769646203</v>
      </c>
    </row>
    <row r="27" spans="2:9" s="1" customFormat="1" ht="12.75">
      <c r="B27" s="29"/>
      <c r="C27" s="42" t="s">
        <v>31</v>
      </c>
      <c r="D27" s="49">
        <f t="shared" si="3"/>
        <v>25807</v>
      </c>
      <c r="E27" s="50">
        <f t="shared" si="3"/>
        <v>25424</v>
      </c>
      <c r="F27" s="51">
        <f t="shared" si="3"/>
        <v>25421</v>
      </c>
      <c r="G27" s="52">
        <f>G40+G53+G66+G79+G92</f>
        <v>17664</v>
      </c>
      <c r="H27" s="61">
        <f>F27/E27*100</f>
        <v>99.98820012586532</v>
      </c>
      <c r="I27" s="48">
        <f>F27/G27*100</f>
        <v>143.91417572463766</v>
      </c>
    </row>
    <row r="28" spans="2:9" s="1" customFormat="1" ht="13.5" thickBot="1">
      <c r="B28" s="29"/>
      <c r="C28" s="42" t="s">
        <v>32</v>
      </c>
      <c r="D28" s="49">
        <f>D41+D54+D67+D80+D93</f>
        <v>30296000</v>
      </c>
      <c r="E28" s="57" t="s">
        <v>28</v>
      </c>
      <c r="F28" s="57" t="s">
        <v>28</v>
      </c>
      <c r="G28" s="58" t="s">
        <v>28</v>
      </c>
      <c r="H28" s="62" t="s">
        <v>28</v>
      </c>
      <c r="I28" s="60" t="s">
        <v>28</v>
      </c>
    </row>
    <row r="29" spans="2:11" s="1" customFormat="1" ht="13.5" thickBot="1">
      <c r="B29" s="31"/>
      <c r="C29" s="63" t="s">
        <v>33</v>
      </c>
      <c r="D29" s="64">
        <f>SUM(D17:D28)</f>
        <v>36837751</v>
      </c>
      <c r="E29" s="65">
        <f>SUM(E17:E28)</f>
        <v>6847668</v>
      </c>
      <c r="F29" s="66">
        <f>SUM(F17:F28)</f>
        <v>6766678</v>
      </c>
      <c r="G29" s="67">
        <f>SUM(G17:G28)</f>
        <v>5906839</v>
      </c>
      <c r="H29" s="68">
        <f aca="true" t="shared" si="4" ref="H29:H36">F29/E29*100</f>
        <v>98.81726158452776</v>
      </c>
      <c r="I29" s="69">
        <f aca="true" t="shared" si="5" ref="I29:I36">F29/G29*100</f>
        <v>114.55666897303279</v>
      </c>
      <c r="K29" s="1" t="s">
        <v>154</v>
      </c>
    </row>
    <row r="30" spans="2:9" s="1" customFormat="1" ht="12.75">
      <c r="B30" s="29"/>
      <c r="C30" s="42" t="s">
        <v>18</v>
      </c>
      <c r="D30" s="70">
        <v>226395</v>
      </c>
      <c r="E30" s="71">
        <v>244732</v>
      </c>
      <c r="F30" s="72">
        <v>244666</v>
      </c>
      <c r="G30" s="73">
        <v>220517</v>
      </c>
      <c r="H30" s="74">
        <f t="shared" si="4"/>
        <v>99.97303172449864</v>
      </c>
      <c r="I30" s="48">
        <f t="shared" si="5"/>
        <v>110.95108313644752</v>
      </c>
    </row>
    <row r="31" spans="2:9" s="1" customFormat="1" ht="12.75">
      <c r="B31" s="29"/>
      <c r="C31" s="42" t="s">
        <v>19</v>
      </c>
      <c r="D31" s="70">
        <v>23990</v>
      </c>
      <c r="E31" s="71">
        <v>25581</v>
      </c>
      <c r="F31" s="72">
        <v>25574</v>
      </c>
      <c r="G31" s="71">
        <v>22182</v>
      </c>
      <c r="H31" s="75">
        <f t="shared" si="4"/>
        <v>99.97263594073726</v>
      </c>
      <c r="I31" s="48">
        <f t="shared" si="5"/>
        <v>115.2916779370661</v>
      </c>
    </row>
    <row r="32" spans="2:9" s="1" customFormat="1" ht="12.75">
      <c r="B32" s="54">
        <v>610</v>
      </c>
      <c r="C32" s="42" t="s">
        <v>20</v>
      </c>
      <c r="D32" s="70">
        <v>17513</v>
      </c>
      <c r="E32" s="71">
        <v>18714</v>
      </c>
      <c r="F32" s="72">
        <v>18714</v>
      </c>
      <c r="G32" s="71">
        <v>16505</v>
      </c>
      <c r="H32" s="75">
        <f t="shared" si="4"/>
        <v>100</v>
      </c>
      <c r="I32" s="48">
        <f t="shared" si="5"/>
        <v>113.38382308391397</v>
      </c>
    </row>
    <row r="33" spans="2:9" s="1" customFormat="1" ht="12.75">
      <c r="B33" s="29"/>
      <c r="C33" s="42" t="s">
        <v>21</v>
      </c>
      <c r="D33" s="70">
        <v>16478</v>
      </c>
      <c r="E33" s="71">
        <v>17691</v>
      </c>
      <c r="F33" s="72">
        <v>17691</v>
      </c>
      <c r="G33" s="71">
        <v>15581</v>
      </c>
      <c r="H33" s="76">
        <f t="shared" si="4"/>
        <v>100</v>
      </c>
      <c r="I33" s="48">
        <f t="shared" si="5"/>
        <v>113.5421346511777</v>
      </c>
    </row>
    <row r="34" spans="2:9" s="1" customFormat="1" ht="12.75">
      <c r="B34" s="29" t="s">
        <v>34</v>
      </c>
      <c r="C34" s="42" t="s">
        <v>22</v>
      </c>
      <c r="D34" s="70">
        <v>1373657</v>
      </c>
      <c r="E34" s="71">
        <v>1432846</v>
      </c>
      <c r="F34" s="72">
        <v>1432777</v>
      </c>
      <c r="G34" s="71">
        <v>1278098</v>
      </c>
      <c r="H34" s="75">
        <f t="shared" si="4"/>
        <v>99.99518440921076</v>
      </c>
      <c r="I34" s="48">
        <f t="shared" si="5"/>
        <v>112.10228010684627</v>
      </c>
    </row>
    <row r="35" spans="2:9" s="1" customFormat="1" ht="12.75">
      <c r="B35" s="29" t="s">
        <v>35</v>
      </c>
      <c r="C35" s="42" t="s">
        <v>24</v>
      </c>
      <c r="D35" s="70">
        <v>1195931</v>
      </c>
      <c r="E35" s="71">
        <v>1224874</v>
      </c>
      <c r="F35" s="72">
        <v>1224874</v>
      </c>
      <c r="G35" s="71">
        <v>1155996</v>
      </c>
      <c r="H35" s="76">
        <f t="shared" si="4"/>
        <v>100</v>
      </c>
      <c r="I35" s="48">
        <f t="shared" si="5"/>
        <v>105.95832511531182</v>
      </c>
    </row>
    <row r="36" spans="2:9" s="1" customFormat="1" ht="12.75">
      <c r="B36" s="29" t="s">
        <v>36</v>
      </c>
      <c r="C36" s="42" t="s">
        <v>26</v>
      </c>
      <c r="D36" s="70">
        <v>24748</v>
      </c>
      <c r="E36" s="71">
        <v>24727</v>
      </c>
      <c r="F36" s="72">
        <v>24724</v>
      </c>
      <c r="G36" s="71">
        <v>19289</v>
      </c>
      <c r="H36" s="75">
        <f t="shared" si="4"/>
        <v>99.98786751324464</v>
      </c>
      <c r="I36" s="48">
        <f t="shared" si="5"/>
        <v>128.17668100990204</v>
      </c>
    </row>
    <row r="37" spans="2:9" s="1" customFormat="1" ht="12.75">
      <c r="B37" s="29"/>
      <c r="C37" s="42" t="s">
        <v>27</v>
      </c>
      <c r="D37" s="77" t="s">
        <v>28</v>
      </c>
      <c r="E37" s="57" t="s">
        <v>28</v>
      </c>
      <c r="F37" s="78" t="s">
        <v>28</v>
      </c>
      <c r="G37" s="71">
        <v>3562</v>
      </c>
      <c r="H37" s="59" t="s">
        <v>28</v>
      </c>
      <c r="I37" s="60" t="s">
        <v>28</v>
      </c>
    </row>
    <row r="38" spans="2:9" s="1" customFormat="1" ht="12.75">
      <c r="B38" s="29"/>
      <c r="C38" s="42" t="s">
        <v>29</v>
      </c>
      <c r="D38" s="70">
        <v>3100</v>
      </c>
      <c r="E38" s="71">
        <v>4085</v>
      </c>
      <c r="F38" s="72">
        <v>4085</v>
      </c>
      <c r="G38" s="71">
        <v>3157</v>
      </c>
      <c r="H38" s="75">
        <f>F38/E38*100</f>
        <v>100</v>
      </c>
      <c r="I38" s="48">
        <f>F38/G38*100</f>
        <v>129.3949952486538</v>
      </c>
    </row>
    <row r="39" spans="2:9" s="1" customFormat="1" ht="12.75">
      <c r="B39" s="29"/>
      <c r="C39" s="42" t="s">
        <v>30</v>
      </c>
      <c r="D39" s="70">
        <v>36215</v>
      </c>
      <c r="E39" s="71">
        <v>37124</v>
      </c>
      <c r="F39" s="72">
        <v>37124</v>
      </c>
      <c r="G39" s="71">
        <v>24518</v>
      </c>
      <c r="H39" s="75">
        <f>F39/E39*100</f>
        <v>100</v>
      </c>
      <c r="I39" s="48">
        <f>F39/G39*100</f>
        <v>151.41528672811813</v>
      </c>
    </row>
    <row r="40" spans="2:9" s="1" customFormat="1" ht="12.75">
      <c r="B40" s="29"/>
      <c r="C40" s="42" t="s">
        <v>31</v>
      </c>
      <c r="D40" s="70">
        <v>10290</v>
      </c>
      <c r="E40" s="71">
        <v>10532</v>
      </c>
      <c r="F40" s="72">
        <v>10532</v>
      </c>
      <c r="G40" s="71">
        <v>8924</v>
      </c>
      <c r="H40" s="79">
        <f>F40/E40*100</f>
        <v>100</v>
      </c>
      <c r="I40" s="48">
        <f>F40/G40*100</f>
        <v>118.01882563872704</v>
      </c>
    </row>
    <row r="41" spans="2:9" s="1" customFormat="1" ht="13.5" thickBot="1">
      <c r="B41" s="29"/>
      <c r="C41" s="42" t="s">
        <v>32</v>
      </c>
      <c r="D41" s="70">
        <v>0</v>
      </c>
      <c r="E41" s="57" t="s">
        <v>28</v>
      </c>
      <c r="F41" s="57" t="s">
        <v>28</v>
      </c>
      <c r="G41" s="80" t="s">
        <v>28</v>
      </c>
      <c r="H41" s="62" t="s">
        <v>28</v>
      </c>
      <c r="I41" s="60" t="s">
        <v>28</v>
      </c>
    </row>
    <row r="42" spans="2:9" s="1" customFormat="1" ht="13.5" thickBot="1">
      <c r="B42" s="31"/>
      <c r="C42" s="63" t="s">
        <v>33</v>
      </c>
      <c r="D42" s="81">
        <f>SUM(D30:D41)</f>
        <v>2928317</v>
      </c>
      <c r="E42" s="65">
        <f>SUM(E30:E41)</f>
        <v>3040906</v>
      </c>
      <c r="F42" s="82">
        <f>SUM(F30:F41)</f>
        <v>3040761</v>
      </c>
      <c r="G42" s="83">
        <f>SUM(G30:G41)</f>
        <v>2768329</v>
      </c>
      <c r="H42" s="84">
        <f aca="true" t="shared" si="6" ref="H42:H49">F42/E42*100</f>
        <v>99.99523168424147</v>
      </c>
      <c r="I42" s="69">
        <f aca="true" t="shared" si="7" ref="I42:I49">F42/G42*100</f>
        <v>109.84102684326899</v>
      </c>
    </row>
    <row r="43" spans="2:9" s="1" customFormat="1" ht="12.75">
      <c r="B43" s="29"/>
      <c r="C43" s="42" t="s">
        <v>18</v>
      </c>
      <c r="D43" s="70">
        <v>79125</v>
      </c>
      <c r="E43" s="71">
        <v>76121</v>
      </c>
      <c r="F43" s="72">
        <v>74491</v>
      </c>
      <c r="G43" s="73">
        <v>69067</v>
      </c>
      <c r="H43" s="74">
        <f t="shared" si="6"/>
        <v>97.85867237687366</v>
      </c>
      <c r="I43" s="48">
        <f t="shared" si="7"/>
        <v>107.85324395152533</v>
      </c>
    </row>
    <row r="44" spans="2:9" s="1" customFormat="1" ht="12.75">
      <c r="B44" s="29"/>
      <c r="C44" s="42" t="s">
        <v>19</v>
      </c>
      <c r="D44" s="70">
        <v>8385</v>
      </c>
      <c r="E44" s="71">
        <v>8553</v>
      </c>
      <c r="F44" s="72">
        <v>8520</v>
      </c>
      <c r="G44" s="71">
        <v>7480</v>
      </c>
      <c r="H44" s="75">
        <f t="shared" si="6"/>
        <v>99.61417046650298</v>
      </c>
      <c r="I44" s="48">
        <f t="shared" si="7"/>
        <v>113.90374331550801</v>
      </c>
    </row>
    <row r="45" spans="2:9" s="1" customFormat="1" ht="12.75">
      <c r="B45" s="54">
        <v>620</v>
      </c>
      <c r="C45" s="42" t="s">
        <v>20</v>
      </c>
      <c r="D45" s="70">
        <v>6121</v>
      </c>
      <c r="E45" s="71">
        <v>6307</v>
      </c>
      <c r="F45" s="72">
        <v>6270</v>
      </c>
      <c r="G45" s="71">
        <v>5578</v>
      </c>
      <c r="H45" s="75">
        <f t="shared" si="6"/>
        <v>99.41335024575868</v>
      </c>
      <c r="I45" s="48">
        <f t="shared" si="7"/>
        <v>112.40588024381499</v>
      </c>
    </row>
    <row r="46" spans="2:9" s="1" customFormat="1" ht="12.75">
      <c r="B46" s="29"/>
      <c r="C46" s="42" t="s">
        <v>21</v>
      </c>
      <c r="D46" s="70">
        <v>5767</v>
      </c>
      <c r="E46" s="71">
        <v>6284</v>
      </c>
      <c r="F46" s="72">
        <v>6283</v>
      </c>
      <c r="G46" s="71">
        <v>5229</v>
      </c>
      <c r="H46" s="76">
        <f t="shared" si="6"/>
        <v>99.98408656906429</v>
      </c>
      <c r="I46" s="48">
        <f t="shared" si="7"/>
        <v>120.15681774717919</v>
      </c>
    </row>
    <row r="47" spans="2:9" s="1" customFormat="1" ht="12.75">
      <c r="B47" s="29" t="s">
        <v>37</v>
      </c>
      <c r="C47" s="42" t="s">
        <v>22</v>
      </c>
      <c r="D47" s="70">
        <v>480094</v>
      </c>
      <c r="E47" s="71">
        <v>493577</v>
      </c>
      <c r="F47" s="72">
        <v>493350</v>
      </c>
      <c r="G47" s="71">
        <v>439401</v>
      </c>
      <c r="H47" s="75">
        <f t="shared" si="6"/>
        <v>99.95400920221161</v>
      </c>
      <c r="I47" s="48">
        <f t="shared" si="7"/>
        <v>112.27785098349798</v>
      </c>
    </row>
    <row r="48" spans="2:9" s="1" customFormat="1" ht="12.75">
      <c r="B48" s="29" t="s">
        <v>38</v>
      </c>
      <c r="C48" s="42" t="s">
        <v>24</v>
      </c>
      <c r="D48" s="70">
        <v>390109</v>
      </c>
      <c r="E48" s="71">
        <v>390970</v>
      </c>
      <c r="F48" s="72">
        <v>390970</v>
      </c>
      <c r="G48" s="71">
        <v>319963</v>
      </c>
      <c r="H48" s="76">
        <f t="shared" si="6"/>
        <v>100</v>
      </c>
      <c r="I48" s="48">
        <f t="shared" si="7"/>
        <v>122.19225347930856</v>
      </c>
    </row>
    <row r="49" spans="2:9" s="1" customFormat="1" ht="12.75">
      <c r="B49" s="29" t="s">
        <v>39</v>
      </c>
      <c r="C49" s="42" t="s">
        <v>26</v>
      </c>
      <c r="D49" s="70">
        <v>8649</v>
      </c>
      <c r="E49" s="71">
        <v>8220</v>
      </c>
      <c r="F49" s="72">
        <v>8217</v>
      </c>
      <c r="G49" s="71">
        <v>6561</v>
      </c>
      <c r="H49" s="75">
        <f t="shared" si="6"/>
        <v>99.96350364963503</v>
      </c>
      <c r="I49" s="48">
        <f t="shared" si="7"/>
        <v>125.2400548696845</v>
      </c>
    </row>
    <row r="50" spans="2:9" s="1" customFormat="1" ht="12.75">
      <c r="B50" s="29" t="s">
        <v>40</v>
      </c>
      <c r="C50" s="42" t="s">
        <v>27</v>
      </c>
      <c r="D50" s="77" t="s">
        <v>28</v>
      </c>
      <c r="E50" s="57" t="s">
        <v>28</v>
      </c>
      <c r="F50" s="78" t="s">
        <v>28</v>
      </c>
      <c r="G50" s="71">
        <v>1037</v>
      </c>
      <c r="H50" s="59" t="s">
        <v>28</v>
      </c>
      <c r="I50" s="60" t="s">
        <v>28</v>
      </c>
    </row>
    <row r="51" spans="2:9" s="1" customFormat="1" ht="12.75">
      <c r="B51" s="29"/>
      <c r="C51" s="42" t="s">
        <v>29</v>
      </c>
      <c r="D51" s="70">
        <v>1084</v>
      </c>
      <c r="E51" s="71">
        <v>1428</v>
      </c>
      <c r="F51" s="72">
        <v>1428</v>
      </c>
      <c r="G51" s="71">
        <v>1054</v>
      </c>
      <c r="H51" s="75">
        <f>F51/E51*100</f>
        <v>100</v>
      </c>
      <c r="I51" s="48">
        <f>F51/G51*100</f>
        <v>135.48387096774192</v>
      </c>
    </row>
    <row r="52" spans="2:9" s="1" customFormat="1" ht="12.75">
      <c r="B52" s="29"/>
      <c r="C52" s="42" t="s">
        <v>30</v>
      </c>
      <c r="D52" s="70">
        <v>12657</v>
      </c>
      <c r="E52" s="71">
        <v>11499</v>
      </c>
      <c r="F52" s="72">
        <v>11499</v>
      </c>
      <c r="G52" s="71">
        <v>8167</v>
      </c>
      <c r="H52" s="75">
        <f>F52/E52*100</f>
        <v>100</v>
      </c>
      <c r="I52" s="48">
        <f>F52/G52*100</f>
        <v>140.79833476184643</v>
      </c>
    </row>
    <row r="53" spans="2:9" s="1" customFormat="1" ht="12.75">
      <c r="B53" s="29"/>
      <c r="C53" s="42" t="s">
        <v>31</v>
      </c>
      <c r="D53" s="70">
        <v>2900</v>
      </c>
      <c r="E53" s="71">
        <v>2606</v>
      </c>
      <c r="F53" s="72">
        <v>2606</v>
      </c>
      <c r="G53" s="71">
        <v>2151</v>
      </c>
      <c r="H53" s="79">
        <f>F53/E53*100</f>
        <v>100</v>
      </c>
      <c r="I53" s="48">
        <f>F53/G53*100</f>
        <v>121.15295211529522</v>
      </c>
    </row>
    <row r="54" spans="2:9" s="1" customFormat="1" ht="13.5" thickBot="1">
      <c r="B54" s="29"/>
      <c r="C54" s="42" t="s">
        <v>32</v>
      </c>
      <c r="D54" s="70">
        <v>0</v>
      </c>
      <c r="E54" s="57" t="s">
        <v>28</v>
      </c>
      <c r="F54" s="57" t="s">
        <v>28</v>
      </c>
      <c r="G54" s="80" t="s">
        <v>28</v>
      </c>
      <c r="H54" s="62" t="s">
        <v>28</v>
      </c>
      <c r="I54" s="60" t="s">
        <v>28</v>
      </c>
    </row>
    <row r="55" spans="2:9" s="1" customFormat="1" ht="13.5" thickBot="1">
      <c r="B55" s="31"/>
      <c r="C55" s="63" t="s">
        <v>33</v>
      </c>
      <c r="D55" s="81">
        <f>SUM(D43:D54)</f>
        <v>994891</v>
      </c>
      <c r="E55" s="65">
        <f>SUM(E43:E54)</f>
        <v>1005565</v>
      </c>
      <c r="F55" s="82">
        <f>SUM(F43:F54)</f>
        <v>1003634</v>
      </c>
      <c r="G55" s="83">
        <f>SUM(G43:G54)</f>
        <v>865688</v>
      </c>
      <c r="H55" s="84">
        <f aca="true" t="shared" si="8" ref="H55:H62">F55/E55*100</f>
        <v>99.80796865443806</v>
      </c>
      <c r="I55" s="69">
        <f aca="true" t="shared" si="9" ref="I55:I62">F55/G55*100</f>
        <v>115.93484026577705</v>
      </c>
    </row>
    <row r="56" spans="2:9" s="1" customFormat="1" ht="12.75">
      <c r="B56" s="29"/>
      <c r="C56" s="42" t="s">
        <v>18</v>
      </c>
      <c r="D56" s="70">
        <v>419900</v>
      </c>
      <c r="E56" s="71">
        <v>662161</v>
      </c>
      <c r="F56" s="72">
        <v>597687</v>
      </c>
      <c r="G56" s="73">
        <v>442136</v>
      </c>
      <c r="H56" s="74">
        <f t="shared" si="8"/>
        <v>90.26309311481648</v>
      </c>
      <c r="I56" s="48">
        <f t="shared" si="9"/>
        <v>135.18170879548376</v>
      </c>
    </row>
    <row r="57" spans="2:9" s="1" customFormat="1" ht="12.75">
      <c r="B57" s="54">
        <v>630</v>
      </c>
      <c r="C57" s="42" t="s">
        <v>19</v>
      </c>
      <c r="D57" s="70">
        <v>9283</v>
      </c>
      <c r="E57" s="71">
        <v>9659</v>
      </c>
      <c r="F57" s="72">
        <v>9482</v>
      </c>
      <c r="G57" s="71">
        <v>8330</v>
      </c>
      <c r="H57" s="75">
        <f t="shared" si="8"/>
        <v>98.16751216482037</v>
      </c>
      <c r="I57" s="48">
        <f t="shared" si="9"/>
        <v>113.82953181272508</v>
      </c>
    </row>
    <row r="58" spans="2:9" s="1" customFormat="1" ht="12.75">
      <c r="B58" s="29"/>
      <c r="C58" s="42" t="s">
        <v>20</v>
      </c>
      <c r="D58" s="70">
        <v>7213</v>
      </c>
      <c r="E58" s="71">
        <v>7438</v>
      </c>
      <c r="F58" s="72">
        <v>7471</v>
      </c>
      <c r="G58" s="71">
        <v>6684</v>
      </c>
      <c r="H58" s="75">
        <f t="shared" si="8"/>
        <v>100.44366765259478</v>
      </c>
      <c r="I58" s="48">
        <f t="shared" si="9"/>
        <v>111.7743865948534</v>
      </c>
    </row>
    <row r="59" spans="2:9" s="1" customFormat="1" ht="12.75">
      <c r="B59" s="29" t="s">
        <v>41</v>
      </c>
      <c r="C59" s="42" t="s">
        <v>21</v>
      </c>
      <c r="D59" s="70">
        <v>8301</v>
      </c>
      <c r="E59" s="71">
        <v>7849</v>
      </c>
      <c r="F59" s="72">
        <v>7845</v>
      </c>
      <c r="G59" s="71">
        <v>7404</v>
      </c>
      <c r="H59" s="76">
        <f t="shared" si="8"/>
        <v>99.94903809402471</v>
      </c>
      <c r="I59" s="48">
        <f t="shared" si="9"/>
        <v>105.95623987034035</v>
      </c>
    </row>
    <row r="60" spans="2:9" s="1" customFormat="1" ht="12.75">
      <c r="B60" s="29" t="s">
        <v>42</v>
      </c>
      <c r="C60" s="42" t="s">
        <v>22</v>
      </c>
      <c r="D60" s="70">
        <v>720075</v>
      </c>
      <c r="E60" s="71">
        <v>718880</v>
      </c>
      <c r="F60" s="72">
        <v>720903</v>
      </c>
      <c r="G60" s="71">
        <v>698497</v>
      </c>
      <c r="H60" s="75">
        <f t="shared" si="8"/>
        <v>100.2814099710661</v>
      </c>
      <c r="I60" s="48">
        <f t="shared" si="9"/>
        <v>103.20774462882447</v>
      </c>
    </row>
    <row r="61" spans="2:9" s="1" customFormat="1" ht="12.75">
      <c r="B61" s="29"/>
      <c r="C61" s="42" t="s">
        <v>24</v>
      </c>
      <c r="D61" s="70">
        <v>640141</v>
      </c>
      <c r="E61" s="71">
        <v>689379</v>
      </c>
      <c r="F61" s="72">
        <v>675228</v>
      </c>
      <c r="G61" s="71">
        <v>565586</v>
      </c>
      <c r="H61" s="76">
        <f t="shared" si="8"/>
        <v>97.94728298947314</v>
      </c>
      <c r="I61" s="48">
        <f t="shared" si="9"/>
        <v>119.38555763402914</v>
      </c>
    </row>
    <row r="62" spans="2:9" s="1" customFormat="1" ht="12.75">
      <c r="B62" s="29"/>
      <c r="C62" s="42" t="s">
        <v>26</v>
      </c>
      <c r="D62" s="70">
        <v>447079</v>
      </c>
      <c r="E62" s="71">
        <v>606071</v>
      </c>
      <c r="F62" s="72">
        <v>605705</v>
      </c>
      <c r="G62" s="71">
        <v>461423</v>
      </c>
      <c r="H62" s="75">
        <f t="shared" si="8"/>
        <v>99.93961103567074</v>
      </c>
      <c r="I62" s="48">
        <f t="shared" si="9"/>
        <v>131.2689224420976</v>
      </c>
    </row>
    <row r="63" spans="2:9" s="1" customFormat="1" ht="12.75">
      <c r="B63" s="29"/>
      <c r="C63" s="42" t="s">
        <v>27</v>
      </c>
      <c r="D63" s="77" t="s">
        <v>28</v>
      </c>
      <c r="E63" s="57" t="s">
        <v>28</v>
      </c>
      <c r="F63" s="78" t="s">
        <v>28</v>
      </c>
      <c r="G63" s="71">
        <v>1042</v>
      </c>
      <c r="H63" s="59" t="s">
        <v>28</v>
      </c>
      <c r="I63" s="60" t="s">
        <v>28</v>
      </c>
    </row>
    <row r="64" spans="2:9" s="1" customFormat="1" ht="12.75">
      <c r="B64" s="29"/>
      <c r="C64" s="42" t="s">
        <v>29</v>
      </c>
      <c r="D64" s="70">
        <v>6781</v>
      </c>
      <c r="E64" s="71">
        <v>9086</v>
      </c>
      <c r="F64" s="72">
        <v>9582</v>
      </c>
      <c r="G64" s="71">
        <v>6914</v>
      </c>
      <c r="H64" s="75">
        <f>F64/E64*100</f>
        <v>105.45894783182919</v>
      </c>
      <c r="I64" s="48">
        <f>F64/G64*100</f>
        <v>138.58837142030663</v>
      </c>
    </row>
    <row r="65" spans="2:9" s="1" customFormat="1" ht="12.75">
      <c r="B65" s="29"/>
      <c r="C65" s="42" t="s">
        <v>30</v>
      </c>
      <c r="D65" s="70">
        <v>288903</v>
      </c>
      <c r="E65" s="71">
        <v>20282</v>
      </c>
      <c r="F65" s="72">
        <v>19174</v>
      </c>
      <c r="G65" s="71">
        <v>12593</v>
      </c>
      <c r="H65" s="75">
        <f>F65/E65*100</f>
        <v>94.53702790651809</v>
      </c>
      <c r="I65" s="48">
        <f>F65/G65*100</f>
        <v>152.25919161438895</v>
      </c>
    </row>
    <row r="66" spans="2:9" s="1" customFormat="1" ht="12.75">
      <c r="B66" s="29"/>
      <c r="C66" s="42" t="s">
        <v>31</v>
      </c>
      <c r="D66" s="70">
        <v>12617</v>
      </c>
      <c r="E66" s="71">
        <v>12286</v>
      </c>
      <c r="F66" s="72">
        <v>12283</v>
      </c>
      <c r="G66" s="71">
        <v>6586</v>
      </c>
      <c r="H66" s="79">
        <f>F66/E66*100</f>
        <v>99.97558196321016</v>
      </c>
      <c r="I66" s="48">
        <f>F66/G66*100</f>
        <v>186.50167020953538</v>
      </c>
    </row>
    <row r="67" spans="2:9" s="1" customFormat="1" ht="13.5" thickBot="1">
      <c r="B67" s="29"/>
      <c r="C67" s="42" t="s">
        <v>32</v>
      </c>
      <c r="D67" s="70">
        <v>0</v>
      </c>
      <c r="E67" s="57" t="s">
        <v>28</v>
      </c>
      <c r="F67" s="57" t="s">
        <v>28</v>
      </c>
      <c r="G67" s="80" t="s">
        <v>28</v>
      </c>
      <c r="H67" s="62" t="s">
        <v>28</v>
      </c>
      <c r="I67" s="60" t="s">
        <v>28</v>
      </c>
    </row>
    <row r="68" spans="2:9" s="1" customFormat="1" ht="13.5" thickBot="1">
      <c r="B68" s="31"/>
      <c r="C68" s="63" t="s">
        <v>33</v>
      </c>
      <c r="D68" s="81">
        <f>SUM(D56:D67)</f>
        <v>2560293</v>
      </c>
      <c r="E68" s="65">
        <f>SUM(E56:E67)</f>
        <v>2743091</v>
      </c>
      <c r="F68" s="82">
        <f>SUM(F56:F67)</f>
        <v>2665360</v>
      </c>
      <c r="G68" s="83">
        <f>SUM(G56:G67)</f>
        <v>2217195</v>
      </c>
      <c r="H68" s="84">
        <f aca="true" t="shared" si="10" ref="H68:H75">F68/E68*100</f>
        <v>97.16629889420365</v>
      </c>
      <c r="I68" s="69">
        <f aca="true" t="shared" si="11" ref="I68:I75">F68/G68*100</f>
        <v>120.21315220357253</v>
      </c>
    </row>
    <row r="69" spans="2:9" s="1" customFormat="1" ht="12.75">
      <c r="B69" s="29"/>
      <c r="C69" s="42" t="s">
        <v>18</v>
      </c>
      <c r="D69" s="70">
        <v>7607</v>
      </c>
      <c r="E69" s="71">
        <v>3407</v>
      </c>
      <c r="F69" s="72">
        <v>2640</v>
      </c>
      <c r="G69" s="73">
        <v>6779</v>
      </c>
      <c r="H69" s="74">
        <f t="shared" si="10"/>
        <v>77.48752568241855</v>
      </c>
      <c r="I69" s="48">
        <f t="shared" si="11"/>
        <v>38.94379702020947</v>
      </c>
    </row>
    <row r="70" spans="2:9" s="1" customFormat="1" ht="12.75">
      <c r="B70" s="29"/>
      <c r="C70" s="42" t="s">
        <v>19</v>
      </c>
      <c r="D70" s="70">
        <v>130</v>
      </c>
      <c r="E70" s="71">
        <v>130</v>
      </c>
      <c r="F70" s="72">
        <v>74</v>
      </c>
      <c r="G70" s="71">
        <v>99</v>
      </c>
      <c r="H70" s="75">
        <f t="shared" si="10"/>
        <v>56.92307692307692</v>
      </c>
      <c r="I70" s="48">
        <f t="shared" si="11"/>
        <v>74.74747474747475</v>
      </c>
    </row>
    <row r="71" spans="2:9" s="1" customFormat="1" ht="12.75">
      <c r="B71" s="54">
        <v>640</v>
      </c>
      <c r="C71" s="42" t="s">
        <v>20</v>
      </c>
      <c r="D71" s="70">
        <v>130</v>
      </c>
      <c r="E71" s="71">
        <v>130</v>
      </c>
      <c r="F71" s="72">
        <v>130</v>
      </c>
      <c r="G71" s="71">
        <v>120</v>
      </c>
      <c r="H71" s="75">
        <f t="shared" si="10"/>
        <v>100</v>
      </c>
      <c r="I71" s="48">
        <f t="shared" si="11"/>
        <v>108.33333333333333</v>
      </c>
    </row>
    <row r="72" spans="2:9" s="1" customFormat="1" ht="12.75">
      <c r="B72" s="29"/>
      <c r="C72" s="42" t="s">
        <v>21</v>
      </c>
      <c r="D72" s="70">
        <v>130</v>
      </c>
      <c r="E72" s="71">
        <v>90</v>
      </c>
      <c r="F72" s="72">
        <v>84</v>
      </c>
      <c r="G72" s="71">
        <v>156</v>
      </c>
      <c r="H72" s="76">
        <f t="shared" si="10"/>
        <v>93.33333333333333</v>
      </c>
      <c r="I72" s="48">
        <f t="shared" si="11"/>
        <v>53.84615384615385</v>
      </c>
    </row>
    <row r="73" spans="2:9" s="1" customFormat="1" ht="12.75">
      <c r="B73" s="29" t="s">
        <v>23</v>
      </c>
      <c r="C73" s="42" t="s">
        <v>22</v>
      </c>
      <c r="D73" s="70">
        <v>10200</v>
      </c>
      <c r="E73" s="71">
        <v>10703</v>
      </c>
      <c r="F73" s="72">
        <v>10662</v>
      </c>
      <c r="G73" s="71">
        <v>7935</v>
      </c>
      <c r="H73" s="75">
        <f t="shared" si="10"/>
        <v>99.61692983275718</v>
      </c>
      <c r="I73" s="48">
        <f t="shared" si="11"/>
        <v>134.36672967863893</v>
      </c>
    </row>
    <row r="74" spans="2:9" s="1" customFormat="1" ht="12.75">
      <c r="B74" s="29" t="s">
        <v>43</v>
      </c>
      <c r="C74" s="42" t="s">
        <v>24</v>
      </c>
      <c r="D74" s="70">
        <v>39813</v>
      </c>
      <c r="E74" s="71">
        <v>43313</v>
      </c>
      <c r="F74" s="72">
        <v>43021</v>
      </c>
      <c r="G74" s="71">
        <v>39372</v>
      </c>
      <c r="H74" s="76">
        <f t="shared" si="10"/>
        <v>99.3258375083693</v>
      </c>
      <c r="I74" s="48">
        <f t="shared" si="11"/>
        <v>109.2680077212232</v>
      </c>
    </row>
    <row r="75" spans="2:9" s="1" customFormat="1" ht="12.75">
      <c r="B75" s="29"/>
      <c r="C75" s="42" t="s">
        <v>26</v>
      </c>
      <c r="D75" s="70">
        <v>120</v>
      </c>
      <c r="E75" s="71">
        <v>222</v>
      </c>
      <c r="F75" s="72">
        <v>217</v>
      </c>
      <c r="G75" s="71">
        <v>129</v>
      </c>
      <c r="H75" s="75">
        <f t="shared" si="10"/>
        <v>97.74774774774775</v>
      </c>
      <c r="I75" s="48">
        <f t="shared" si="11"/>
        <v>168.2170542635659</v>
      </c>
    </row>
    <row r="76" spans="2:9" s="1" customFormat="1" ht="12.75">
      <c r="B76" s="29"/>
      <c r="C76" s="42" t="s">
        <v>27</v>
      </c>
      <c r="D76" s="77" t="s">
        <v>28</v>
      </c>
      <c r="E76" s="57" t="s">
        <v>28</v>
      </c>
      <c r="F76" s="78" t="s">
        <v>28</v>
      </c>
      <c r="G76" s="71">
        <v>907</v>
      </c>
      <c r="H76" s="85" t="s">
        <v>28</v>
      </c>
      <c r="I76" s="60" t="s">
        <v>28</v>
      </c>
    </row>
    <row r="77" spans="2:9" s="1" customFormat="1" ht="12.75">
      <c r="B77" s="29"/>
      <c r="C77" s="42" t="s">
        <v>29</v>
      </c>
      <c r="D77" s="70">
        <v>20</v>
      </c>
      <c r="E77" s="71">
        <v>11</v>
      </c>
      <c r="F77" s="72">
        <v>11</v>
      </c>
      <c r="G77" s="71">
        <v>40</v>
      </c>
      <c r="H77" s="76">
        <f>F77/E77*100</f>
        <v>100</v>
      </c>
      <c r="I77" s="48">
        <f>F77/G77*100</f>
        <v>27.500000000000004</v>
      </c>
    </row>
    <row r="78" spans="2:9" s="1" customFormat="1" ht="12.75">
      <c r="B78" s="29"/>
      <c r="C78" s="42" t="s">
        <v>30</v>
      </c>
      <c r="D78" s="70">
        <v>100</v>
      </c>
      <c r="E78" s="71">
        <v>100</v>
      </c>
      <c r="F78" s="72">
        <v>84</v>
      </c>
      <c r="G78" s="71">
        <v>87</v>
      </c>
      <c r="H78" s="75">
        <f>F78/E78*100</f>
        <v>84</v>
      </c>
      <c r="I78" s="48">
        <f>F78/G78*100</f>
        <v>96.55172413793103</v>
      </c>
    </row>
    <row r="79" spans="2:9" s="1" customFormat="1" ht="12.75">
      <c r="B79" s="29"/>
      <c r="C79" s="42" t="s">
        <v>31</v>
      </c>
      <c r="D79" s="70">
        <v>0</v>
      </c>
      <c r="E79" s="71">
        <v>0</v>
      </c>
      <c r="F79" s="72">
        <v>0</v>
      </c>
      <c r="G79" s="71">
        <v>3</v>
      </c>
      <c r="H79" s="86">
        <v>0</v>
      </c>
      <c r="I79" s="48">
        <f>F79/G79*100</f>
        <v>0</v>
      </c>
    </row>
    <row r="80" spans="2:9" s="1" customFormat="1" ht="13.5" thickBot="1">
      <c r="B80" s="29"/>
      <c r="C80" s="42" t="s">
        <v>32</v>
      </c>
      <c r="D80" s="70">
        <v>0</v>
      </c>
      <c r="E80" s="57"/>
      <c r="F80" s="57"/>
      <c r="G80" s="80" t="s">
        <v>28</v>
      </c>
      <c r="H80" s="62" t="s">
        <v>28</v>
      </c>
      <c r="I80" s="60" t="s">
        <v>28</v>
      </c>
    </row>
    <row r="81" spans="2:9" s="1" customFormat="1" ht="13.5" thickBot="1">
      <c r="B81" s="31"/>
      <c r="C81" s="63" t="s">
        <v>33</v>
      </c>
      <c r="D81" s="81">
        <f>SUM(D69:D80)</f>
        <v>58250</v>
      </c>
      <c r="E81" s="65">
        <f>SUM(E69:E80)</f>
        <v>58106</v>
      </c>
      <c r="F81" s="82">
        <f>SUM(F69:F80)</f>
        <v>56923</v>
      </c>
      <c r="G81" s="83">
        <f>SUM(G69:G80)</f>
        <v>55627</v>
      </c>
      <c r="H81" s="84">
        <f>F81/E81*100</f>
        <v>97.96406567308024</v>
      </c>
      <c r="I81" s="69">
        <f>F81/G81*100</f>
        <v>102.32980387222032</v>
      </c>
    </row>
    <row r="82" spans="2:9" s="1" customFormat="1" ht="12.75">
      <c r="B82" s="29"/>
      <c r="C82" s="42" t="s">
        <v>18</v>
      </c>
      <c r="D82" s="70">
        <v>0</v>
      </c>
      <c r="E82" s="71">
        <v>0</v>
      </c>
      <c r="F82" s="72">
        <v>0</v>
      </c>
      <c r="G82" s="73">
        <v>0</v>
      </c>
      <c r="H82" s="74">
        <v>0</v>
      </c>
      <c r="I82" s="48">
        <v>0</v>
      </c>
    </row>
    <row r="83" spans="2:9" s="1" customFormat="1" ht="12.75">
      <c r="B83" s="29"/>
      <c r="C83" s="42" t="s">
        <v>19</v>
      </c>
      <c r="D83" s="70">
        <v>0</v>
      </c>
      <c r="E83" s="71">
        <v>0</v>
      </c>
      <c r="F83" s="72">
        <v>0</v>
      </c>
      <c r="G83" s="71">
        <v>0</v>
      </c>
      <c r="H83" s="75">
        <v>0</v>
      </c>
      <c r="I83" s="48">
        <v>0</v>
      </c>
    </row>
    <row r="84" spans="2:9" s="1" customFormat="1" ht="12.75">
      <c r="B84" s="54">
        <v>650</v>
      </c>
      <c r="C84" s="42" t="s">
        <v>20</v>
      </c>
      <c r="D84" s="70">
        <v>0</v>
      </c>
      <c r="E84" s="71">
        <v>0</v>
      </c>
      <c r="F84" s="72">
        <v>0</v>
      </c>
      <c r="G84" s="71">
        <v>0</v>
      </c>
      <c r="H84" s="75">
        <v>0</v>
      </c>
      <c r="I84" s="48">
        <v>0</v>
      </c>
    </row>
    <row r="85" spans="2:9" s="1" customFormat="1" ht="12.75">
      <c r="B85" s="29"/>
      <c r="C85" s="42" t="s">
        <v>21</v>
      </c>
      <c r="D85" s="70">
        <v>0</v>
      </c>
      <c r="E85" s="71">
        <v>0</v>
      </c>
      <c r="F85" s="72">
        <v>0</v>
      </c>
      <c r="G85" s="71">
        <v>0</v>
      </c>
      <c r="H85" s="76">
        <v>0</v>
      </c>
      <c r="I85" s="48">
        <v>0</v>
      </c>
    </row>
    <row r="86" spans="2:9" s="1" customFormat="1" ht="12.75">
      <c r="B86" s="29" t="s">
        <v>44</v>
      </c>
      <c r="C86" s="42" t="s">
        <v>22</v>
      </c>
      <c r="D86" s="70">
        <v>0</v>
      </c>
      <c r="E86" s="71">
        <v>0</v>
      </c>
      <c r="F86" s="72">
        <v>0</v>
      </c>
      <c r="G86" s="71">
        <v>0</v>
      </c>
      <c r="H86" s="75">
        <v>0</v>
      </c>
      <c r="I86" s="48">
        <v>0</v>
      </c>
    </row>
    <row r="87" spans="2:9" s="1" customFormat="1" ht="12.75">
      <c r="B87" s="29" t="s">
        <v>45</v>
      </c>
      <c r="C87" s="42" t="s">
        <v>24</v>
      </c>
      <c r="D87" s="70">
        <v>0</v>
      </c>
      <c r="E87" s="71">
        <v>0</v>
      </c>
      <c r="F87" s="72">
        <v>0</v>
      </c>
      <c r="G87" s="71">
        <v>0</v>
      </c>
      <c r="H87" s="76">
        <v>0</v>
      </c>
      <c r="I87" s="48">
        <v>0</v>
      </c>
    </row>
    <row r="88" spans="2:9" s="1" customFormat="1" ht="12.75">
      <c r="B88" s="29" t="s">
        <v>46</v>
      </c>
      <c r="C88" s="42" t="s">
        <v>26</v>
      </c>
      <c r="D88" s="70">
        <v>0</v>
      </c>
      <c r="E88" s="71">
        <v>0</v>
      </c>
      <c r="F88" s="72">
        <v>0</v>
      </c>
      <c r="G88" s="71">
        <v>0</v>
      </c>
      <c r="H88" s="75">
        <v>0</v>
      </c>
      <c r="I88" s="48">
        <v>0</v>
      </c>
    </row>
    <row r="89" spans="2:9" s="1" customFormat="1" ht="12.75">
      <c r="B89" s="29" t="s">
        <v>47</v>
      </c>
      <c r="C89" s="42" t="s">
        <v>27</v>
      </c>
      <c r="D89" s="77" t="s">
        <v>28</v>
      </c>
      <c r="E89" s="57" t="s">
        <v>28</v>
      </c>
      <c r="F89" s="78" t="s">
        <v>28</v>
      </c>
      <c r="G89" s="71">
        <v>0</v>
      </c>
      <c r="H89" s="87" t="s">
        <v>48</v>
      </c>
      <c r="I89" s="60" t="s">
        <v>48</v>
      </c>
    </row>
    <row r="90" spans="2:9" s="1" customFormat="1" ht="12.75">
      <c r="B90" s="29" t="s">
        <v>49</v>
      </c>
      <c r="C90" s="42" t="s">
        <v>29</v>
      </c>
      <c r="D90" s="70">
        <v>0</v>
      </c>
      <c r="E90" s="71">
        <v>0</v>
      </c>
      <c r="F90" s="72">
        <v>0</v>
      </c>
      <c r="G90" s="71">
        <v>0</v>
      </c>
      <c r="H90" s="75">
        <v>0</v>
      </c>
      <c r="I90" s="48">
        <v>0</v>
      </c>
    </row>
    <row r="91" spans="2:9" s="1" customFormat="1" ht="12.75">
      <c r="B91" s="29"/>
      <c r="C91" s="42" t="s">
        <v>30</v>
      </c>
      <c r="D91" s="70">
        <v>0</v>
      </c>
      <c r="E91" s="71">
        <v>0</v>
      </c>
      <c r="F91" s="72">
        <v>0</v>
      </c>
      <c r="G91" s="71">
        <v>0</v>
      </c>
      <c r="H91" s="75">
        <v>0</v>
      </c>
      <c r="I91" s="48">
        <v>0</v>
      </c>
    </row>
    <row r="92" spans="2:9" s="1" customFormat="1" ht="12.75">
      <c r="B92" s="29"/>
      <c r="C92" s="42" t="s">
        <v>31</v>
      </c>
      <c r="D92" s="70">
        <v>0</v>
      </c>
      <c r="E92" s="71">
        <v>0</v>
      </c>
      <c r="F92" s="72">
        <v>0</v>
      </c>
      <c r="G92" s="71">
        <v>0</v>
      </c>
      <c r="H92" s="79">
        <v>0</v>
      </c>
      <c r="I92" s="48">
        <v>0</v>
      </c>
    </row>
    <row r="93" spans="2:9" s="1" customFormat="1" ht="13.5" thickBot="1">
      <c r="B93" s="29"/>
      <c r="C93" s="42" t="s">
        <v>32</v>
      </c>
      <c r="D93" s="70">
        <v>30296000</v>
      </c>
      <c r="E93" s="57" t="s">
        <v>28</v>
      </c>
      <c r="F93" s="88" t="s">
        <v>28</v>
      </c>
      <c r="G93" s="89" t="s">
        <v>28</v>
      </c>
      <c r="H93" s="90" t="s">
        <v>28</v>
      </c>
      <c r="I93" s="60" t="s">
        <v>48</v>
      </c>
    </row>
    <row r="94" spans="2:9" s="1" customFormat="1" ht="13.5" thickBot="1">
      <c r="B94" s="31"/>
      <c r="C94" s="63" t="s">
        <v>33</v>
      </c>
      <c r="D94" s="81">
        <f>SUM(D82:D93)</f>
        <v>30296000</v>
      </c>
      <c r="E94" s="91">
        <f>SUM(E82:E93)</f>
        <v>0</v>
      </c>
      <c r="F94" s="66">
        <f>SUM(F82:F93)</f>
        <v>0</v>
      </c>
      <c r="G94" s="92">
        <f>SUM(G82:G93)</f>
        <v>0</v>
      </c>
      <c r="H94" s="68">
        <v>0</v>
      </c>
      <c r="I94" s="69">
        <v>0</v>
      </c>
    </row>
    <row r="95" spans="2:9" s="1" customFormat="1" ht="12.75">
      <c r="B95" s="93"/>
      <c r="C95" s="94"/>
      <c r="D95" s="95"/>
      <c r="E95" s="95"/>
      <c r="F95" s="95"/>
      <c r="G95" s="95"/>
      <c r="H95" s="76"/>
      <c r="I95" s="96"/>
    </row>
    <row r="96" spans="4:9" s="1" customFormat="1" ht="15.75">
      <c r="D96" s="97"/>
      <c r="E96" s="97" t="s">
        <v>50</v>
      </c>
      <c r="F96" s="98"/>
      <c r="G96" s="99"/>
      <c r="H96" s="99"/>
      <c r="I96" s="1" t="s">
        <v>4</v>
      </c>
    </row>
    <row r="97" spans="3:8" s="1" customFormat="1" ht="18.75" thickBot="1">
      <c r="C97" s="9"/>
      <c r="D97" s="100"/>
      <c r="E97" s="9"/>
      <c r="F97" s="9"/>
      <c r="G97" s="9"/>
      <c r="H97" s="101"/>
    </row>
    <row r="98" spans="2:9" s="1" customFormat="1" ht="12.75">
      <c r="B98" s="14"/>
      <c r="C98" s="15"/>
      <c r="D98" s="102"/>
      <c r="E98" s="103"/>
      <c r="F98" s="104"/>
      <c r="G98" s="105"/>
      <c r="H98" s="106"/>
      <c r="I98" s="107"/>
    </row>
    <row r="99" spans="2:9" s="1" customFormat="1" ht="12.75">
      <c r="B99" s="22"/>
      <c r="C99" s="23"/>
      <c r="D99" s="24" t="s">
        <v>5</v>
      </c>
      <c r="E99" s="25" t="s">
        <v>6</v>
      </c>
      <c r="F99" s="26" t="s">
        <v>7</v>
      </c>
      <c r="G99" s="26" t="s">
        <v>7</v>
      </c>
      <c r="H99" s="27" t="s">
        <v>8</v>
      </c>
      <c r="I99" s="28" t="s">
        <v>8</v>
      </c>
    </row>
    <row r="100" spans="2:9" s="1" customFormat="1" ht="12.75">
      <c r="B100" s="29" t="s">
        <v>9</v>
      </c>
      <c r="C100" s="108"/>
      <c r="D100" s="24" t="s">
        <v>10</v>
      </c>
      <c r="E100" s="25" t="s">
        <v>10</v>
      </c>
      <c r="F100" s="26" t="s">
        <v>11</v>
      </c>
      <c r="G100" s="26" t="s">
        <v>11</v>
      </c>
      <c r="H100" s="27" t="s">
        <v>12</v>
      </c>
      <c r="I100" s="28" t="s">
        <v>13</v>
      </c>
    </row>
    <row r="101" spans="2:9" s="1" customFormat="1" ht="13.5" thickBot="1">
      <c r="B101" s="31" t="s">
        <v>14</v>
      </c>
      <c r="C101" s="32"/>
      <c r="D101" s="33" t="s">
        <v>15</v>
      </c>
      <c r="E101" s="34" t="s">
        <v>15</v>
      </c>
      <c r="F101" s="35">
        <v>2005</v>
      </c>
      <c r="G101" s="35">
        <v>2004</v>
      </c>
      <c r="H101" s="36"/>
      <c r="I101" s="37"/>
    </row>
    <row r="102" spans="2:9" s="1" customFormat="1" ht="13.5" thickBot="1">
      <c r="B102" s="31" t="s">
        <v>16</v>
      </c>
      <c r="C102" s="38" t="s">
        <v>17</v>
      </c>
      <c r="D102" s="39">
        <v>1</v>
      </c>
      <c r="E102" s="37">
        <v>2</v>
      </c>
      <c r="F102" s="40">
        <v>3</v>
      </c>
      <c r="G102" s="41">
        <v>4</v>
      </c>
      <c r="H102" s="36">
        <v>5</v>
      </c>
      <c r="I102" s="37">
        <v>6</v>
      </c>
    </row>
    <row r="103" spans="2:9" s="1" customFormat="1" ht="12.75">
      <c r="B103" s="29"/>
      <c r="C103" s="42" t="s">
        <v>18</v>
      </c>
      <c r="D103" s="109">
        <f aca="true" t="shared" si="12" ref="D103:G109">D116+D129</f>
        <v>336000</v>
      </c>
      <c r="E103" s="50">
        <f t="shared" si="12"/>
        <v>406811</v>
      </c>
      <c r="F103" s="51">
        <f t="shared" si="12"/>
        <v>376340</v>
      </c>
      <c r="G103" s="109">
        <f t="shared" si="12"/>
        <v>253365</v>
      </c>
      <c r="H103" s="47">
        <f aca="true" t="shared" si="13" ref="H103:H109">F103/E103*100</f>
        <v>92.50978955829612</v>
      </c>
      <c r="I103" s="48">
        <f aca="true" t="shared" si="14" ref="I103:I109">F103/G103*100</f>
        <v>148.53669607088585</v>
      </c>
    </row>
    <row r="104" spans="2:9" s="1" customFormat="1" ht="12.75">
      <c r="B104" s="29"/>
      <c r="C104" s="42" t="s">
        <v>19</v>
      </c>
      <c r="D104" s="109">
        <f t="shared" si="12"/>
        <v>3000</v>
      </c>
      <c r="E104" s="50">
        <f t="shared" si="12"/>
        <v>2250</v>
      </c>
      <c r="F104" s="51">
        <f t="shared" si="12"/>
        <v>2243</v>
      </c>
      <c r="G104" s="109">
        <f t="shared" si="12"/>
        <v>3888</v>
      </c>
      <c r="H104" s="53">
        <f t="shared" si="13"/>
        <v>99.6888888888889</v>
      </c>
      <c r="I104" s="48">
        <f t="shared" si="14"/>
        <v>57.690329218106996</v>
      </c>
    </row>
    <row r="105" spans="2:9" s="1" customFormat="1" ht="12.75">
      <c r="B105" s="29"/>
      <c r="C105" s="42" t="s">
        <v>20</v>
      </c>
      <c r="D105" s="109">
        <f t="shared" si="12"/>
        <v>2000</v>
      </c>
      <c r="E105" s="50">
        <f t="shared" si="12"/>
        <v>2000</v>
      </c>
      <c r="F105" s="51">
        <f t="shared" si="12"/>
        <v>1995</v>
      </c>
      <c r="G105" s="109">
        <f t="shared" si="12"/>
        <v>1493</v>
      </c>
      <c r="H105" s="53">
        <f t="shared" si="13"/>
        <v>99.75</v>
      </c>
      <c r="I105" s="48">
        <f t="shared" si="14"/>
        <v>133.6235766912257</v>
      </c>
    </row>
    <row r="106" spans="2:9" s="1" customFormat="1" ht="12.75">
      <c r="B106" s="54">
        <v>700</v>
      </c>
      <c r="C106" s="42" t="s">
        <v>21</v>
      </c>
      <c r="D106" s="109">
        <f t="shared" si="12"/>
        <v>2500</v>
      </c>
      <c r="E106" s="50">
        <f t="shared" si="12"/>
        <v>3100</v>
      </c>
      <c r="F106" s="51">
        <f t="shared" si="12"/>
        <v>3100</v>
      </c>
      <c r="G106" s="109">
        <f t="shared" si="12"/>
        <v>1800</v>
      </c>
      <c r="H106" s="55">
        <f t="shared" si="13"/>
        <v>100</v>
      </c>
      <c r="I106" s="48">
        <f t="shared" si="14"/>
        <v>172.22222222222223</v>
      </c>
    </row>
    <row r="107" spans="2:9" s="1" customFormat="1" ht="12.75">
      <c r="B107" s="54"/>
      <c r="C107" s="42" t="s">
        <v>22</v>
      </c>
      <c r="D107" s="109">
        <f t="shared" si="12"/>
        <v>653546</v>
      </c>
      <c r="E107" s="50">
        <f t="shared" si="12"/>
        <v>601484</v>
      </c>
      <c r="F107" s="51">
        <f t="shared" si="12"/>
        <v>601497</v>
      </c>
      <c r="G107" s="109">
        <f t="shared" si="12"/>
        <v>321966</v>
      </c>
      <c r="H107" s="53">
        <f t="shared" si="13"/>
        <v>100.00216132099939</v>
      </c>
      <c r="I107" s="48">
        <f t="shared" si="14"/>
        <v>186.82003689830603</v>
      </c>
    </row>
    <row r="108" spans="2:9" s="1" customFormat="1" ht="12.75">
      <c r="B108" s="54" t="s">
        <v>51</v>
      </c>
      <c r="C108" s="42" t="s">
        <v>24</v>
      </c>
      <c r="D108" s="109">
        <f t="shared" si="12"/>
        <v>301700</v>
      </c>
      <c r="E108" s="50">
        <f t="shared" si="12"/>
        <v>300273</v>
      </c>
      <c r="F108" s="51">
        <f t="shared" si="12"/>
        <v>297354</v>
      </c>
      <c r="G108" s="109">
        <f t="shared" si="12"/>
        <v>283072</v>
      </c>
      <c r="H108" s="55">
        <f t="shared" si="13"/>
        <v>99.02788462499126</v>
      </c>
      <c r="I108" s="48">
        <f t="shared" si="14"/>
        <v>105.04535948451277</v>
      </c>
    </row>
    <row r="109" spans="2:9" s="1" customFormat="1" ht="12.75">
      <c r="B109" s="54" t="s">
        <v>25</v>
      </c>
      <c r="C109" s="42" t="s">
        <v>26</v>
      </c>
      <c r="D109" s="109">
        <f t="shared" si="12"/>
        <v>45000</v>
      </c>
      <c r="E109" s="50">
        <f t="shared" si="12"/>
        <v>49889</v>
      </c>
      <c r="F109" s="51">
        <f t="shared" si="12"/>
        <v>49800</v>
      </c>
      <c r="G109" s="109">
        <f t="shared" si="12"/>
        <v>333196</v>
      </c>
      <c r="H109" s="53">
        <f t="shared" si="13"/>
        <v>99.82160396079296</v>
      </c>
      <c r="I109" s="48">
        <f t="shared" si="14"/>
        <v>14.946157817020614</v>
      </c>
    </row>
    <row r="110" spans="2:9" s="1" customFormat="1" ht="12.75">
      <c r="B110" s="29"/>
      <c r="C110" s="42" t="s">
        <v>27</v>
      </c>
      <c r="D110" s="56" t="s">
        <v>28</v>
      </c>
      <c r="E110" s="57" t="s">
        <v>28</v>
      </c>
      <c r="F110" s="78" t="s">
        <v>28</v>
      </c>
      <c r="G110" s="109">
        <f>G123+G136</f>
        <v>0</v>
      </c>
      <c r="H110" s="59" t="s">
        <v>28</v>
      </c>
      <c r="I110" s="60" t="s">
        <v>28</v>
      </c>
    </row>
    <row r="111" spans="2:9" s="1" customFormat="1" ht="12.75">
      <c r="B111" s="29"/>
      <c r="C111" s="42" t="s">
        <v>29</v>
      </c>
      <c r="D111" s="109">
        <f aca="true" t="shared" si="15" ref="D111:F113">D124+D137</f>
        <v>500</v>
      </c>
      <c r="E111" s="50">
        <f t="shared" si="15"/>
        <v>3661</v>
      </c>
      <c r="F111" s="51">
        <f t="shared" si="15"/>
        <v>3610</v>
      </c>
      <c r="G111" s="109">
        <f>G124+G137</f>
        <v>2418</v>
      </c>
      <c r="H111" s="53">
        <f>F111/E111*100</f>
        <v>98.60693799508331</v>
      </c>
      <c r="I111" s="48">
        <f>F111/G111*100</f>
        <v>149.29693961952026</v>
      </c>
    </row>
    <row r="112" spans="2:9" s="1" customFormat="1" ht="12.75">
      <c r="B112" s="29"/>
      <c r="C112" s="42" t="s">
        <v>30</v>
      </c>
      <c r="D112" s="109">
        <f t="shared" si="15"/>
        <v>65000</v>
      </c>
      <c r="E112" s="50">
        <f t="shared" si="15"/>
        <v>33707</v>
      </c>
      <c r="F112" s="51">
        <f t="shared" si="15"/>
        <v>32826</v>
      </c>
      <c r="G112" s="109">
        <f>G125+G138</f>
        <v>6487</v>
      </c>
      <c r="H112" s="53">
        <f>F112/E112*100</f>
        <v>97.38629958168926</v>
      </c>
      <c r="I112" s="48">
        <f>F112/G112*100</f>
        <v>506.02743949437337</v>
      </c>
    </row>
    <row r="113" spans="2:9" s="1" customFormat="1" ht="12.75">
      <c r="B113" s="29"/>
      <c r="C113" s="42" t="s">
        <v>31</v>
      </c>
      <c r="D113" s="109">
        <f t="shared" si="15"/>
        <v>1800</v>
      </c>
      <c r="E113" s="50">
        <f t="shared" si="15"/>
        <v>4455</v>
      </c>
      <c r="F113" s="51">
        <f t="shared" si="15"/>
        <v>4386</v>
      </c>
      <c r="G113" s="109">
        <f>G126+G139</f>
        <v>3185</v>
      </c>
      <c r="H113" s="61">
        <f>F113/E113*100</f>
        <v>98.45117845117845</v>
      </c>
      <c r="I113" s="48">
        <f>F113/G113*100</f>
        <v>137.70800627943484</v>
      </c>
    </row>
    <row r="114" spans="2:9" s="1" customFormat="1" ht="13.5" thickBot="1">
      <c r="B114" s="29"/>
      <c r="C114" s="42" t="s">
        <v>32</v>
      </c>
      <c r="D114" s="109">
        <f>D127+D140</f>
        <v>0</v>
      </c>
      <c r="E114" s="57" t="s">
        <v>28</v>
      </c>
      <c r="F114" s="57" t="s">
        <v>28</v>
      </c>
      <c r="G114" s="58" t="s">
        <v>28</v>
      </c>
      <c r="H114" s="62" t="s">
        <v>28</v>
      </c>
      <c r="I114" s="60" t="s">
        <v>28</v>
      </c>
    </row>
    <row r="115" spans="2:9" s="1" customFormat="1" ht="13.5" thickBot="1">
      <c r="B115" s="31"/>
      <c r="C115" s="63" t="s">
        <v>33</v>
      </c>
      <c r="D115" s="81">
        <f>SUM(D103:D114)</f>
        <v>1411046</v>
      </c>
      <c r="E115" s="65">
        <f>SUM(E103:E114)</f>
        <v>1407630</v>
      </c>
      <c r="F115" s="66">
        <f>SUM(F103:F114)</f>
        <v>1373151</v>
      </c>
      <c r="G115" s="67">
        <f>SUM(G103:G114)</f>
        <v>1210870</v>
      </c>
      <c r="H115" s="68">
        <f aca="true" t="shared" si="16" ref="H115:H122">F115/E115*100</f>
        <v>97.55056371347585</v>
      </c>
      <c r="I115" s="69">
        <f aca="true" t="shared" si="17" ref="I115:I122">F115/G115*100</f>
        <v>113.40201673177137</v>
      </c>
    </row>
    <row r="116" spans="2:9" s="1" customFormat="1" ht="12.75">
      <c r="B116" s="29"/>
      <c r="C116" s="42" t="s">
        <v>18</v>
      </c>
      <c r="D116" s="49">
        <v>336000</v>
      </c>
      <c r="E116" s="71">
        <v>406811</v>
      </c>
      <c r="F116" s="72">
        <v>376340</v>
      </c>
      <c r="G116" s="73">
        <v>253365</v>
      </c>
      <c r="H116" s="74">
        <f t="shared" si="16"/>
        <v>92.50978955829612</v>
      </c>
      <c r="I116" s="48">
        <f t="shared" si="17"/>
        <v>148.53669607088585</v>
      </c>
    </row>
    <row r="117" spans="2:9" s="1" customFormat="1" ht="12.75">
      <c r="B117" s="29"/>
      <c r="C117" s="42" t="s">
        <v>19</v>
      </c>
      <c r="D117" s="49">
        <v>3000</v>
      </c>
      <c r="E117" s="71">
        <v>2250</v>
      </c>
      <c r="F117" s="72">
        <v>2243</v>
      </c>
      <c r="G117" s="71">
        <v>3888</v>
      </c>
      <c r="H117" s="75">
        <f t="shared" si="16"/>
        <v>99.6888888888889</v>
      </c>
      <c r="I117" s="48">
        <f t="shared" si="17"/>
        <v>57.690329218106996</v>
      </c>
    </row>
    <row r="118" spans="2:9" s="1" customFormat="1" ht="12.75">
      <c r="B118" s="54">
        <v>710</v>
      </c>
      <c r="C118" s="42" t="s">
        <v>20</v>
      </c>
      <c r="D118" s="49">
        <v>2000</v>
      </c>
      <c r="E118" s="71">
        <v>2000</v>
      </c>
      <c r="F118" s="72">
        <v>1995</v>
      </c>
      <c r="G118" s="71">
        <v>1493</v>
      </c>
      <c r="H118" s="75">
        <f t="shared" si="16"/>
        <v>99.75</v>
      </c>
      <c r="I118" s="48">
        <f t="shared" si="17"/>
        <v>133.6235766912257</v>
      </c>
    </row>
    <row r="119" spans="2:9" s="1" customFormat="1" ht="12.75">
      <c r="B119" s="29"/>
      <c r="C119" s="42" t="s">
        <v>21</v>
      </c>
      <c r="D119" s="49">
        <v>2500</v>
      </c>
      <c r="E119" s="71">
        <v>3100</v>
      </c>
      <c r="F119" s="72">
        <v>3100</v>
      </c>
      <c r="G119" s="71">
        <v>1800</v>
      </c>
      <c r="H119" s="76">
        <f t="shared" si="16"/>
        <v>100</v>
      </c>
      <c r="I119" s="48">
        <f t="shared" si="17"/>
        <v>172.22222222222223</v>
      </c>
    </row>
    <row r="120" spans="2:9" s="1" customFormat="1" ht="12.75">
      <c r="B120" s="29" t="s">
        <v>52</v>
      </c>
      <c r="C120" s="42" t="s">
        <v>22</v>
      </c>
      <c r="D120" s="49">
        <v>653546</v>
      </c>
      <c r="E120" s="71">
        <v>601484</v>
      </c>
      <c r="F120" s="72">
        <v>601497</v>
      </c>
      <c r="G120" s="71">
        <v>321966</v>
      </c>
      <c r="H120" s="75">
        <f t="shared" si="16"/>
        <v>100.00216132099939</v>
      </c>
      <c r="I120" s="48">
        <f t="shared" si="17"/>
        <v>186.82003689830603</v>
      </c>
    </row>
    <row r="121" spans="2:9" s="1" customFormat="1" ht="12.75">
      <c r="B121" s="29" t="s">
        <v>53</v>
      </c>
      <c r="C121" s="42" t="s">
        <v>24</v>
      </c>
      <c r="D121" s="49">
        <v>301700</v>
      </c>
      <c r="E121" s="71">
        <v>300273</v>
      </c>
      <c r="F121" s="72">
        <v>297354</v>
      </c>
      <c r="G121" s="71">
        <v>283072</v>
      </c>
      <c r="H121" s="76">
        <f t="shared" si="16"/>
        <v>99.02788462499126</v>
      </c>
      <c r="I121" s="48">
        <f t="shared" si="17"/>
        <v>105.04535948451277</v>
      </c>
    </row>
    <row r="122" spans="2:9" s="1" customFormat="1" ht="12.75">
      <c r="B122" s="29" t="s">
        <v>54</v>
      </c>
      <c r="C122" s="42" t="s">
        <v>26</v>
      </c>
      <c r="D122" s="49">
        <v>45000</v>
      </c>
      <c r="E122" s="71">
        <v>49889</v>
      </c>
      <c r="F122" s="72">
        <v>49800</v>
      </c>
      <c r="G122" s="71">
        <v>333196</v>
      </c>
      <c r="H122" s="75">
        <f t="shared" si="16"/>
        <v>99.82160396079296</v>
      </c>
      <c r="I122" s="48">
        <f t="shared" si="17"/>
        <v>14.946157817020614</v>
      </c>
    </row>
    <row r="123" spans="2:9" s="1" customFormat="1" ht="12.75">
      <c r="B123" s="29" t="s">
        <v>55</v>
      </c>
      <c r="C123" s="42" t="s">
        <v>27</v>
      </c>
      <c r="D123" s="56" t="s">
        <v>28</v>
      </c>
      <c r="E123" s="57" t="s">
        <v>28</v>
      </c>
      <c r="F123" s="78" t="s">
        <v>28</v>
      </c>
      <c r="G123" s="71">
        <v>0</v>
      </c>
      <c r="H123" s="59" t="s">
        <v>28</v>
      </c>
      <c r="I123" s="60" t="s">
        <v>28</v>
      </c>
    </row>
    <row r="124" spans="2:9" s="1" customFormat="1" ht="12.75">
      <c r="B124" s="29"/>
      <c r="C124" s="42" t="s">
        <v>29</v>
      </c>
      <c r="D124" s="49">
        <v>500</v>
      </c>
      <c r="E124" s="71">
        <v>3661</v>
      </c>
      <c r="F124" s="72">
        <v>3610</v>
      </c>
      <c r="G124" s="71">
        <v>2418</v>
      </c>
      <c r="H124" s="75">
        <f>F124/E124*100</f>
        <v>98.60693799508331</v>
      </c>
      <c r="I124" s="48">
        <f>F124/G124*100</f>
        <v>149.29693961952026</v>
      </c>
    </row>
    <row r="125" spans="2:9" s="1" customFormat="1" ht="12.75">
      <c r="B125" s="29"/>
      <c r="C125" s="42" t="s">
        <v>30</v>
      </c>
      <c r="D125" s="49">
        <v>65000</v>
      </c>
      <c r="E125" s="71">
        <v>33707</v>
      </c>
      <c r="F125" s="72">
        <v>32826</v>
      </c>
      <c r="G125" s="110">
        <v>6487</v>
      </c>
      <c r="H125" s="75">
        <f>F125/E125*100</f>
        <v>97.38629958168926</v>
      </c>
      <c r="I125" s="48">
        <f>F125/G125*100</f>
        <v>506.02743949437337</v>
      </c>
    </row>
    <row r="126" spans="2:9" s="1" customFormat="1" ht="12.75">
      <c r="B126" s="29"/>
      <c r="C126" s="42" t="s">
        <v>31</v>
      </c>
      <c r="D126" s="49">
        <v>1800</v>
      </c>
      <c r="E126" s="71">
        <v>4455</v>
      </c>
      <c r="F126" s="72">
        <v>4386</v>
      </c>
      <c r="G126" s="111">
        <v>3185</v>
      </c>
      <c r="H126" s="79">
        <f>F126/E126*100</f>
        <v>98.45117845117845</v>
      </c>
      <c r="I126" s="48">
        <f>F126/G126*100</f>
        <v>137.70800627943484</v>
      </c>
    </row>
    <row r="127" spans="2:9" s="1" customFormat="1" ht="13.5" thickBot="1">
      <c r="B127" s="29"/>
      <c r="C127" s="42" t="s">
        <v>32</v>
      </c>
      <c r="D127" s="49">
        <v>0</v>
      </c>
      <c r="E127" s="57" t="s">
        <v>28</v>
      </c>
      <c r="F127" s="57" t="s">
        <v>28</v>
      </c>
      <c r="G127" s="112" t="s">
        <v>28</v>
      </c>
      <c r="H127" s="62" t="s">
        <v>28</v>
      </c>
      <c r="I127" s="60" t="s">
        <v>28</v>
      </c>
    </row>
    <row r="128" spans="2:9" s="1" customFormat="1" ht="13.5" thickBot="1">
      <c r="B128" s="31"/>
      <c r="C128" s="63" t="s">
        <v>33</v>
      </c>
      <c r="D128" s="81">
        <f>SUM(D116:D127)</f>
        <v>1411046</v>
      </c>
      <c r="E128" s="65">
        <f>SUM(E116:E127)</f>
        <v>1407630</v>
      </c>
      <c r="F128" s="66">
        <f>SUM(F116:F127)</f>
        <v>1373151</v>
      </c>
      <c r="G128" s="67">
        <f>SUM(G116:G127)</f>
        <v>1210870</v>
      </c>
      <c r="H128" s="68">
        <f>F128/E128*100</f>
        <v>97.55056371347585</v>
      </c>
      <c r="I128" s="69">
        <f>F128/G128*100</f>
        <v>113.40201673177137</v>
      </c>
    </row>
    <row r="129" spans="2:9" s="1" customFormat="1" ht="12.75">
      <c r="B129" s="29"/>
      <c r="C129" s="42" t="s">
        <v>18</v>
      </c>
      <c r="D129" s="49">
        <v>0</v>
      </c>
      <c r="E129" s="71">
        <v>0</v>
      </c>
      <c r="F129" s="72">
        <v>0</v>
      </c>
      <c r="G129" s="73">
        <v>0</v>
      </c>
      <c r="H129" s="76">
        <v>0</v>
      </c>
      <c r="I129" s="48">
        <v>0</v>
      </c>
    </row>
    <row r="130" spans="2:9" s="1" customFormat="1" ht="12.75">
      <c r="B130" s="29"/>
      <c r="C130" s="42" t="s">
        <v>19</v>
      </c>
      <c r="D130" s="49">
        <v>0</v>
      </c>
      <c r="E130" s="71">
        <v>0</v>
      </c>
      <c r="F130" s="72">
        <v>0</v>
      </c>
      <c r="G130" s="71">
        <v>0</v>
      </c>
      <c r="H130" s="75">
        <v>0</v>
      </c>
      <c r="I130" s="48">
        <v>0</v>
      </c>
    </row>
    <row r="131" spans="2:9" s="1" customFormat="1" ht="12.75">
      <c r="B131" s="54">
        <v>720</v>
      </c>
      <c r="C131" s="42" t="s">
        <v>20</v>
      </c>
      <c r="D131" s="49">
        <v>0</v>
      </c>
      <c r="E131" s="71">
        <v>0</v>
      </c>
      <c r="F131" s="72">
        <v>0</v>
      </c>
      <c r="G131" s="71">
        <v>0</v>
      </c>
      <c r="H131" s="76">
        <v>0</v>
      </c>
      <c r="I131" s="48">
        <v>0</v>
      </c>
    </row>
    <row r="132" spans="2:9" s="1" customFormat="1" ht="12.75">
      <c r="B132" s="29"/>
      <c r="C132" s="42" t="s">
        <v>21</v>
      </c>
      <c r="D132" s="49">
        <v>0</v>
      </c>
      <c r="E132" s="71">
        <v>0</v>
      </c>
      <c r="F132" s="72">
        <v>0</v>
      </c>
      <c r="G132" s="71">
        <v>0</v>
      </c>
      <c r="H132" s="75">
        <v>0</v>
      </c>
      <c r="I132" s="48">
        <v>0</v>
      </c>
    </row>
    <row r="133" spans="2:9" s="1" customFormat="1" ht="12.75">
      <c r="B133" s="29" t="s">
        <v>51</v>
      </c>
      <c r="C133" s="42" t="s">
        <v>22</v>
      </c>
      <c r="D133" s="49">
        <v>0</v>
      </c>
      <c r="E133" s="71">
        <v>0</v>
      </c>
      <c r="F133" s="72">
        <v>0</v>
      </c>
      <c r="G133" s="71">
        <v>0</v>
      </c>
      <c r="H133" s="76">
        <v>0</v>
      </c>
      <c r="I133" s="48">
        <v>0</v>
      </c>
    </row>
    <row r="134" spans="2:9" s="1" customFormat="1" ht="12.75">
      <c r="B134" s="29" t="s">
        <v>43</v>
      </c>
      <c r="C134" s="42" t="s">
        <v>24</v>
      </c>
      <c r="D134" s="49">
        <v>0</v>
      </c>
      <c r="E134" s="71">
        <v>0</v>
      </c>
      <c r="F134" s="72">
        <v>0</v>
      </c>
      <c r="G134" s="71">
        <v>0</v>
      </c>
      <c r="H134" s="75">
        <v>0</v>
      </c>
      <c r="I134" s="48">
        <v>0</v>
      </c>
    </row>
    <row r="135" spans="2:9" s="1" customFormat="1" ht="12.75">
      <c r="B135" s="29"/>
      <c r="C135" s="42" t="s">
        <v>26</v>
      </c>
      <c r="D135" s="49">
        <v>0</v>
      </c>
      <c r="E135" s="71">
        <v>0</v>
      </c>
      <c r="F135" s="72">
        <v>0</v>
      </c>
      <c r="G135" s="71">
        <v>0</v>
      </c>
      <c r="H135" s="76">
        <v>0</v>
      </c>
      <c r="I135" s="48">
        <v>0</v>
      </c>
    </row>
    <row r="136" spans="2:9" s="1" customFormat="1" ht="12.75">
      <c r="B136" s="29"/>
      <c r="C136" s="42" t="s">
        <v>27</v>
      </c>
      <c r="D136" s="56" t="s">
        <v>28</v>
      </c>
      <c r="E136" s="57" t="s">
        <v>28</v>
      </c>
      <c r="F136" s="78" t="s">
        <v>28</v>
      </c>
      <c r="G136" s="71">
        <v>0</v>
      </c>
      <c r="H136" s="85" t="s">
        <v>28</v>
      </c>
      <c r="I136" s="60" t="s">
        <v>28</v>
      </c>
    </row>
    <row r="137" spans="2:9" s="1" customFormat="1" ht="12.75">
      <c r="B137" s="29"/>
      <c r="C137" s="42" t="s">
        <v>29</v>
      </c>
      <c r="D137" s="49">
        <v>0</v>
      </c>
      <c r="E137" s="71">
        <v>0</v>
      </c>
      <c r="F137" s="72">
        <v>0</v>
      </c>
      <c r="G137" s="71">
        <v>0</v>
      </c>
      <c r="H137" s="76">
        <v>0</v>
      </c>
      <c r="I137" s="48">
        <v>0</v>
      </c>
    </row>
    <row r="138" spans="2:9" s="1" customFormat="1" ht="12.75">
      <c r="B138" s="29"/>
      <c r="C138" s="42" t="s">
        <v>30</v>
      </c>
      <c r="D138" s="49">
        <v>0</v>
      </c>
      <c r="E138" s="71">
        <v>0</v>
      </c>
      <c r="F138" s="72">
        <v>0</v>
      </c>
      <c r="G138" s="71">
        <v>0</v>
      </c>
      <c r="H138" s="75">
        <v>0</v>
      </c>
      <c r="I138" s="48">
        <v>0</v>
      </c>
    </row>
    <row r="139" spans="2:9" s="1" customFormat="1" ht="12.75">
      <c r="B139" s="29"/>
      <c r="C139" s="42" t="s">
        <v>31</v>
      </c>
      <c r="D139" s="49">
        <v>0</v>
      </c>
      <c r="E139" s="71">
        <v>0</v>
      </c>
      <c r="F139" s="72">
        <v>0</v>
      </c>
      <c r="G139" s="71">
        <v>0</v>
      </c>
      <c r="H139" s="86">
        <v>0</v>
      </c>
      <c r="I139" s="48">
        <v>0</v>
      </c>
    </row>
    <row r="140" spans="2:9" s="1" customFormat="1" ht="13.5" thickBot="1">
      <c r="B140" s="29"/>
      <c r="C140" s="42" t="s">
        <v>32</v>
      </c>
      <c r="D140" s="49">
        <v>0</v>
      </c>
      <c r="E140" s="57" t="s">
        <v>28</v>
      </c>
      <c r="F140" s="88" t="s">
        <v>28</v>
      </c>
      <c r="G140" s="89" t="s">
        <v>28</v>
      </c>
      <c r="H140" s="90" t="s">
        <v>28</v>
      </c>
      <c r="I140" s="60" t="s">
        <v>28</v>
      </c>
    </row>
    <row r="141" spans="2:9" s="1" customFormat="1" ht="13.5" thickBot="1">
      <c r="B141" s="31"/>
      <c r="C141" s="63" t="s">
        <v>33</v>
      </c>
      <c r="D141" s="81">
        <f>SUM(D129:D140)</f>
        <v>0</v>
      </c>
      <c r="E141" s="65">
        <f>SUM(E129:E140)</f>
        <v>0</v>
      </c>
      <c r="F141" s="66">
        <f>SUM(F129:F140)</f>
        <v>0</v>
      </c>
      <c r="G141" s="113">
        <f>SUM(G129:G140)</f>
        <v>0</v>
      </c>
      <c r="H141" s="114">
        <v>0</v>
      </c>
      <c r="I141" s="69">
        <v>0</v>
      </c>
    </row>
    <row r="142" spans="2:9" s="1" customFormat="1" ht="12.75">
      <c r="B142" s="29"/>
      <c r="C142" s="42" t="s">
        <v>18</v>
      </c>
      <c r="D142" s="49">
        <v>0</v>
      </c>
      <c r="E142" s="71">
        <v>0</v>
      </c>
      <c r="F142" s="72">
        <v>0</v>
      </c>
      <c r="G142" s="73">
        <v>80234</v>
      </c>
      <c r="H142" s="76">
        <v>0</v>
      </c>
      <c r="I142" s="48">
        <f>F142/G142*100</f>
        <v>0</v>
      </c>
    </row>
    <row r="143" spans="2:9" s="1" customFormat="1" ht="12.75">
      <c r="B143" s="54">
        <v>800</v>
      </c>
      <c r="C143" s="42" t="s">
        <v>19</v>
      </c>
      <c r="D143" s="49">
        <v>0</v>
      </c>
      <c r="E143" s="71">
        <v>0</v>
      </c>
      <c r="F143" s="72">
        <v>0</v>
      </c>
      <c r="G143" s="71">
        <v>0</v>
      </c>
      <c r="H143" s="115">
        <v>0</v>
      </c>
      <c r="I143" s="48">
        <v>0</v>
      </c>
    </row>
    <row r="144" spans="2:9" s="1" customFormat="1" ht="12.75">
      <c r="B144" s="54"/>
      <c r="C144" s="42" t="s">
        <v>20</v>
      </c>
      <c r="D144" s="49">
        <v>0</v>
      </c>
      <c r="E144" s="71">
        <v>0</v>
      </c>
      <c r="F144" s="72">
        <v>0</v>
      </c>
      <c r="G144" s="71">
        <v>0</v>
      </c>
      <c r="H144" s="75">
        <v>0</v>
      </c>
      <c r="I144" s="48">
        <v>0</v>
      </c>
    </row>
    <row r="145" spans="2:9" s="1" customFormat="1" ht="12.75">
      <c r="B145" s="54" t="s">
        <v>56</v>
      </c>
      <c r="C145" s="42" t="s">
        <v>21</v>
      </c>
      <c r="D145" s="49">
        <v>0</v>
      </c>
      <c r="E145" s="71">
        <v>0</v>
      </c>
      <c r="F145" s="72">
        <v>0</v>
      </c>
      <c r="G145" s="71">
        <v>0</v>
      </c>
      <c r="H145" s="116">
        <v>0</v>
      </c>
      <c r="I145" s="48">
        <v>0</v>
      </c>
    </row>
    <row r="146" spans="2:9" s="1" customFormat="1" ht="12.75">
      <c r="B146" s="54" t="s">
        <v>57</v>
      </c>
      <c r="C146" s="42" t="s">
        <v>22</v>
      </c>
      <c r="D146" s="49">
        <v>0</v>
      </c>
      <c r="E146" s="71">
        <v>0</v>
      </c>
      <c r="F146" s="72">
        <v>0</v>
      </c>
      <c r="G146" s="71">
        <v>0</v>
      </c>
      <c r="H146" s="75">
        <v>0</v>
      </c>
      <c r="I146" s="48">
        <v>0</v>
      </c>
    </row>
    <row r="147" spans="2:9" s="1" customFormat="1" ht="12.75">
      <c r="B147" s="54" t="s">
        <v>58</v>
      </c>
      <c r="C147" s="42" t="s">
        <v>24</v>
      </c>
      <c r="D147" s="49">
        <v>0</v>
      </c>
      <c r="E147" s="71">
        <v>0</v>
      </c>
      <c r="F147" s="72">
        <v>0</v>
      </c>
      <c r="G147" s="71">
        <v>0</v>
      </c>
      <c r="H147" s="116">
        <v>0</v>
      </c>
      <c r="I147" s="48">
        <v>0</v>
      </c>
    </row>
    <row r="148" spans="2:9" s="1" customFormat="1" ht="12.75">
      <c r="B148" s="54" t="s">
        <v>59</v>
      </c>
      <c r="C148" s="42" t="s">
        <v>26</v>
      </c>
      <c r="D148" s="49">
        <v>0</v>
      </c>
      <c r="E148" s="71">
        <v>0</v>
      </c>
      <c r="F148" s="72">
        <v>0</v>
      </c>
      <c r="G148" s="71">
        <v>0</v>
      </c>
      <c r="H148" s="75">
        <v>0</v>
      </c>
      <c r="I148" s="48">
        <v>0</v>
      </c>
    </row>
    <row r="149" spans="2:9" s="1" customFormat="1" ht="12.75">
      <c r="B149" s="54" t="s">
        <v>60</v>
      </c>
      <c r="C149" s="42" t="s">
        <v>27</v>
      </c>
      <c r="D149" s="56" t="s">
        <v>28</v>
      </c>
      <c r="E149" s="57" t="s">
        <v>28</v>
      </c>
      <c r="F149" s="78" t="s">
        <v>28</v>
      </c>
      <c r="G149" s="71">
        <v>0</v>
      </c>
      <c r="H149" s="59" t="s">
        <v>28</v>
      </c>
      <c r="I149" s="60" t="s">
        <v>28</v>
      </c>
    </row>
    <row r="150" spans="2:9" s="1" customFormat="1" ht="12.75">
      <c r="B150" s="54"/>
      <c r="C150" s="42" t="s">
        <v>29</v>
      </c>
      <c r="D150" s="49">
        <v>0</v>
      </c>
      <c r="E150" s="71">
        <v>0</v>
      </c>
      <c r="F150" s="72">
        <v>0</v>
      </c>
      <c r="G150" s="71">
        <v>0</v>
      </c>
      <c r="H150" s="75">
        <v>0</v>
      </c>
      <c r="I150" s="48">
        <v>0</v>
      </c>
    </row>
    <row r="151" spans="2:9" s="1" customFormat="1" ht="12.75">
      <c r="B151" s="54"/>
      <c r="C151" s="42" t="s">
        <v>30</v>
      </c>
      <c r="D151" s="49">
        <v>0</v>
      </c>
      <c r="E151" s="71">
        <v>0</v>
      </c>
      <c r="F151" s="72">
        <v>0</v>
      </c>
      <c r="G151" s="71">
        <v>0</v>
      </c>
      <c r="H151" s="75">
        <v>0</v>
      </c>
      <c r="I151" s="48">
        <v>0</v>
      </c>
    </row>
    <row r="152" spans="2:9" s="1" customFormat="1" ht="12.75">
      <c r="B152" s="29"/>
      <c r="C152" s="42" t="s">
        <v>31</v>
      </c>
      <c r="D152" s="49">
        <v>0</v>
      </c>
      <c r="E152" s="71">
        <v>0</v>
      </c>
      <c r="F152" s="72">
        <v>0</v>
      </c>
      <c r="G152" s="71">
        <v>0</v>
      </c>
      <c r="H152" s="117">
        <v>0</v>
      </c>
      <c r="I152" s="48">
        <v>0</v>
      </c>
    </row>
    <row r="153" spans="2:9" s="1" customFormat="1" ht="13.5" thickBot="1">
      <c r="B153" s="29"/>
      <c r="C153" s="42" t="s">
        <v>32</v>
      </c>
      <c r="D153" s="49">
        <v>0</v>
      </c>
      <c r="E153" s="57" t="s">
        <v>28</v>
      </c>
      <c r="F153" s="88" t="s">
        <v>28</v>
      </c>
      <c r="G153" s="89" t="s">
        <v>28</v>
      </c>
      <c r="H153" s="90" t="s">
        <v>28</v>
      </c>
      <c r="I153" s="60" t="s">
        <v>28</v>
      </c>
    </row>
    <row r="154" spans="2:9" s="1" customFormat="1" ht="13.5" thickBot="1">
      <c r="B154" s="31"/>
      <c r="C154" s="63" t="s">
        <v>33</v>
      </c>
      <c r="D154" s="81">
        <f>SUM(D142:D153)</f>
        <v>0</v>
      </c>
      <c r="E154" s="65">
        <f>SUM(E142:E153)</f>
        <v>0</v>
      </c>
      <c r="F154" s="66">
        <f>SUM(F142:F153)</f>
        <v>0</v>
      </c>
      <c r="G154" s="118">
        <f>SUM(G142:G153)</f>
        <v>80234</v>
      </c>
      <c r="H154" s="68">
        <v>0</v>
      </c>
      <c r="I154" s="69">
        <f>F154/G154*100</f>
        <v>0</v>
      </c>
    </row>
    <row r="155" spans="2:9" s="1" customFormat="1" ht="12.75">
      <c r="B155" s="54"/>
      <c r="C155" s="42" t="s">
        <v>18</v>
      </c>
      <c r="D155" s="109">
        <f aca="true" t="shared" si="18" ref="D155:G161">D168+D181</f>
        <v>0</v>
      </c>
      <c r="E155" s="50">
        <f t="shared" si="18"/>
        <v>0</v>
      </c>
      <c r="F155" s="51">
        <f t="shared" si="18"/>
        <v>0</v>
      </c>
      <c r="G155" s="109">
        <f t="shared" si="18"/>
        <v>141517</v>
      </c>
      <c r="H155" s="55">
        <v>0</v>
      </c>
      <c r="I155" s="48">
        <f>F155/G155*100</f>
        <v>0</v>
      </c>
    </row>
    <row r="156" spans="2:9" s="1" customFormat="1" ht="12.75">
      <c r="B156" s="54"/>
      <c r="C156" s="42" t="s">
        <v>19</v>
      </c>
      <c r="D156" s="109">
        <f t="shared" si="18"/>
        <v>0</v>
      </c>
      <c r="E156" s="50">
        <f t="shared" si="18"/>
        <v>0</v>
      </c>
      <c r="F156" s="51">
        <f t="shared" si="18"/>
        <v>0</v>
      </c>
      <c r="G156" s="109">
        <f t="shared" si="18"/>
        <v>500</v>
      </c>
      <c r="H156" s="53">
        <v>0</v>
      </c>
      <c r="I156" s="48">
        <f>F156/G156*100</f>
        <v>0</v>
      </c>
    </row>
    <row r="157" spans="2:9" s="1" customFormat="1" ht="12.75">
      <c r="B157" s="54"/>
      <c r="C157" s="42" t="s">
        <v>20</v>
      </c>
      <c r="D157" s="109">
        <f t="shared" si="18"/>
        <v>0</v>
      </c>
      <c r="E157" s="50">
        <f t="shared" si="18"/>
        <v>0</v>
      </c>
      <c r="F157" s="51">
        <f t="shared" si="18"/>
        <v>0</v>
      </c>
      <c r="G157" s="109">
        <f t="shared" si="18"/>
        <v>0</v>
      </c>
      <c r="H157" s="119">
        <v>0</v>
      </c>
      <c r="I157" s="48">
        <v>0</v>
      </c>
    </row>
    <row r="158" spans="2:9" s="1" customFormat="1" ht="12.75">
      <c r="B158" s="54">
        <v>900</v>
      </c>
      <c r="C158" s="42" t="s">
        <v>21</v>
      </c>
      <c r="D158" s="109">
        <f t="shared" si="18"/>
        <v>0</v>
      </c>
      <c r="E158" s="50">
        <f t="shared" si="18"/>
        <v>0</v>
      </c>
      <c r="F158" s="51">
        <f t="shared" si="18"/>
        <v>0</v>
      </c>
      <c r="G158" s="109">
        <f t="shared" si="18"/>
        <v>0</v>
      </c>
      <c r="H158" s="120">
        <v>0</v>
      </c>
      <c r="I158" s="48">
        <v>0</v>
      </c>
    </row>
    <row r="159" spans="2:9" s="1" customFormat="1" ht="12.75">
      <c r="B159" s="54"/>
      <c r="C159" s="42" t="s">
        <v>22</v>
      </c>
      <c r="D159" s="109">
        <f t="shared" si="18"/>
        <v>0</v>
      </c>
      <c r="E159" s="50">
        <f t="shared" si="18"/>
        <v>0</v>
      </c>
      <c r="F159" s="51">
        <f t="shared" si="18"/>
        <v>0</v>
      </c>
      <c r="G159" s="109">
        <f t="shared" si="18"/>
        <v>156300</v>
      </c>
      <c r="H159" s="55">
        <v>0</v>
      </c>
      <c r="I159" s="48">
        <f>F159/G159*100</f>
        <v>0</v>
      </c>
    </row>
    <row r="160" spans="2:9" s="1" customFormat="1" ht="12.75">
      <c r="B160" s="54" t="s">
        <v>61</v>
      </c>
      <c r="C160" s="42" t="s">
        <v>24</v>
      </c>
      <c r="D160" s="109">
        <f t="shared" si="18"/>
        <v>0</v>
      </c>
      <c r="E160" s="50">
        <f t="shared" si="18"/>
        <v>0</v>
      </c>
      <c r="F160" s="51">
        <f t="shared" si="18"/>
        <v>0</v>
      </c>
      <c r="G160" s="109">
        <f t="shared" si="18"/>
        <v>71228</v>
      </c>
      <c r="H160" s="53">
        <v>0</v>
      </c>
      <c r="I160" s="48">
        <f>F160/G160*100</f>
        <v>0</v>
      </c>
    </row>
    <row r="161" spans="2:9" s="1" customFormat="1" ht="12.75">
      <c r="B161" s="54" t="s">
        <v>62</v>
      </c>
      <c r="C161" s="42" t="s">
        <v>26</v>
      </c>
      <c r="D161" s="109">
        <f t="shared" si="18"/>
        <v>0</v>
      </c>
      <c r="E161" s="50">
        <f t="shared" si="18"/>
        <v>0</v>
      </c>
      <c r="F161" s="51">
        <f t="shared" si="18"/>
        <v>0</v>
      </c>
      <c r="G161" s="109">
        <f t="shared" si="18"/>
        <v>87133</v>
      </c>
      <c r="H161" s="55">
        <v>0</v>
      </c>
      <c r="I161" s="48">
        <f>F161/G161*100</f>
        <v>0</v>
      </c>
    </row>
    <row r="162" spans="2:9" s="1" customFormat="1" ht="12.75">
      <c r="B162" s="54"/>
      <c r="C162" s="42" t="s">
        <v>27</v>
      </c>
      <c r="D162" s="56" t="s">
        <v>28</v>
      </c>
      <c r="E162" s="57" t="s">
        <v>28</v>
      </c>
      <c r="F162" s="78" t="s">
        <v>28</v>
      </c>
      <c r="G162" s="109">
        <f>G175+G188</f>
        <v>0</v>
      </c>
      <c r="H162" s="121" t="s">
        <v>28</v>
      </c>
      <c r="I162" s="60" t="s">
        <v>28</v>
      </c>
    </row>
    <row r="163" spans="2:9" s="1" customFormat="1" ht="12.75">
      <c r="B163" s="54" t="s">
        <v>63</v>
      </c>
      <c r="C163" s="42" t="s">
        <v>29</v>
      </c>
      <c r="D163" s="109">
        <f aca="true" t="shared" si="19" ref="D163:F165">D176+D189</f>
        <v>0</v>
      </c>
      <c r="E163" s="50">
        <f t="shared" si="19"/>
        <v>0</v>
      </c>
      <c r="F163" s="51">
        <f t="shared" si="19"/>
        <v>0</v>
      </c>
      <c r="G163" s="109">
        <f>G176+G189</f>
        <v>683</v>
      </c>
      <c r="H163" s="55">
        <v>0</v>
      </c>
      <c r="I163" s="48">
        <f>F163/G163*100</f>
        <v>0</v>
      </c>
    </row>
    <row r="164" spans="2:9" s="1" customFormat="1" ht="12.75">
      <c r="B164" s="54"/>
      <c r="C164" s="42" t="s">
        <v>30</v>
      </c>
      <c r="D164" s="109">
        <f t="shared" si="19"/>
        <v>0</v>
      </c>
      <c r="E164" s="50">
        <f t="shared" si="19"/>
        <v>0</v>
      </c>
      <c r="F164" s="51">
        <f t="shared" si="19"/>
        <v>0</v>
      </c>
      <c r="G164" s="109">
        <f>G177+G190</f>
        <v>0</v>
      </c>
      <c r="H164" s="53">
        <v>0</v>
      </c>
      <c r="I164" s="48">
        <v>0</v>
      </c>
    </row>
    <row r="165" spans="2:9" s="1" customFormat="1" ht="12.75">
      <c r="B165" s="54"/>
      <c r="C165" s="42" t="s">
        <v>31</v>
      </c>
      <c r="D165" s="109">
        <f t="shared" si="19"/>
        <v>0</v>
      </c>
      <c r="E165" s="50">
        <f t="shared" si="19"/>
        <v>0</v>
      </c>
      <c r="F165" s="51">
        <f t="shared" si="19"/>
        <v>0</v>
      </c>
      <c r="G165" s="109">
        <f>G178+G191</f>
        <v>0</v>
      </c>
      <c r="H165" s="53">
        <v>0</v>
      </c>
      <c r="I165" s="48">
        <v>0</v>
      </c>
    </row>
    <row r="166" spans="2:9" s="1" customFormat="1" ht="13.5" thickBot="1">
      <c r="B166" s="54"/>
      <c r="C166" s="42" t="s">
        <v>32</v>
      </c>
      <c r="D166" s="109">
        <f>D179+D192</f>
        <v>0</v>
      </c>
      <c r="E166" s="57" t="s">
        <v>28</v>
      </c>
      <c r="F166" s="57" t="s">
        <v>28</v>
      </c>
      <c r="G166" s="58" t="s">
        <v>28</v>
      </c>
      <c r="H166" s="62" t="s">
        <v>28</v>
      </c>
      <c r="I166" s="60" t="s">
        <v>28</v>
      </c>
    </row>
    <row r="167" spans="2:9" s="1" customFormat="1" ht="13.5" thickBot="1">
      <c r="B167" s="122"/>
      <c r="C167" s="63" t="s">
        <v>33</v>
      </c>
      <c r="D167" s="81">
        <f>SUM(D155:D166)</f>
        <v>0</v>
      </c>
      <c r="E167" s="65">
        <f>SUM(E155:E166)</f>
        <v>0</v>
      </c>
      <c r="F167" s="66">
        <f>SUM(F155:F166)</f>
        <v>0</v>
      </c>
      <c r="G167" s="67">
        <f>SUM(G155:G166)</f>
        <v>457361</v>
      </c>
      <c r="H167" s="114">
        <v>0</v>
      </c>
      <c r="I167" s="69">
        <f>F167/G167*100</f>
        <v>0</v>
      </c>
    </row>
    <row r="168" spans="2:9" s="1" customFormat="1" ht="12.75">
      <c r="B168" s="29"/>
      <c r="C168" s="42" t="s">
        <v>18</v>
      </c>
      <c r="D168" s="49">
        <v>0</v>
      </c>
      <c r="E168" s="71">
        <v>0</v>
      </c>
      <c r="F168" s="72">
        <v>0</v>
      </c>
      <c r="G168" s="73">
        <v>98145</v>
      </c>
      <c r="H168" s="75">
        <v>0</v>
      </c>
      <c r="I168" s="48">
        <f>F168/G168*100</f>
        <v>0</v>
      </c>
    </row>
    <row r="169" spans="2:9" s="1" customFormat="1" ht="12.75">
      <c r="B169" s="29"/>
      <c r="C169" s="42" t="s">
        <v>19</v>
      </c>
      <c r="D169" s="49">
        <v>0</v>
      </c>
      <c r="E169" s="71">
        <v>0</v>
      </c>
      <c r="F169" s="72">
        <v>0</v>
      </c>
      <c r="G169" s="71">
        <v>500</v>
      </c>
      <c r="H169" s="75">
        <v>0</v>
      </c>
      <c r="I169" s="48">
        <f>F169/G169*100</f>
        <v>0</v>
      </c>
    </row>
    <row r="170" spans="2:9" s="1" customFormat="1" ht="12.75">
      <c r="B170" s="54">
        <v>910</v>
      </c>
      <c r="C170" s="42" t="s">
        <v>20</v>
      </c>
      <c r="D170" s="49">
        <v>0</v>
      </c>
      <c r="E170" s="71">
        <v>0</v>
      </c>
      <c r="F170" s="72">
        <v>0</v>
      </c>
      <c r="G170" s="71">
        <v>0</v>
      </c>
      <c r="H170" s="75">
        <v>0</v>
      </c>
      <c r="I170" s="48">
        <v>0</v>
      </c>
    </row>
    <row r="171" spans="2:9" s="1" customFormat="1" ht="12.75">
      <c r="B171" s="29"/>
      <c r="C171" s="42" t="s">
        <v>21</v>
      </c>
      <c r="D171" s="49">
        <v>0</v>
      </c>
      <c r="E171" s="71">
        <v>0</v>
      </c>
      <c r="F171" s="72">
        <v>0</v>
      </c>
      <c r="G171" s="71">
        <v>0</v>
      </c>
      <c r="H171" s="75">
        <v>0</v>
      </c>
      <c r="I171" s="48">
        <v>0</v>
      </c>
    </row>
    <row r="172" spans="2:9" s="1" customFormat="1" ht="12.75">
      <c r="B172" s="29" t="s">
        <v>61</v>
      </c>
      <c r="C172" s="42" t="s">
        <v>22</v>
      </c>
      <c r="D172" s="49">
        <v>0</v>
      </c>
      <c r="E172" s="71">
        <v>0</v>
      </c>
      <c r="F172" s="72">
        <v>0</v>
      </c>
      <c r="G172" s="71">
        <v>148100</v>
      </c>
      <c r="H172" s="75">
        <v>0</v>
      </c>
      <c r="I172" s="48">
        <f>F172/G172*100</f>
        <v>0</v>
      </c>
    </row>
    <row r="173" spans="2:9" s="1" customFormat="1" ht="12.75">
      <c r="B173" s="29" t="s">
        <v>62</v>
      </c>
      <c r="C173" s="42" t="s">
        <v>24</v>
      </c>
      <c r="D173" s="49">
        <v>0</v>
      </c>
      <c r="E173" s="71">
        <v>0</v>
      </c>
      <c r="F173" s="72">
        <v>0</v>
      </c>
      <c r="G173" s="71">
        <v>47946</v>
      </c>
      <c r="H173" s="75">
        <v>0</v>
      </c>
      <c r="I173" s="48">
        <f>F173/G173*100</f>
        <v>0</v>
      </c>
    </row>
    <row r="174" spans="2:9" s="1" customFormat="1" ht="12.75">
      <c r="B174" s="29"/>
      <c r="C174" s="42" t="s">
        <v>26</v>
      </c>
      <c r="D174" s="49">
        <v>0</v>
      </c>
      <c r="E174" s="71">
        <v>0</v>
      </c>
      <c r="F174" s="72">
        <v>0</v>
      </c>
      <c r="G174" s="71">
        <v>0</v>
      </c>
      <c r="H174" s="75">
        <v>0</v>
      </c>
      <c r="I174" s="48">
        <v>0</v>
      </c>
    </row>
    <row r="175" spans="2:9" s="1" customFormat="1" ht="12.75">
      <c r="B175" s="29" t="s">
        <v>61</v>
      </c>
      <c r="C175" s="42" t="s">
        <v>27</v>
      </c>
      <c r="D175" s="56" t="s">
        <v>28</v>
      </c>
      <c r="E175" s="57" t="s">
        <v>28</v>
      </c>
      <c r="F175" s="78" t="s">
        <v>28</v>
      </c>
      <c r="G175" s="71">
        <v>0</v>
      </c>
      <c r="H175" s="59" t="s">
        <v>28</v>
      </c>
      <c r="I175" s="60" t="s">
        <v>28</v>
      </c>
    </row>
    <row r="176" spans="2:9" s="1" customFormat="1" ht="12.75">
      <c r="B176" s="29" t="s">
        <v>64</v>
      </c>
      <c r="C176" s="42" t="s">
        <v>29</v>
      </c>
      <c r="D176" s="49">
        <v>0</v>
      </c>
      <c r="E176" s="71">
        <v>0</v>
      </c>
      <c r="F176" s="72">
        <v>0</v>
      </c>
      <c r="G176" s="71">
        <v>683</v>
      </c>
      <c r="H176" s="75">
        <v>0</v>
      </c>
      <c r="I176" s="48">
        <f>F176/G176*100</f>
        <v>0</v>
      </c>
    </row>
    <row r="177" spans="2:9" s="1" customFormat="1" ht="12.75">
      <c r="B177" s="29" t="s">
        <v>65</v>
      </c>
      <c r="C177" s="42" t="s">
        <v>30</v>
      </c>
      <c r="D177" s="49">
        <v>0</v>
      </c>
      <c r="E177" s="71">
        <v>0</v>
      </c>
      <c r="F177" s="72">
        <v>0</v>
      </c>
      <c r="G177" s="71">
        <v>0</v>
      </c>
      <c r="H177" s="75">
        <v>0</v>
      </c>
      <c r="I177" s="48">
        <v>0</v>
      </c>
    </row>
    <row r="178" spans="2:9" s="1" customFormat="1" ht="12.75">
      <c r="B178" s="29"/>
      <c r="C178" s="42" t="s">
        <v>31</v>
      </c>
      <c r="D178" s="49">
        <v>0</v>
      </c>
      <c r="E178" s="71">
        <v>0</v>
      </c>
      <c r="F178" s="72">
        <v>0</v>
      </c>
      <c r="G178" s="71">
        <v>0</v>
      </c>
      <c r="H178" s="75">
        <v>0</v>
      </c>
      <c r="I178" s="48">
        <v>0</v>
      </c>
    </row>
    <row r="179" spans="2:9" s="1" customFormat="1" ht="13.5" thickBot="1">
      <c r="B179" s="54" t="s">
        <v>63</v>
      </c>
      <c r="C179" s="42" t="s">
        <v>32</v>
      </c>
      <c r="D179" s="49">
        <v>0</v>
      </c>
      <c r="E179" s="57" t="s">
        <v>28</v>
      </c>
      <c r="F179" s="88" t="s">
        <v>28</v>
      </c>
      <c r="G179" s="89" t="s">
        <v>28</v>
      </c>
      <c r="H179" s="90" t="s">
        <v>28</v>
      </c>
      <c r="I179" s="60" t="s">
        <v>28</v>
      </c>
    </row>
    <row r="180" spans="2:9" s="1" customFormat="1" ht="13.5" thickBot="1">
      <c r="B180" s="31"/>
      <c r="C180" s="63" t="s">
        <v>33</v>
      </c>
      <c r="D180" s="81">
        <f>SUM(D168:D179)</f>
        <v>0</v>
      </c>
      <c r="E180" s="65">
        <f>SUM(E168:E179)</f>
        <v>0</v>
      </c>
      <c r="F180" s="66">
        <f>SUM(F168:F179)</f>
        <v>0</v>
      </c>
      <c r="G180" s="113">
        <f>SUM(G168:G179)</f>
        <v>295374</v>
      </c>
      <c r="H180" s="114">
        <v>0</v>
      </c>
      <c r="I180" s="69">
        <f>F180/G180*100</f>
        <v>0</v>
      </c>
    </row>
    <row r="181" spans="2:9" s="1" customFormat="1" ht="12.75">
      <c r="B181" s="29"/>
      <c r="C181" s="42" t="s">
        <v>18</v>
      </c>
      <c r="D181" s="49">
        <v>0</v>
      </c>
      <c r="E181" s="71">
        <v>0</v>
      </c>
      <c r="F181" s="72">
        <v>0</v>
      </c>
      <c r="G181" s="73">
        <v>43372</v>
      </c>
      <c r="H181" s="74">
        <v>0</v>
      </c>
      <c r="I181" s="48">
        <f>F181/G181*100</f>
        <v>0</v>
      </c>
    </row>
    <row r="182" spans="2:9" s="1" customFormat="1" ht="12.75">
      <c r="B182" s="29"/>
      <c r="C182" s="42" t="s">
        <v>19</v>
      </c>
      <c r="D182" s="49">
        <v>0</v>
      </c>
      <c r="E182" s="71">
        <v>0</v>
      </c>
      <c r="F182" s="72">
        <v>0</v>
      </c>
      <c r="G182" s="71">
        <v>0</v>
      </c>
      <c r="H182" s="75">
        <v>0</v>
      </c>
      <c r="I182" s="48">
        <v>0</v>
      </c>
    </row>
    <row r="183" spans="2:9" s="1" customFormat="1" ht="12.75">
      <c r="B183" s="54">
        <v>920</v>
      </c>
      <c r="C183" s="42" t="s">
        <v>20</v>
      </c>
      <c r="D183" s="49">
        <v>0</v>
      </c>
      <c r="E183" s="71">
        <v>0</v>
      </c>
      <c r="F183" s="72">
        <v>0</v>
      </c>
      <c r="G183" s="71">
        <v>0</v>
      </c>
      <c r="H183" s="75">
        <v>0</v>
      </c>
      <c r="I183" s="48">
        <v>0</v>
      </c>
    </row>
    <row r="184" spans="2:9" s="1" customFormat="1" ht="12.75">
      <c r="B184" s="29"/>
      <c r="C184" s="42" t="s">
        <v>21</v>
      </c>
      <c r="D184" s="49">
        <v>0</v>
      </c>
      <c r="E184" s="71">
        <v>0</v>
      </c>
      <c r="F184" s="72">
        <v>0</v>
      </c>
      <c r="G184" s="71">
        <v>0</v>
      </c>
      <c r="H184" s="76">
        <v>0</v>
      </c>
      <c r="I184" s="48">
        <v>0</v>
      </c>
    </row>
    <row r="185" spans="2:9" s="1" customFormat="1" ht="12.75">
      <c r="B185" s="29" t="s">
        <v>61</v>
      </c>
      <c r="C185" s="42" t="s">
        <v>22</v>
      </c>
      <c r="D185" s="49">
        <v>0</v>
      </c>
      <c r="E185" s="71">
        <v>0</v>
      </c>
      <c r="F185" s="72">
        <v>0</v>
      </c>
      <c r="G185" s="71">
        <v>8200</v>
      </c>
      <c r="H185" s="75">
        <v>0</v>
      </c>
      <c r="I185" s="48">
        <f>F185/G185*100</f>
        <v>0</v>
      </c>
    </row>
    <row r="186" spans="2:9" s="1" customFormat="1" ht="12.75">
      <c r="B186" s="29" t="s">
        <v>62</v>
      </c>
      <c r="C186" s="42" t="s">
        <v>24</v>
      </c>
      <c r="D186" s="49">
        <v>0</v>
      </c>
      <c r="E186" s="71">
        <v>0</v>
      </c>
      <c r="F186" s="72">
        <v>0</v>
      </c>
      <c r="G186" s="71">
        <v>23282</v>
      </c>
      <c r="H186" s="76">
        <v>0</v>
      </c>
      <c r="I186" s="48">
        <f>F186/G186*100</f>
        <v>0</v>
      </c>
    </row>
    <row r="187" spans="2:9" s="1" customFormat="1" ht="12.75">
      <c r="B187" s="29"/>
      <c r="C187" s="42" t="s">
        <v>26</v>
      </c>
      <c r="D187" s="49">
        <v>0</v>
      </c>
      <c r="E187" s="71">
        <v>0</v>
      </c>
      <c r="F187" s="72">
        <v>0</v>
      </c>
      <c r="G187" s="71">
        <v>87133</v>
      </c>
      <c r="H187" s="75">
        <v>0</v>
      </c>
      <c r="I187" s="48">
        <f>F187/G187*100</f>
        <v>0</v>
      </c>
    </row>
    <row r="188" spans="2:9" s="1" customFormat="1" ht="12.75">
      <c r="B188" s="29" t="s">
        <v>61</v>
      </c>
      <c r="C188" s="42" t="s">
        <v>27</v>
      </c>
      <c r="D188" s="56" t="s">
        <v>28</v>
      </c>
      <c r="E188" s="57" t="s">
        <v>28</v>
      </c>
      <c r="F188" s="78" t="s">
        <v>28</v>
      </c>
      <c r="G188" s="71">
        <v>0</v>
      </c>
      <c r="H188" s="59" t="s">
        <v>28</v>
      </c>
      <c r="I188" s="60" t="s">
        <v>28</v>
      </c>
    </row>
    <row r="189" spans="2:9" s="1" customFormat="1" ht="12.75">
      <c r="B189" s="29" t="s">
        <v>66</v>
      </c>
      <c r="C189" s="42" t="s">
        <v>29</v>
      </c>
      <c r="D189" s="49">
        <v>0</v>
      </c>
      <c r="E189" s="71">
        <v>0</v>
      </c>
      <c r="F189" s="72">
        <v>0</v>
      </c>
      <c r="G189" s="71">
        <v>0</v>
      </c>
      <c r="H189" s="75">
        <v>0</v>
      </c>
      <c r="I189" s="48">
        <v>0</v>
      </c>
    </row>
    <row r="190" spans="2:9" s="1" customFormat="1" ht="12.75">
      <c r="B190" s="29" t="s">
        <v>65</v>
      </c>
      <c r="C190" s="42" t="s">
        <v>30</v>
      </c>
      <c r="D190" s="49">
        <v>0</v>
      </c>
      <c r="E190" s="71">
        <v>0</v>
      </c>
      <c r="F190" s="72">
        <v>0</v>
      </c>
      <c r="G190" s="71">
        <v>0</v>
      </c>
      <c r="H190" s="75">
        <v>0</v>
      </c>
      <c r="I190" s="48">
        <v>0</v>
      </c>
    </row>
    <row r="191" spans="2:9" s="1" customFormat="1" ht="12.75">
      <c r="B191" s="29"/>
      <c r="C191" s="42" t="s">
        <v>31</v>
      </c>
      <c r="D191" s="49">
        <v>0</v>
      </c>
      <c r="E191" s="71">
        <v>0</v>
      </c>
      <c r="F191" s="72">
        <v>0</v>
      </c>
      <c r="G191" s="71">
        <v>0</v>
      </c>
      <c r="H191" s="79">
        <v>0</v>
      </c>
      <c r="I191" s="48">
        <v>0</v>
      </c>
    </row>
    <row r="192" spans="2:9" s="1" customFormat="1" ht="13.5" thickBot="1">
      <c r="B192" s="54" t="s">
        <v>63</v>
      </c>
      <c r="C192" s="42" t="s">
        <v>32</v>
      </c>
      <c r="D192" s="49">
        <v>0</v>
      </c>
      <c r="E192" s="57" t="s">
        <v>28</v>
      </c>
      <c r="F192" s="88" t="s">
        <v>28</v>
      </c>
      <c r="G192" s="89" t="s">
        <v>28</v>
      </c>
      <c r="H192" s="90" t="s">
        <v>28</v>
      </c>
      <c r="I192" s="60" t="s">
        <v>28</v>
      </c>
    </row>
    <row r="193" spans="2:9" s="1" customFormat="1" ht="13.5" thickBot="1">
      <c r="B193" s="31"/>
      <c r="C193" s="63" t="s">
        <v>33</v>
      </c>
      <c r="D193" s="81">
        <f>SUM(D181:D192)</f>
        <v>0</v>
      </c>
      <c r="E193" s="65">
        <f>SUM(E181:E192)</f>
        <v>0</v>
      </c>
      <c r="F193" s="66">
        <f>SUM(F181:F192)</f>
        <v>0</v>
      </c>
      <c r="G193" s="118">
        <f>SUM(G181:G192)</f>
        <v>161987</v>
      </c>
      <c r="H193" s="68">
        <v>0</v>
      </c>
      <c r="I193" s="69">
        <f aca="true" t="shared" si="20" ref="I193:I200">F193/G193*100</f>
        <v>0</v>
      </c>
    </row>
    <row r="194" spans="2:9" s="1" customFormat="1" ht="12.75">
      <c r="B194" s="123"/>
      <c r="C194" s="42" t="s">
        <v>18</v>
      </c>
      <c r="D194" s="49">
        <f aca="true" t="shared" si="21" ref="D194:G200">D142+D103+D17+D155</f>
        <v>1069027</v>
      </c>
      <c r="E194" s="50">
        <f t="shared" si="21"/>
        <v>1393232</v>
      </c>
      <c r="F194" s="124">
        <f t="shared" si="21"/>
        <v>1295824</v>
      </c>
      <c r="G194" s="109">
        <f t="shared" si="21"/>
        <v>1213615</v>
      </c>
      <c r="H194" s="47">
        <f aca="true" t="shared" si="22" ref="H194:H200">F194/E194*100</f>
        <v>93.00848674161949</v>
      </c>
      <c r="I194" s="48">
        <f t="shared" si="20"/>
        <v>106.77389452173878</v>
      </c>
    </row>
    <row r="195" spans="2:9" s="1" customFormat="1" ht="12.75">
      <c r="B195" s="29"/>
      <c r="C195" s="42" t="s">
        <v>19</v>
      </c>
      <c r="D195" s="49">
        <f t="shared" si="21"/>
        <v>44788</v>
      </c>
      <c r="E195" s="50">
        <f t="shared" si="21"/>
        <v>46173</v>
      </c>
      <c r="F195" s="124">
        <f t="shared" si="21"/>
        <v>45893</v>
      </c>
      <c r="G195" s="109">
        <f t="shared" si="21"/>
        <v>42479</v>
      </c>
      <c r="H195" s="53">
        <f t="shared" si="22"/>
        <v>99.39358499556018</v>
      </c>
      <c r="I195" s="48">
        <f t="shared" si="20"/>
        <v>108.0369123566939</v>
      </c>
    </row>
    <row r="196" spans="2:9" s="1" customFormat="1" ht="12.75">
      <c r="B196" s="54" t="s">
        <v>67</v>
      </c>
      <c r="C196" s="42" t="s">
        <v>20</v>
      </c>
      <c r="D196" s="49">
        <f t="shared" si="21"/>
        <v>32977</v>
      </c>
      <c r="E196" s="50">
        <f t="shared" si="21"/>
        <v>34589</v>
      </c>
      <c r="F196" s="124">
        <f t="shared" si="21"/>
        <v>34580</v>
      </c>
      <c r="G196" s="109">
        <f t="shared" si="21"/>
        <v>30380</v>
      </c>
      <c r="H196" s="53">
        <f t="shared" si="22"/>
        <v>99.97398016710515</v>
      </c>
      <c r="I196" s="48">
        <f t="shared" si="20"/>
        <v>113.82488479262673</v>
      </c>
    </row>
    <row r="197" spans="2:9" s="1" customFormat="1" ht="12.75">
      <c r="B197" s="54" t="s">
        <v>68</v>
      </c>
      <c r="C197" s="42" t="s">
        <v>21</v>
      </c>
      <c r="D197" s="49">
        <f t="shared" si="21"/>
        <v>33176</v>
      </c>
      <c r="E197" s="50">
        <f t="shared" si="21"/>
        <v>35014</v>
      </c>
      <c r="F197" s="124">
        <f t="shared" si="21"/>
        <v>35003</v>
      </c>
      <c r="G197" s="109">
        <f t="shared" si="21"/>
        <v>30170</v>
      </c>
      <c r="H197" s="55">
        <f t="shared" si="22"/>
        <v>99.96858399497344</v>
      </c>
      <c r="I197" s="48">
        <f t="shared" si="20"/>
        <v>116.01922439509447</v>
      </c>
    </row>
    <row r="198" spans="2:9" s="1" customFormat="1" ht="12.75">
      <c r="B198" s="54" t="s">
        <v>69</v>
      </c>
      <c r="C198" s="42" t="s">
        <v>22</v>
      </c>
      <c r="D198" s="49">
        <f t="shared" si="21"/>
        <v>3237572</v>
      </c>
      <c r="E198" s="50">
        <f t="shared" si="21"/>
        <v>3257490</v>
      </c>
      <c r="F198" s="124">
        <f t="shared" si="21"/>
        <v>3259189</v>
      </c>
      <c r="G198" s="109">
        <f t="shared" si="21"/>
        <v>2902197</v>
      </c>
      <c r="H198" s="53">
        <f t="shared" si="22"/>
        <v>100.05215672189323</v>
      </c>
      <c r="I198" s="48">
        <f t="shared" si="20"/>
        <v>112.3007500869169</v>
      </c>
    </row>
    <row r="199" spans="2:9" s="1" customFormat="1" ht="12.75">
      <c r="B199" s="54" t="s">
        <v>70</v>
      </c>
      <c r="C199" s="42" t="s">
        <v>24</v>
      </c>
      <c r="D199" s="49">
        <f t="shared" si="21"/>
        <v>2567694</v>
      </c>
      <c r="E199" s="50">
        <f t="shared" si="21"/>
        <v>2648809</v>
      </c>
      <c r="F199" s="124">
        <f t="shared" si="21"/>
        <v>2631447</v>
      </c>
      <c r="G199" s="109">
        <f t="shared" si="21"/>
        <v>2435217</v>
      </c>
      <c r="H199" s="55">
        <f t="shared" si="22"/>
        <v>99.34453560071715</v>
      </c>
      <c r="I199" s="48">
        <f t="shared" si="20"/>
        <v>108.05800879346688</v>
      </c>
    </row>
    <row r="200" spans="2:9" s="1" customFormat="1" ht="12.75">
      <c r="B200" s="54" t="s">
        <v>71</v>
      </c>
      <c r="C200" s="42" t="s">
        <v>26</v>
      </c>
      <c r="D200" s="49">
        <f t="shared" si="21"/>
        <v>525596</v>
      </c>
      <c r="E200" s="50">
        <f t="shared" si="21"/>
        <v>689129</v>
      </c>
      <c r="F200" s="124">
        <f t="shared" si="21"/>
        <v>688663</v>
      </c>
      <c r="G200" s="109">
        <f t="shared" si="21"/>
        <v>907731</v>
      </c>
      <c r="H200" s="53">
        <f t="shared" si="22"/>
        <v>99.93237840810647</v>
      </c>
      <c r="I200" s="48">
        <f t="shared" si="20"/>
        <v>75.86641857554716</v>
      </c>
    </row>
    <row r="201" spans="2:9" s="1" customFormat="1" ht="12.75">
      <c r="B201" s="54"/>
      <c r="C201" s="42" t="s">
        <v>27</v>
      </c>
      <c r="D201" s="56" t="s">
        <v>28</v>
      </c>
      <c r="E201" s="57" t="s">
        <v>28</v>
      </c>
      <c r="F201" s="78" t="s">
        <v>28</v>
      </c>
      <c r="G201" s="109">
        <f>G149+G110+G24+G162</f>
        <v>6548</v>
      </c>
      <c r="H201" s="59" t="s">
        <v>28</v>
      </c>
      <c r="I201" s="60" t="s">
        <v>28</v>
      </c>
    </row>
    <row r="202" spans="2:9" s="1" customFormat="1" ht="12.75">
      <c r="B202" s="29"/>
      <c r="C202" s="42" t="s">
        <v>29</v>
      </c>
      <c r="D202" s="49">
        <f aca="true" t="shared" si="23" ref="D202:F204">D150+D111+D25+D163</f>
        <v>11485</v>
      </c>
      <c r="E202" s="50">
        <f t="shared" si="23"/>
        <v>18271</v>
      </c>
      <c r="F202" s="124">
        <f t="shared" si="23"/>
        <v>18716</v>
      </c>
      <c r="G202" s="109">
        <f>G150+G111+G25+G163</f>
        <v>14266</v>
      </c>
      <c r="H202" s="53">
        <f>F202/E202*100</f>
        <v>102.43555360954517</v>
      </c>
      <c r="I202" s="48">
        <f>F202/G202*100</f>
        <v>131.19304640403757</v>
      </c>
    </row>
    <row r="203" spans="2:9" s="1" customFormat="1" ht="12.75">
      <c r="B203" s="29"/>
      <c r="C203" s="42" t="s">
        <v>30</v>
      </c>
      <c r="D203" s="49">
        <f t="shared" si="23"/>
        <v>402875</v>
      </c>
      <c r="E203" s="50">
        <f t="shared" si="23"/>
        <v>102712</v>
      </c>
      <c r="F203" s="124">
        <f t="shared" si="23"/>
        <v>100707</v>
      </c>
      <c r="G203" s="109">
        <f>G151+G112+G26+G164</f>
        <v>51852</v>
      </c>
      <c r="H203" s="53">
        <f>F203/E203*100</f>
        <v>98.04793987070644</v>
      </c>
      <c r="I203" s="48">
        <f>F203/G203*100</f>
        <v>194.2200879426059</v>
      </c>
    </row>
    <row r="204" spans="2:9" s="1" customFormat="1" ht="12.75">
      <c r="B204" s="29"/>
      <c r="C204" s="42" t="s">
        <v>31</v>
      </c>
      <c r="D204" s="49">
        <f t="shared" si="23"/>
        <v>27607</v>
      </c>
      <c r="E204" s="50">
        <f t="shared" si="23"/>
        <v>29879</v>
      </c>
      <c r="F204" s="124">
        <f t="shared" si="23"/>
        <v>29807</v>
      </c>
      <c r="G204" s="109">
        <f>G152+G113+G27+G165</f>
        <v>20849</v>
      </c>
      <c r="H204" s="61">
        <f>F204/E204*100</f>
        <v>99.75902807992235</v>
      </c>
      <c r="I204" s="48">
        <f>F204/G204*100</f>
        <v>142.96608950069546</v>
      </c>
    </row>
    <row r="205" spans="2:9" s="1" customFormat="1" ht="13.5" thickBot="1">
      <c r="B205" s="29"/>
      <c r="C205" s="42" t="s">
        <v>32</v>
      </c>
      <c r="D205" s="49">
        <f>D153+D114+D28+D166</f>
        <v>30296000</v>
      </c>
      <c r="E205" s="57" t="s">
        <v>28</v>
      </c>
      <c r="F205" s="57" t="s">
        <v>28</v>
      </c>
      <c r="G205" s="58" t="s">
        <v>28</v>
      </c>
      <c r="H205" s="62" t="s">
        <v>28</v>
      </c>
      <c r="I205" s="60" t="s">
        <v>28</v>
      </c>
    </row>
    <row r="206" spans="2:9" s="1" customFormat="1" ht="13.5" thickBot="1">
      <c r="B206" s="31"/>
      <c r="C206" s="63" t="s">
        <v>33</v>
      </c>
      <c r="D206" s="81">
        <f>SUM(D194:D205)</f>
        <v>38248797</v>
      </c>
      <c r="E206" s="91">
        <f>SUM(E194:E205)</f>
        <v>8255298</v>
      </c>
      <c r="F206" s="82">
        <f>SUM(F194:F205)</f>
        <v>8139829</v>
      </c>
      <c r="G206" s="125">
        <f>SUM(G194:G205)</f>
        <v>7655304</v>
      </c>
      <c r="H206" s="68">
        <f>F206/E206*100</f>
        <v>98.60127399398544</v>
      </c>
      <c r="I206" s="69">
        <f>F206/G206*100</f>
        <v>106.3292718355796</v>
      </c>
    </row>
    <row r="207" spans="2:9" ht="18">
      <c r="B207" s="126"/>
      <c r="C207" s="126"/>
      <c r="D207" s="127"/>
      <c r="E207" s="128"/>
      <c r="F207" s="128"/>
      <c r="G207" s="128"/>
      <c r="H207" s="128"/>
      <c r="I207" s="128"/>
    </row>
    <row r="208" spans="2:9" ht="18">
      <c r="B208" s="126"/>
      <c r="C208" s="126"/>
      <c r="D208" s="127"/>
      <c r="E208" s="128"/>
      <c r="F208" s="128"/>
      <c r="G208" s="128"/>
      <c r="H208" s="128"/>
      <c r="I208" s="128"/>
    </row>
    <row r="209" spans="2:9" ht="18">
      <c r="B209" s="128"/>
      <c r="C209" s="128"/>
      <c r="D209" s="128"/>
      <c r="E209" s="128"/>
      <c r="F209" s="128"/>
      <c r="G209" s="128"/>
      <c r="H209" s="128"/>
      <c r="I209" s="128"/>
    </row>
    <row r="210" spans="2:9" ht="18">
      <c r="B210" s="128"/>
      <c r="C210" s="128"/>
      <c r="D210" s="128"/>
      <c r="E210" s="128"/>
      <c r="F210" s="128"/>
      <c r="G210" s="128"/>
      <c r="H210" s="128"/>
      <c r="I210" s="128"/>
    </row>
    <row r="211" spans="2:9" ht="18">
      <c r="B211" s="128"/>
      <c r="C211" s="128"/>
      <c r="D211" s="128"/>
      <c r="E211" s="128"/>
      <c r="F211" s="128"/>
      <c r="G211" s="128"/>
      <c r="H211" s="128"/>
      <c r="I211" s="128"/>
    </row>
    <row r="212" spans="2:9" ht="18">
      <c r="B212" s="128"/>
      <c r="C212" s="128"/>
      <c r="D212" s="128"/>
      <c r="E212" s="128"/>
      <c r="F212" s="128"/>
      <c r="G212" s="128"/>
      <c r="H212" s="128"/>
      <c r="I212" s="128"/>
    </row>
    <row r="213" spans="2:9" ht="18">
      <c r="B213" s="128"/>
      <c r="C213" s="128"/>
      <c r="D213" s="128"/>
      <c r="E213" s="128"/>
      <c r="F213" s="128"/>
      <c r="G213" s="128"/>
      <c r="H213" s="128"/>
      <c r="I213" s="128"/>
    </row>
    <row r="214" spans="2:9" ht="18">
      <c r="B214" s="128"/>
      <c r="C214" s="128"/>
      <c r="D214" s="128"/>
      <c r="E214" s="128"/>
      <c r="F214" s="128"/>
      <c r="G214" s="128"/>
      <c r="H214" s="128"/>
      <c r="I214" s="128"/>
    </row>
  </sheetData>
  <mergeCells count="3">
    <mergeCell ref="D4:H4"/>
    <mergeCell ref="E8:H8"/>
    <mergeCell ref="E6:G6"/>
  </mergeCells>
  <printOptions/>
  <pageMargins left="0.5" right="0.5" top="0.5" bottom="0.5" header="0.4921259845" footer="0.4921259845"/>
  <pageSetup blackAndWhite="1" fitToHeight="2" horizontalDpi="600" verticalDpi="600" orientation="portrait" paperSize="9" scale="53" r:id="rId1"/>
  <rowBreaks count="2" manualBreakCount="2">
    <brk id="95" min="1" max="8" man="1"/>
    <brk id="208" max="255" man="1"/>
  </rowBreaks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B5" sqref="B5"/>
    </sheetView>
  </sheetViews>
  <sheetFormatPr defaultColWidth="9.796875" defaultRowHeight="15"/>
  <cols>
    <col min="1" max="1" width="15.796875" style="278" customWidth="1"/>
    <col min="2" max="2" width="12.796875" style="278" customWidth="1"/>
    <col min="3" max="3" width="11.796875" style="278" customWidth="1"/>
    <col min="4" max="4" width="9.796875" style="278" customWidth="1"/>
    <col min="5" max="5" width="10.796875" style="278" customWidth="1"/>
    <col min="6" max="6" width="11.796875" style="278" customWidth="1"/>
    <col min="7" max="7" width="10.8984375" style="278" customWidth="1"/>
    <col min="8" max="8" width="11.796875" style="278" customWidth="1"/>
    <col min="9" max="9" width="13.69921875" style="278" customWidth="1"/>
    <col min="10" max="10" width="11.3984375" style="278" customWidth="1"/>
    <col min="11" max="12" width="8.796875" style="278" customWidth="1"/>
    <col min="13" max="16384" width="9.796875" style="278" customWidth="1"/>
  </cols>
  <sheetData>
    <row r="1" spans="1:13" ht="15.75">
      <c r="A1" s="277" t="s">
        <v>175</v>
      </c>
      <c r="G1" s="279"/>
      <c r="H1" s="279"/>
      <c r="I1" s="279"/>
      <c r="J1" s="279"/>
      <c r="K1" s="279" t="s">
        <v>176</v>
      </c>
      <c r="L1" s="279"/>
      <c r="M1" s="279"/>
    </row>
    <row r="2" spans="1:13" ht="15.75">
      <c r="A2" s="280" t="s">
        <v>1</v>
      </c>
      <c r="B2" s="281"/>
      <c r="C2" s="281"/>
      <c r="D2" s="282"/>
      <c r="E2" s="282"/>
      <c r="F2" s="282"/>
      <c r="G2" s="283"/>
      <c r="H2" s="284"/>
      <c r="I2" s="283"/>
      <c r="J2" s="283"/>
      <c r="K2" s="285"/>
      <c r="L2" s="285"/>
      <c r="M2" s="279"/>
    </row>
    <row r="3" spans="1:13" ht="18">
      <c r="A3" s="282"/>
      <c r="B3" s="282" t="s">
        <v>119</v>
      </c>
      <c r="C3" s="282"/>
      <c r="D3" s="282"/>
      <c r="E3" s="286" t="s">
        <v>177</v>
      </c>
      <c r="F3" s="282"/>
      <c r="G3" s="287"/>
      <c r="H3" s="284">
        <v>12</v>
      </c>
      <c r="I3" s="288" t="s">
        <v>178</v>
      </c>
      <c r="J3" s="279"/>
      <c r="K3" s="279"/>
      <c r="L3" s="279"/>
      <c r="M3" s="279"/>
    </row>
    <row r="4" spans="1:13" ht="15.75">
      <c r="A4" s="282"/>
      <c r="B4" s="282"/>
      <c r="C4" s="282"/>
      <c r="D4" s="289" t="s">
        <v>179</v>
      </c>
      <c r="E4" s="290"/>
      <c r="F4" s="291"/>
      <c r="G4" s="279"/>
      <c r="H4" s="279"/>
      <c r="I4" s="279"/>
      <c r="J4" s="279"/>
      <c r="K4" s="279"/>
      <c r="L4" s="279"/>
      <c r="M4" s="279"/>
    </row>
    <row r="5" spans="1:13" ht="15">
      <c r="A5" s="282"/>
      <c r="B5" s="282"/>
      <c r="C5" s="282"/>
      <c r="D5" s="282"/>
      <c r="E5" s="282"/>
      <c r="F5" s="291"/>
      <c r="G5" s="292"/>
      <c r="H5" s="287"/>
      <c r="I5" s="279"/>
      <c r="J5" s="279"/>
      <c r="K5" s="279"/>
      <c r="L5" s="279"/>
      <c r="M5" s="279"/>
    </row>
    <row r="6" spans="1:13" ht="18.75">
      <c r="A6" s="282"/>
      <c r="B6" s="282"/>
      <c r="C6" s="282"/>
      <c r="D6" s="293" t="s">
        <v>180</v>
      </c>
      <c r="E6" s="293"/>
      <c r="F6" s="293" t="s">
        <v>181</v>
      </c>
      <c r="G6" s="279"/>
      <c r="H6" s="279"/>
      <c r="I6" s="279"/>
      <c r="J6" s="279"/>
      <c r="K6" s="279"/>
      <c r="L6" s="279"/>
      <c r="M6" s="279"/>
    </row>
    <row r="7" spans="1:13" ht="15">
      <c r="A7" s="282"/>
      <c r="B7" s="294"/>
      <c r="C7" s="294"/>
      <c r="D7" s="294"/>
      <c r="E7" s="294"/>
      <c r="F7" s="294"/>
      <c r="G7" s="287"/>
      <c r="H7" s="295"/>
      <c r="I7" s="287"/>
      <c r="J7" s="283"/>
      <c r="K7" s="287"/>
      <c r="L7" s="287"/>
      <c r="M7" s="279"/>
    </row>
    <row r="8" spans="1:12" ht="15.75" thickBot="1">
      <c r="A8" s="282"/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</row>
    <row r="9" spans="1:12" ht="15.75">
      <c r="A9" s="296"/>
      <c r="B9" s="297" t="s">
        <v>182</v>
      </c>
      <c r="C9" s="298" t="s">
        <v>6</v>
      </c>
      <c r="D9" s="299" t="s">
        <v>183</v>
      </c>
      <c r="E9" s="300" t="s">
        <v>184</v>
      </c>
      <c r="F9" s="301" t="s">
        <v>185</v>
      </c>
      <c r="G9" s="302" t="s">
        <v>186</v>
      </c>
      <c r="H9" s="303" t="s">
        <v>187</v>
      </c>
      <c r="I9" s="304" t="s">
        <v>188</v>
      </c>
      <c r="J9" s="305" t="s">
        <v>189</v>
      </c>
      <c r="K9" s="306" t="s">
        <v>190</v>
      </c>
      <c r="L9" s="306" t="s">
        <v>190</v>
      </c>
    </row>
    <row r="10" spans="1:12" ht="15">
      <c r="A10" s="307" t="s">
        <v>191</v>
      </c>
      <c r="B10" s="308" t="s">
        <v>192</v>
      </c>
      <c r="C10" s="309" t="s">
        <v>193</v>
      </c>
      <c r="D10" s="310" t="s">
        <v>194</v>
      </c>
      <c r="E10" s="311" t="s">
        <v>195</v>
      </c>
      <c r="F10" s="312" t="s">
        <v>196</v>
      </c>
      <c r="G10" s="313" t="s">
        <v>196</v>
      </c>
      <c r="H10" s="314" t="s">
        <v>196</v>
      </c>
      <c r="I10" s="315" t="s">
        <v>197</v>
      </c>
      <c r="J10" s="316" t="s">
        <v>8</v>
      </c>
      <c r="K10" s="317" t="s">
        <v>198</v>
      </c>
      <c r="L10" s="317" t="s">
        <v>198</v>
      </c>
    </row>
    <row r="11" spans="1:12" ht="15.75" thickBot="1">
      <c r="A11" s="318"/>
      <c r="B11" s="319" t="s">
        <v>199</v>
      </c>
      <c r="C11" s="320" t="s">
        <v>200</v>
      </c>
      <c r="D11" s="321" t="s">
        <v>201</v>
      </c>
      <c r="E11" s="322" t="s">
        <v>196</v>
      </c>
      <c r="F11" s="323" t="s">
        <v>200</v>
      </c>
      <c r="G11" s="324" t="s">
        <v>200</v>
      </c>
      <c r="H11" s="325" t="s">
        <v>200</v>
      </c>
      <c r="I11" s="326" t="s">
        <v>199</v>
      </c>
      <c r="J11" s="327" t="s">
        <v>202</v>
      </c>
      <c r="K11" s="328">
        <v>38717</v>
      </c>
      <c r="L11" s="328">
        <v>38718</v>
      </c>
    </row>
    <row r="12" spans="1:12" ht="15.75" thickBot="1">
      <c r="A12" s="329" t="s">
        <v>16</v>
      </c>
      <c r="B12" s="330">
        <v>1</v>
      </c>
      <c r="C12" s="320">
        <v>2</v>
      </c>
      <c r="D12" s="321">
        <v>3</v>
      </c>
      <c r="E12" s="331">
        <v>4</v>
      </c>
      <c r="F12" s="332">
        <v>5</v>
      </c>
      <c r="G12" s="333">
        <v>6</v>
      </c>
      <c r="H12" s="334">
        <v>7</v>
      </c>
      <c r="I12" s="320">
        <v>8</v>
      </c>
      <c r="J12" s="327">
        <v>9</v>
      </c>
      <c r="K12" s="335">
        <v>10</v>
      </c>
      <c r="L12" s="336">
        <v>11</v>
      </c>
    </row>
    <row r="13" spans="1:12" ht="16.5" customHeight="1">
      <c r="A13" s="337" t="s">
        <v>203</v>
      </c>
      <c r="B13" s="338">
        <v>32138</v>
      </c>
      <c r="C13" s="339">
        <v>244732</v>
      </c>
      <c r="D13" s="340">
        <v>628</v>
      </c>
      <c r="E13" s="341">
        <v>582</v>
      </c>
      <c r="F13" s="342">
        <f aca="true" t="shared" si="0" ref="F13:F23">H13+G13</f>
        <v>244667</v>
      </c>
      <c r="G13" s="343">
        <v>1008</v>
      </c>
      <c r="H13" s="344">
        <v>243659</v>
      </c>
      <c r="I13" s="345">
        <v>34888</v>
      </c>
      <c r="J13" s="346">
        <f aca="true" t="shared" si="1" ref="J13:J25">H13/C13*100</f>
        <v>99.56156121798539</v>
      </c>
      <c r="K13" s="347">
        <v>593</v>
      </c>
      <c r="L13" s="348">
        <v>595</v>
      </c>
    </row>
    <row r="14" spans="1:12" ht="16.5" customHeight="1">
      <c r="A14" s="349" t="s">
        <v>204</v>
      </c>
      <c r="B14" s="350">
        <v>20313</v>
      </c>
      <c r="C14" s="339">
        <v>25581</v>
      </c>
      <c r="D14" s="351">
        <v>104</v>
      </c>
      <c r="E14" s="341">
        <v>93</v>
      </c>
      <c r="F14" s="342">
        <f t="shared" si="0"/>
        <v>25574</v>
      </c>
      <c r="G14" s="352">
        <v>0</v>
      </c>
      <c r="H14" s="344">
        <v>25574</v>
      </c>
      <c r="I14" s="353">
        <v>22916</v>
      </c>
      <c r="J14" s="346">
        <f t="shared" si="1"/>
        <v>99.97263594073726</v>
      </c>
      <c r="K14" s="354">
        <v>94</v>
      </c>
      <c r="L14" s="355">
        <v>94</v>
      </c>
    </row>
    <row r="15" spans="1:12" ht="16.5" customHeight="1">
      <c r="A15" s="349" t="s">
        <v>205</v>
      </c>
      <c r="B15" s="350">
        <v>19363</v>
      </c>
      <c r="C15" s="339">
        <v>18714</v>
      </c>
      <c r="D15" s="351">
        <v>77</v>
      </c>
      <c r="E15" s="341">
        <v>72</v>
      </c>
      <c r="F15" s="342">
        <f t="shared" si="0"/>
        <v>18713</v>
      </c>
      <c r="G15" s="352">
        <v>0</v>
      </c>
      <c r="H15" s="344">
        <v>18713</v>
      </c>
      <c r="I15" s="353">
        <v>21659</v>
      </c>
      <c r="J15" s="346">
        <f t="shared" si="1"/>
        <v>99.99465640696805</v>
      </c>
      <c r="K15" s="354">
        <v>73</v>
      </c>
      <c r="L15" s="355">
        <v>73</v>
      </c>
    </row>
    <row r="16" spans="1:12" ht="16.5" customHeight="1">
      <c r="A16" s="349" t="s">
        <v>206</v>
      </c>
      <c r="B16" s="350">
        <v>19379</v>
      </c>
      <c r="C16" s="339">
        <v>17691</v>
      </c>
      <c r="D16" s="351">
        <v>72</v>
      </c>
      <c r="E16" s="341">
        <v>68</v>
      </c>
      <c r="F16" s="342">
        <f t="shared" si="0"/>
        <v>17691</v>
      </c>
      <c r="G16" s="352">
        <v>0</v>
      </c>
      <c r="H16" s="344">
        <v>17691</v>
      </c>
      <c r="I16" s="353">
        <v>21680</v>
      </c>
      <c r="J16" s="346">
        <f t="shared" si="1"/>
        <v>100</v>
      </c>
      <c r="K16" s="354">
        <v>66</v>
      </c>
      <c r="L16" s="355">
        <v>65</v>
      </c>
    </row>
    <row r="17" spans="1:12" ht="16.5" customHeight="1">
      <c r="A17" s="337" t="s">
        <v>22</v>
      </c>
      <c r="B17" s="350">
        <v>18076</v>
      </c>
      <c r="C17" s="339">
        <v>1432846</v>
      </c>
      <c r="D17" s="351">
        <v>6355</v>
      </c>
      <c r="E17" s="341">
        <v>6054</v>
      </c>
      <c r="F17" s="342">
        <f t="shared" si="0"/>
        <v>1432778</v>
      </c>
      <c r="G17" s="352">
        <v>0</v>
      </c>
      <c r="H17" s="344">
        <v>1432778</v>
      </c>
      <c r="I17" s="353">
        <v>19722</v>
      </c>
      <c r="J17" s="346">
        <f t="shared" si="1"/>
        <v>99.99525420038162</v>
      </c>
      <c r="K17" s="354">
        <v>6068</v>
      </c>
      <c r="L17" s="355">
        <v>6043</v>
      </c>
    </row>
    <row r="18" spans="1:12" ht="16.5" customHeight="1">
      <c r="A18" s="349" t="s">
        <v>24</v>
      </c>
      <c r="B18" s="350">
        <v>18386</v>
      </c>
      <c r="C18" s="339">
        <v>1224874</v>
      </c>
      <c r="D18" s="351">
        <v>5275</v>
      </c>
      <c r="E18" s="341">
        <v>4772</v>
      </c>
      <c r="F18" s="342">
        <f t="shared" si="0"/>
        <v>1224209</v>
      </c>
      <c r="G18" s="352">
        <v>0</v>
      </c>
      <c r="H18" s="344">
        <v>1224209</v>
      </c>
      <c r="I18" s="353">
        <v>21378</v>
      </c>
      <c r="J18" s="346">
        <f t="shared" si="1"/>
        <v>99.94570870146644</v>
      </c>
      <c r="K18" s="354">
        <v>4721</v>
      </c>
      <c r="L18" s="355">
        <v>4693</v>
      </c>
    </row>
    <row r="19" spans="1:12" ht="16.5" customHeight="1">
      <c r="A19" s="349" t="s">
        <v>207</v>
      </c>
      <c r="B19" s="350">
        <v>20347</v>
      </c>
      <c r="C19" s="339">
        <v>24727</v>
      </c>
      <c r="D19" s="351">
        <v>95</v>
      </c>
      <c r="E19" s="341">
        <v>87</v>
      </c>
      <c r="F19" s="342">
        <f t="shared" si="0"/>
        <v>24724</v>
      </c>
      <c r="G19" s="352">
        <v>0</v>
      </c>
      <c r="H19" s="344">
        <v>24724</v>
      </c>
      <c r="I19" s="353">
        <v>23682</v>
      </c>
      <c r="J19" s="346">
        <f t="shared" si="1"/>
        <v>99.98786751324464</v>
      </c>
      <c r="K19" s="354">
        <v>91</v>
      </c>
      <c r="L19" s="355">
        <v>91</v>
      </c>
    </row>
    <row r="20" spans="1:12" ht="16.5" customHeight="1">
      <c r="A20" s="356" t="s">
        <v>208</v>
      </c>
      <c r="B20" s="357">
        <v>26985</v>
      </c>
      <c r="C20" s="358" t="s">
        <v>28</v>
      </c>
      <c r="D20" s="359" t="s">
        <v>28</v>
      </c>
      <c r="E20" s="360" t="s">
        <v>28</v>
      </c>
      <c r="F20" s="358" t="s">
        <v>28</v>
      </c>
      <c r="G20" s="359" t="s">
        <v>28</v>
      </c>
      <c r="H20" s="361" t="s">
        <v>28</v>
      </c>
      <c r="I20" s="362" t="s">
        <v>28</v>
      </c>
      <c r="J20" s="358" t="s">
        <v>28</v>
      </c>
      <c r="K20" s="358" t="s">
        <v>28</v>
      </c>
      <c r="L20" s="358" t="s">
        <v>28</v>
      </c>
    </row>
    <row r="21" spans="1:12" ht="16.5" customHeight="1">
      <c r="A21" s="349" t="s">
        <v>209</v>
      </c>
      <c r="B21" s="350">
        <v>13154</v>
      </c>
      <c r="C21" s="339">
        <v>4085</v>
      </c>
      <c r="D21" s="351">
        <v>21</v>
      </c>
      <c r="E21" s="341">
        <v>21</v>
      </c>
      <c r="F21" s="363">
        <f t="shared" si="0"/>
        <v>4085</v>
      </c>
      <c r="G21" s="352">
        <v>0</v>
      </c>
      <c r="H21" s="344">
        <v>4085</v>
      </c>
      <c r="I21" s="353">
        <v>16210</v>
      </c>
      <c r="J21" s="346">
        <f t="shared" si="1"/>
        <v>100</v>
      </c>
      <c r="K21" s="364">
        <v>21</v>
      </c>
      <c r="L21" s="355">
        <v>23</v>
      </c>
    </row>
    <row r="22" spans="1:12" ht="16.5" customHeight="1">
      <c r="A22" s="349" t="s">
        <v>210</v>
      </c>
      <c r="B22" s="350">
        <v>22957</v>
      </c>
      <c r="C22" s="339">
        <v>37124</v>
      </c>
      <c r="D22" s="351">
        <v>110</v>
      </c>
      <c r="E22" s="341">
        <v>97</v>
      </c>
      <c r="F22" s="342">
        <f t="shared" si="0"/>
        <v>37124</v>
      </c>
      <c r="G22" s="352">
        <v>0</v>
      </c>
      <c r="H22" s="344">
        <v>37124</v>
      </c>
      <c r="I22" s="353">
        <v>31893</v>
      </c>
      <c r="J22" s="346">
        <f t="shared" si="1"/>
        <v>100</v>
      </c>
      <c r="K22" s="364">
        <v>101</v>
      </c>
      <c r="L22" s="355">
        <v>101</v>
      </c>
    </row>
    <row r="23" spans="1:12" ht="16.5" customHeight="1">
      <c r="A23" s="349" t="s">
        <v>211</v>
      </c>
      <c r="B23" s="350">
        <v>46479</v>
      </c>
      <c r="C23" s="339">
        <v>10532</v>
      </c>
      <c r="D23" s="351">
        <v>35</v>
      </c>
      <c r="E23" s="341">
        <v>17</v>
      </c>
      <c r="F23" s="342">
        <f t="shared" si="0"/>
        <v>10532</v>
      </c>
      <c r="G23" s="352">
        <v>0</v>
      </c>
      <c r="H23" s="344">
        <v>10532</v>
      </c>
      <c r="I23" s="353">
        <v>51627</v>
      </c>
      <c r="J23" s="346">
        <f t="shared" si="1"/>
        <v>100</v>
      </c>
      <c r="K23" s="364">
        <v>17</v>
      </c>
      <c r="L23" s="355">
        <v>17</v>
      </c>
    </row>
    <row r="24" spans="1:12" ht="16.5" customHeight="1" thickBot="1">
      <c r="A24" s="365" t="s">
        <v>81</v>
      </c>
      <c r="B24" s="350" t="s">
        <v>28</v>
      </c>
      <c r="C24" s="358" t="s">
        <v>28</v>
      </c>
      <c r="D24" s="359" t="s">
        <v>28</v>
      </c>
      <c r="E24" s="366" t="s">
        <v>28</v>
      </c>
      <c r="F24" s="359" t="s">
        <v>28</v>
      </c>
      <c r="G24" s="359" t="s">
        <v>28</v>
      </c>
      <c r="H24" s="361" t="s">
        <v>28</v>
      </c>
      <c r="I24" s="367" t="s">
        <v>28</v>
      </c>
      <c r="J24" s="359" t="s">
        <v>28</v>
      </c>
      <c r="K24" s="359" t="s">
        <v>28</v>
      </c>
      <c r="L24" s="368" t="s">
        <v>28</v>
      </c>
    </row>
    <row r="25" spans="1:12" ht="16.5" customHeight="1" thickBot="1">
      <c r="A25" s="369" t="s">
        <v>212</v>
      </c>
      <c r="B25" s="370">
        <v>18988</v>
      </c>
      <c r="C25" s="371">
        <f aca="true" t="shared" si="2" ref="C25:H25">SUM(C13:C24)</f>
        <v>3040906</v>
      </c>
      <c r="D25" s="372">
        <f t="shared" si="2"/>
        <v>12772</v>
      </c>
      <c r="E25" s="373">
        <f t="shared" si="2"/>
        <v>11863</v>
      </c>
      <c r="F25" s="374">
        <f t="shared" si="2"/>
        <v>3040097</v>
      </c>
      <c r="G25" s="375">
        <f t="shared" si="2"/>
        <v>1008</v>
      </c>
      <c r="H25" s="376">
        <f t="shared" si="2"/>
        <v>3039089</v>
      </c>
      <c r="I25" s="374">
        <v>21349</v>
      </c>
      <c r="J25" s="377">
        <f t="shared" si="1"/>
        <v>99.94024807080521</v>
      </c>
      <c r="K25" s="378">
        <f>SUM(K13:K24)</f>
        <v>11845</v>
      </c>
      <c r="L25" s="379">
        <f>SUM(L13:L24)</f>
        <v>11795</v>
      </c>
    </row>
    <row r="26" spans="1:12" ht="15.75">
      <c r="A26" s="380"/>
      <c r="B26" s="381"/>
      <c r="C26" s="282"/>
      <c r="D26" s="282"/>
      <c r="E26" s="282"/>
      <c r="F26" s="282"/>
      <c r="G26" s="282"/>
      <c r="H26" s="282"/>
      <c r="I26" s="282"/>
      <c r="J26" s="282"/>
      <c r="K26" s="382"/>
      <c r="L26" s="382"/>
    </row>
    <row r="27" spans="1:12" ht="15.75">
      <c r="A27" s="380"/>
      <c r="B27" s="282"/>
      <c r="C27" s="282"/>
      <c r="D27" s="282"/>
      <c r="E27" s="282"/>
      <c r="F27" s="282"/>
      <c r="G27" s="282"/>
      <c r="H27" s="282"/>
      <c r="I27" s="282"/>
      <c r="J27" s="282"/>
      <c r="K27" s="382"/>
      <c r="L27" s="382"/>
    </row>
    <row r="29" spans="1:12" ht="15">
      <c r="A29" s="282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</row>
    <row r="30" spans="1:12" ht="15">
      <c r="A30" s="383" t="s">
        <v>213</v>
      </c>
      <c r="B30" s="384"/>
      <c r="C30" s="384"/>
      <c r="D30" s="384"/>
      <c r="E30" s="384"/>
      <c r="F30" s="384"/>
      <c r="G30" s="384"/>
      <c r="H30" s="384"/>
      <c r="I30" s="384"/>
      <c r="J30" s="384"/>
      <c r="K30" s="385"/>
      <c r="L30" s="385"/>
    </row>
    <row r="31" spans="1:12" ht="15">
      <c r="A31" s="383"/>
      <c r="B31" s="384"/>
      <c r="C31" s="384"/>
      <c r="D31" s="384"/>
      <c r="E31" s="384"/>
      <c r="F31" s="384"/>
      <c r="G31" s="384"/>
      <c r="H31" s="384"/>
      <c r="I31" s="384"/>
      <c r="J31" s="384"/>
      <c r="K31" s="385"/>
      <c r="L31" s="385"/>
    </row>
    <row r="32" spans="1:12" ht="15.75">
      <c r="A32" s="383"/>
      <c r="B32" s="386"/>
      <c r="C32" s="384"/>
      <c r="D32" s="384"/>
      <c r="E32" s="384"/>
      <c r="F32" s="384"/>
      <c r="G32" s="384"/>
      <c r="H32" s="384"/>
      <c r="I32" s="384"/>
      <c r="J32" s="384"/>
      <c r="K32" s="385"/>
      <c r="L32" s="385"/>
    </row>
    <row r="33" spans="1:12" ht="15.75">
      <c r="A33" s="383" t="s">
        <v>214</v>
      </c>
      <c r="B33" s="386"/>
      <c r="C33" s="387"/>
      <c r="D33" s="384"/>
      <c r="E33" s="384"/>
      <c r="F33" s="384"/>
      <c r="G33" s="384"/>
      <c r="H33" s="384"/>
      <c r="I33" s="384"/>
      <c r="J33" s="384"/>
      <c r="K33" s="385"/>
      <c r="L33" s="385"/>
    </row>
    <row r="34" spans="1:12" ht="15">
      <c r="A34" s="383" t="s">
        <v>215</v>
      </c>
      <c r="B34" s="384"/>
      <c r="C34" s="384"/>
      <c r="D34" s="384"/>
      <c r="E34" s="384"/>
      <c r="F34" s="384"/>
      <c r="G34" s="384"/>
      <c r="H34" s="384"/>
      <c r="I34" s="384"/>
      <c r="J34" s="384"/>
      <c r="K34" s="385"/>
      <c r="L34" s="385"/>
    </row>
    <row r="35" spans="1:12" ht="15">
      <c r="A35" s="388"/>
      <c r="B35" s="388"/>
      <c r="C35" s="388"/>
      <c r="D35" s="388"/>
      <c r="E35" s="384"/>
      <c r="F35" s="384"/>
      <c r="G35" s="384"/>
      <c r="H35" s="384"/>
      <c r="I35" s="384"/>
      <c r="J35" s="384"/>
      <c r="K35" s="384"/>
      <c r="L35" s="384"/>
    </row>
    <row r="36" spans="1:12" ht="15">
      <c r="A36" s="383"/>
      <c r="B36" s="384"/>
      <c r="C36" s="384"/>
      <c r="D36" s="384"/>
      <c r="E36" s="384"/>
      <c r="F36" s="384"/>
      <c r="G36" s="384"/>
      <c r="H36" s="384"/>
      <c r="I36" s="384"/>
      <c r="J36" s="384"/>
      <c r="K36" s="384"/>
      <c r="L36" s="384"/>
    </row>
    <row r="37" spans="1:12" ht="15">
      <c r="A37" s="383"/>
      <c r="B37" s="384"/>
      <c r="C37" s="388"/>
      <c r="D37" s="388"/>
      <c r="E37" s="384"/>
      <c r="F37" s="384"/>
      <c r="G37" s="384"/>
      <c r="H37" s="384"/>
      <c r="I37" s="384"/>
      <c r="J37" s="384"/>
      <c r="K37" s="384"/>
      <c r="L37" s="384"/>
    </row>
    <row r="38" spans="1:12" ht="15">
      <c r="A38" s="388"/>
      <c r="B38" s="388"/>
      <c r="C38" s="388"/>
      <c r="D38" s="388"/>
      <c r="E38" s="388"/>
      <c r="F38" s="388"/>
      <c r="G38" s="388"/>
      <c r="H38" s="388"/>
      <c r="I38" s="388"/>
      <c r="J38" s="388"/>
      <c r="K38" s="388"/>
      <c r="L38" s="388"/>
    </row>
    <row r="39" spans="1:12" ht="15">
      <c r="A39" s="388"/>
      <c r="B39" s="388"/>
      <c r="C39" s="388"/>
      <c r="D39" s="388"/>
      <c r="E39" s="388"/>
      <c r="F39" s="388"/>
      <c r="G39" s="388"/>
      <c r="H39" s="388"/>
      <c r="I39" s="388"/>
      <c r="J39" s="388"/>
      <c r="K39" s="388"/>
      <c r="L39" s="388"/>
    </row>
    <row r="40" spans="1:12" ht="15">
      <c r="A40" s="388"/>
      <c r="B40" s="388"/>
      <c r="C40" s="388"/>
      <c r="D40" s="388"/>
      <c r="E40" s="388"/>
      <c r="F40" s="388"/>
      <c r="G40" s="388"/>
      <c r="H40" s="388"/>
      <c r="I40" s="388"/>
      <c r="J40" s="388"/>
      <c r="K40" s="388"/>
      <c r="L40" s="388"/>
    </row>
    <row r="41" spans="5:12" ht="15">
      <c r="E41" s="388"/>
      <c r="F41" s="388"/>
      <c r="G41" s="388"/>
      <c r="H41" s="388"/>
      <c r="I41" s="388"/>
      <c r="J41" s="388"/>
      <c r="K41" s="388"/>
      <c r="L41" s="388"/>
    </row>
    <row r="42" spans="3:4" ht="15">
      <c r="C42" s="389"/>
      <c r="D42" s="389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árok27">
    <pageSetUpPr fitToPage="1"/>
  </sheetPr>
  <dimension ref="A1:I29"/>
  <sheetViews>
    <sheetView zoomScale="75" zoomScaleNormal="75" zoomScaleSheetLayoutView="100" workbookViewId="0" topLeftCell="A1">
      <selection activeCell="B11" sqref="B11"/>
    </sheetView>
  </sheetViews>
  <sheetFormatPr defaultColWidth="8.796875" defaultRowHeight="15"/>
  <cols>
    <col min="1" max="1" width="7.296875" style="419" customWidth="1"/>
    <col min="2" max="2" width="36.69921875" style="418" customWidth="1"/>
    <col min="3" max="4" width="12.296875" style="418" customWidth="1"/>
    <col min="5" max="6" width="12" style="418" customWidth="1"/>
    <col min="7" max="7" width="13.796875" style="418" customWidth="1"/>
    <col min="8" max="8" width="14" style="418" customWidth="1"/>
    <col min="9" max="9" width="13" style="418" customWidth="1"/>
    <col min="10" max="16384" width="8.296875" style="418" customWidth="1"/>
  </cols>
  <sheetData>
    <row r="1" spans="1:9" s="390" customFormat="1" ht="56.25" customHeight="1" thickBot="1">
      <c r="A1" s="588" t="s">
        <v>226</v>
      </c>
      <c r="B1" s="588"/>
      <c r="C1" s="588"/>
      <c r="D1" s="588"/>
      <c r="E1" s="588"/>
      <c r="F1" s="588"/>
      <c r="G1" s="588"/>
      <c r="H1" s="588"/>
      <c r="I1" s="588"/>
    </row>
    <row r="2" spans="1:9" s="391" customFormat="1" ht="34.5" customHeight="1">
      <c r="A2" s="564" t="s">
        <v>227</v>
      </c>
      <c r="B2" s="565"/>
      <c r="C2" s="569" t="s">
        <v>216</v>
      </c>
      <c r="D2" s="570"/>
      <c r="E2" s="570"/>
      <c r="F2" s="570"/>
      <c r="G2" s="570"/>
      <c r="H2" s="571"/>
      <c r="I2" s="572" t="s">
        <v>217</v>
      </c>
    </row>
    <row r="3" spans="1:9" s="391" customFormat="1" ht="15.75" customHeight="1">
      <c r="A3" s="566"/>
      <c r="B3" s="276"/>
      <c r="C3" s="574" t="s">
        <v>156</v>
      </c>
      <c r="D3" s="576" t="s">
        <v>136</v>
      </c>
      <c r="E3" s="577"/>
      <c r="F3" s="578" t="s">
        <v>228</v>
      </c>
      <c r="G3" s="578" t="s">
        <v>229</v>
      </c>
      <c r="H3" s="581" t="s">
        <v>218</v>
      </c>
      <c r="I3" s="573"/>
    </row>
    <row r="4" spans="1:9" s="391" customFormat="1" ht="66" customHeight="1">
      <c r="A4" s="566"/>
      <c r="B4" s="276"/>
      <c r="C4" s="575"/>
      <c r="D4" s="583" t="s">
        <v>230</v>
      </c>
      <c r="E4" s="585" t="s">
        <v>219</v>
      </c>
      <c r="F4" s="579"/>
      <c r="G4" s="579"/>
      <c r="H4" s="582"/>
      <c r="I4" s="573"/>
    </row>
    <row r="5" spans="1:9" s="391" customFormat="1" ht="30" customHeight="1" thickBot="1">
      <c r="A5" s="567"/>
      <c r="B5" s="568"/>
      <c r="C5" s="392"/>
      <c r="D5" s="584"/>
      <c r="E5" s="586"/>
      <c r="F5" s="580"/>
      <c r="G5" s="580"/>
      <c r="H5" s="393" t="s">
        <v>220</v>
      </c>
      <c r="I5" s="394" t="s">
        <v>221</v>
      </c>
    </row>
    <row r="6" spans="1:9" s="400" customFormat="1" ht="12" customHeight="1" thickBot="1" thickTop="1">
      <c r="A6" s="561" t="s">
        <v>16</v>
      </c>
      <c r="B6" s="562"/>
      <c r="C6" s="395">
        <v>1</v>
      </c>
      <c r="D6" s="396">
        <v>2</v>
      </c>
      <c r="E6" s="397">
        <v>3</v>
      </c>
      <c r="F6" s="398">
        <v>4</v>
      </c>
      <c r="G6" s="398">
        <v>5</v>
      </c>
      <c r="H6" s="398">
        <v>6</v>
      </c>
      <c r="I6" s="399">
        <v>7</v>
      </c>
    </row>
    <row r="7" spans="1:9" s="409" customFormat="1" ht="21" customHeight="1" thickTop="1">
      <c r="A7" s="401" t="s">
        <v>0</v>
      </c>
      <c r="B7" s="402"/>
      <c r="C7" s="403">
        <v>6865</v>
      </c>
      <c r="D7" s="404">
        <v>11</v>
      </c>
      <c r="E7" s="405">
        <v>5</v>
      </c>
      <c r="F7" s="406">
        <v>3</v>
      </c>
      <c r="G7" s="407">
        <v>2</v>
      </c>
      <c r="H7" s="407">
        <v>6870</v>
      </c>
      <c r="I7" s="408">
        <v>1616207</v>
      </c>
    </row>
    <row r="8" spans="1:9" ht="21" customHeight="1" thickBot="1">
      <c r="A8" s="410"/>
      <c r="B8" s="411" t="s">
        <v>231</v>
      </c>
      <c r="C8" s="412">
        <v>503</v>
      </c>
      <c r="D8" s="413">
        <v>9</v>
      </c>
      <c r="E8" s="414">
        <v>5</v>
      </c>
      <c r="F8" s="415">
        <v>1</v>
      </c>
      <c r="G8" s="416">
        <v>2</v>
      </c>
      <c r="H8" s="416">
        <v>506</v>
      </c>
      <c r="I8" s="417">
        <v>203722</v>
      </c>
    </row>
    <row r="9" spans="1:8" ht="18" customHeight="1">
      <c r="A9" s="419" t="s">
        <v>222</v>
      </c>
      <c r="C9" s="420"/>
      <c r="D9" s="420"/>
      <c r="E9" s="420"/>
      <c r="F9" s="420"/>
      <c r="G9" s="420"/>
      <c r="H9" s="420"/>
    </row>
    <row r="10" ht="12.75">
      <c r="A10" s="419" t="s">
        <v>223</v>
      </c>
    </row>
    <row r="11" ht="12.75">
      <c r="A11" s="419" t="s">
        <v>224</v>
      </c>
    </row>
    <row r="12" ht="45" customHeight="1"/>
    <row r="13" spans="1:9" s="390" customFormat="1" ht="56.25" customHeight="1" thickBot="1">
      <c r="A13" s="587" t="s">
        <v>232</v>
      </c>
      <c r="B13" s="587"/>
      <c r="C13" s="587"/>
      <c r="D13" s="587"/>
      <c r="E13" s="587"/>
      <c r="F13" s="587"/>
      <c r="G13" s="587"/>
      <c r="H13" s="587"/>
      <c r="I13" s="587"/>
    </row>
    <row r="14" spans="1:9" s="391" customFormat="1" ht="34.5" customHeight="1">
      <c r="A14" s="564" t="s">
        <v>227</v>
      </c>
      <c r="B14" s="565"/>
      <c r="C14" s="569" t="s">
        <v>216</v>
      </c>
      <c r="D14" s="570"/>
      <c r="E14" s="570"/>
      <c r="F14" s="570"/>
      <c r="G14" s="570"/>
      <c r="H14" s="571"/>
      <c r="I14" s="572" t="s">
        <v>217</v>
      </c>
    </row>
    <row r="15" spans="1:9" s="391" customFormat="1" ht="15.75" customHeight="1">
      <c r="A15" s="566"/>
      <c r="B15" s="276"/>
      <c r="C15" s="574" t="s">
        <v>156</v>
      </c>
      <c r="D15" s="576" t="s">
        <v>136</v>
      </c>
      <c r="E15" s="577"/>
      <c r="F15" s="578" t="s">
        <v>228</v>
      </c>
      <c r="G15" s="578" t="s">
        <v>229</v>
      </c>
      <c r="H15" s="581" t="s">
        <v>218</v>
      </c>
      <c r="I15" s="573"/>
    </row>
    <row r="16" spans="1:9" s="391" customFormat="1" ht="66" customHeight="1">
      <c r="A16" s="566"/>
      <c r="B16" s="276"/>
      <c r="C16" s="575"/>
      <c r="D16" s="583" t="s">
        <v>230</v>
      </c>
      <c r="E16" s="585" t="s">
        <v>219</v>
      </c>
      <c r="F16" s="579"/>
      <c r="G16" s="579"/>
      <c r="H16" s="582"/>
      <c r="I16" s="573"/>
    </row>
    <row r="17" spans="1:9" s="391" customFormat="1" ht="30" customHeight="1" thickBot="1">
      <c r="A17" s="567"/>
      <c r="B17" s="568"/>
      <c r="C17" s="392"/>
      <c r="D17" s="584"/>
      <c r="E17" s="586"/>
      <c r="F17" s="580"/>
      <c r="G17" s="580"/>
      <c r="H17" s="393" t="s">
        <v>220</v>
      </c>
      <c r="I17" s="394" t="s">
        <v>221</v>
      </c>
    </row>
    <row r="18" spans="1:9" s="400" customFormat="1" ht="12" customHeight="1" thickBot="1" thickTop="1">
      <c r="A18" s="561" t="s">
        <v>16</v>
      </c>
      <c r="B18" s="562"/>
      <c r="C18" s="395">
        <v>1</v>
      </c>
      <c r="D18" s="396">
        <v>2</v>
      </c>
      <c r="E18" s="397">
        <v>3</v>
      </c>
      <c r="F18" s="398">
        <v>4</v>
      </c>
      <c r="G18" s="398">
        <v>5</v>
      </c>
      <c r="H18" s="398">
        <v>6</v>
      </c>
      <c r="I18" s="399">
        <v>7</v>
      </c>
    </row>
    <row r="19" spans="1:9" s="409" customFormat="1" ht="21" customHeight="1" thickTop="1">
      <c r="A19" s="401"/>
      <c r="B19" s="402" t="s">
        <v>225</v>
      </c>
      <c r="C19" s="403">
        <v>6859</v>
      </c>
      <c r="D19" s="421">
        <v>11</v>
      </c>
      <c r="E19" s="422">
        <v>5</v>
      </c>
      <c r="F19" s="423">
        <v>3</v>
      </c>
      <c r="G19" s="407">
        <v>2</v>
      </c>
      <c r="H19" s="407">
        <v>6864</v>
      </c>
      <c r="I19" s="408">
        <v>1679462</v>
      </c>
    </row>
    <row r="20" spans="1:9" ht="21" customHeight="1" thickBot="1">
      <c r="A20" s="410"/>
      <c r="B20" s="411" t="s">
        <v>231</v>
      </c>
      <c r="C20" s="412">
        <v>526</v>
      </c>
      <c r="D20" s="424">
        <v>9</v>
      </c>
      <c r="E20" s="425">
        <v>5</v>
      </c>
      <c r="F20" s="426">
        <v>1</v>
      </c>
      <c r="G20" s="416">
        <v>2</v>
      </c>
      <c r="H20" s="416">
        <v>529</v>
      </c>
      <c r="I20" s="417">
        <v>212486</v>
      </c>
    </row>
    <row r="21" ht="45" customHeight="1"/>
    <row r="22" spans="1:9" s="390" customFormat="1" ht="56.25" customHeight="1" thickBot="1">
      <c r="A22" s="563" t="s">
        <v>233</v>
      </c>
      <c r="B22" s="563"/>
      <c r="C22" s="563"/>
      <c r="D22" s="563"/>
      <c r="E22" s="563"/>
      <c r="F22" s="563"/>
      <c r="G22" s="563"/>
      <c r="H22" s="563"/>
      <c r="I22" s="563"/>
    </row>
    <row r="23" spans="1:9" s="391" customFormat="1" ht="34.5" customHeight="1">
      <c r="A23" s="564" t="s">
        <v>227</v>
      </c>
      <c r="B23" s="565"/>
      <c r="C23" s="569" t="s">
        <v>216</v>
      </c>
      <c r="D23" s="570"/>
      <c r="E23" s="570"/>
      <c r="F23" s="570"/>
      <c r="G23" s="570"/>
      <c r="H23" s="571"/>
      <c r="I23" s="572" t="s">
        <v>217</v>
      </c>
    </row>
    <row r="24" spans="1:9" s="391" customFormat="1" ht="15.75" customHeight="1">
      <c r="A24" s="566"/>
      <c r="B24" s="276"/>
      <c r="C24" s="574" t="s">
        <v>156</v>
      </c>
      <c r="D24" s="576" t="s">
        <v>136</v>
      </c>
      <c r="E24" s="577"/>
      <c r="F24" s="578" t="s">
        <v>228</v>
      </c>
      <c r="G24" s="578" t="s">
        <v>229</v>
      </c>
      <c r="H24" s="581" t="s">
        <v>218</v>
      </c>
      <c r="I24" s="573"/>
    </row>
    <row r="25" spans="1:9" s="391" customFormat="1" ht="66" customHeight="1">
      <c r="A25" s="566"/>
      <c r="B25" s="276"/>
      <c r="C25" s="575"/>
      <c r="D25" s="583" t="s">
        <v>230</v>
      </c>
      <c r="E25" s="585" t="s">
        <v>219</v>
      </c>
      <c r="F25" s="579"/>
      <c r="G25" s="579"/>
      <c r="H25" s="582"/>
      <c r="I25" s="573"/>
    </row>
    <row r="26" spans="1:9" s="391" customFormat="1" ht="30" customHeight="1" thickBot="1">
      <c r="A26" s="567"/>
      <c r="B26" s="568"/>
      <c r="C26" s="392"/>
      <c r="D26" s="584"/>
      <c r="E26" s="586"/>
      <c r="F26" s="580"/>
      <c r="G26" s="580"/>
      <c r="H26" s="393" t="s">
        <v>220</v>
      </c>
      <c r="I26" s="394" t="s">
        <v>221</v>
      </c>
    </row>
    <row r="27" spans="1:9" s="400" customFormat="1" ht="12" customHeight="1" thickBot="1" thickTop="1">
      <c r="A27" s="561" t="s">
        <v>16</v>
      </c>
      <c r="B27" s="562"/>
      <c r="C27" s="395">
        <v>1</v>
      </c>
      <c r="D27" s="396">
        <v>2</v>
      </c>
      <c r="E27" s="397">
        <v>3</v>
      </c>
      <c r="F27" s="398">
        <v>4</v>
      </c>
      <c r="G27" s="398">
        <v>5</v>
      </c>
      <c r="H27" s="398">
        <v>6</v>
      </c>
      <c r="I27" s="399">
        <v>7</v>
      </c>
    </row>
    <row r="28" spans="1:9" s="409" customFormat="1" ht="21" customHeight="1" thickTop="1">
      <c r="A28" s="401"/>
      <c r="B28" s="402" t="s">
        <v>0</v>
      </c>
      <c r="C28" s="403">
        <v>6575</v>
      </c>
      <c r="D28" s="421">
        <v>6</v>
      </c>
      <c r="E28" s="422">
        <v>5</v>
      </c>
      <c r="F28" s="423">
        <v>3</v>
      </c>
      <c r="G28" s="407">
        <v>2</v>
      </c>
      <c r="H28" s="407">
        <v>6580</v>
      </c>
      <c r="I28" s="408">
        <v>1679147</v>
      </c>
    </row>
    <row r="29" spans="1:9" ht="21" customHeight="1" thickBot="1">
      <c r="A29" s="410"/>
      <c r="B29" s="411" t="s">
        <v>231</v>
      </c>
      <c r="C29" s="412">
        <v>479</v>
      </c>
      <c r="D29" s="424">
        <v>4</v>
      </c>
      <c r="E29" s="425">
        <v>5</v>
      </c>
      <c r="F29" s="426">
        <v>1</v>
      </c>
      <c r="G29" s="416">
        <v>2</v>
      </c>
      <c r="H29" s="416">
        <v>482</v>
      </c>
      <c r="I29" s="417">
        <v>212437</v>
      </c>
    </row>
  </sheetData>
  <mergeCells count="36">
    <mergeCell ref="A6:B6"/>
    <mergeCell ref="C3:C4"/>
    <mergeCell ref="E4:E5"/>
    <mergeCell ref="A1:I1"/>
    <mergeCell ref="I2:I4"/>
    <mergeCell ref="D3:E3"/>
    <mergeCell ref="F3:F5"/>
    <mergeCell ref="G3:G5"/>
    <mergeCell ref="C2:H2"/>
    <mergeCell ref="H3:H4"/>
    <mergeCell ref="A18:B18"/>
    <mergeCell ref="D4:D5"/>
    <mergeCell ref="A2:B5"/>
    <mergeCell ref="A13:I13"/>
    <mergeCell ref="A14:B17"/>
    <mergeCell ref="C14:H14"/>
    <mergeCell ref="I14:I16"/>
    <mergeCell ref="C15:C16"/>
    <mergeCell ref="D15:E15"/>
    <mergeCell ref="F15:F17"/>
    <mergeCell ref="D25:D26"/>
    <mergeCell ref="H15:H16"/>
    <mergeCell ref="D16:D17"/>
    <mergeCell ref="E16:E17"/>
    <mergeCell ref="G15:G17"/>
    <mergeCell ref="E25:E26"/>
    <mergeCell ref="A27:B27"/>
    <mergeCell ref="A22:I22"/>
    <mergeCell ref="A23:B26"/>
    <mergeCell ref="C23:H23"/>
    <mergeCell ref="I23:I25"/>
    <mergeCell ref="C24:C25"/>
    <mergeCell ref="D24:E24"/>
    <mergeCell ref="F24:F26"/>
    <mergeCell ref="G24:G26"/>
    <mergeCell ref="H24:H25"/>
  </mergeCells>
  <printOptions horizontalCentered="1" verticalCentered="1"/>
  <pageMargins left="0.2362204724409449" right="0.15748031496062992" top="0.78" bottom="0.32" header="0.61" footer="0.1968503937007874"/>
  <pageSetup fitToHeight="1" fitToWidth="1" horizontalDpi="600" verticalDpi="600" orientation="portrait" paperSize="9" scale="59" r:id="rId1"/>
  <headerFooter alignWithMargins="0">
    <oddHeader>&amp;R&amp;"Arial CE,Tučné"Príloha č. 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="75" zoomScaleNormal="75" workbookViewId="0" topLeftCell="A7">
      <selection activeCell="B7" sqref="B7"/>
    </sheetView>
  </sheetViews>
  <sheetFormatPr defaultColWidth="8.796875" defaultRowHeight="15"/>
  <cols>
    <col min="1" max="1" width="21.796875" style="430" customWidth="1"/>
    <col min="2" max="10" width="12.19921875" style="430" customWidth="1"/>
    <col min="11" max="11" width="12.8984375" style="430" customWidth="1"/>
    <col min="12" max="12" width="17" style="430" customWidth="1"/>
    <col min="13" max="16384" width="8.8984375" style="430" customWidth="1"/>
  </cols>
  <sheetData>
    <row r="1" spans="1:12" s="427" customFormat="1" ht="18.75" customHeight="1">
      <c r="A1" s="592" t="s">
        <v>234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</row>
    <row r="2" spans="1:12" s="428" customFormat="1" ht="18.75" customHeight="1">
      <c r="A2" s="591" t="s">
        <v>235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</row>
    <row r="3" spans="1:12" s="428" customFormat="1" ht="18.75" customHeight="1">
      <c r="A3" s="591" t="s">
        <v>236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</row>
    <row r="4" spans="1:5" s="429" customFormat="1" ht="15.75" customHeight="1" thickBot="1">
      <c r="A4" s="600"/>
      <c r="B4" s="600"/>
      <c r="C4" s="600"/>
      <c r="D4" s="600"/>
      <c r="E4" s="600"/>
    </row>
    <row r="5" spans="1:12" ht="50.25" customHeight="1">
      <c r="A5" s="589" t="s">
        <v>237</v>
      </c>
      <c r="B5" s="593" t="s">
        <v>238</v>
      </c>
      <c r="C5" s="594"/>
      <c r="D5" s="594"/>
      <c r="E5" s="594"/>
      <c r="F5" s="594"/>
      <c r="G5" s="594"/>
      <c r="H5" s="594"/>
      <c r="I5" s="594"/>
      <c r="J5" s="595"/>
      <c r="K5" s="596" t="s">
        <v>239</v>
      </c>
      <c r="L5" s="598" t="s">
        <v>242</v>
      </c>
    </row>
    <row r="6" spans="1:12" s="433" customFormat="1" ht="50.25" customHeight="1" thickBot="1">
      <c r="A6" s="590"/>
      <c r="B6" s="431">
        <v>1</v>
      </c>
      <c r="C6" s="432">
        <v>2</v>
      </c>
      <c r="D6" s="432">
        <v>3</v>
      </c>
      <c r="E6" s="432">
        <v>4</v>
      </c>
      <c r="F6" s="432">
        <v>5</v>
      </c>
      <c r="G6" s="432">
        <v>6</v>
      </c>
      <c r="H6" s="432">
        <v>7</v>
      </c>
      <c r="I6" s="432">
        <v>8</v>
      </c>
      <c r="J6" s="432">
        <v>9</v>
      </c>
      <c r="K6" s="597"/>
      <c r="L6" s="599"/>
    </row>
    <row r="7" spans="1:12" ht="50.25" customHeight="1" thickBot="1" thickTop="1">
      <c r="A7" s="434" t="s">
        <v>0</v>
      </c>
      <c r="B7" s="435">
        <v>40</v>
      </c>
      <c r="C7" s="436">
        <v>130</v>
      </c>
      <c r="D7" s="436">
        <v>1750</v>
      </c>
      <c r="E7" s="436">
        <v>1160</v>
      </c>
      <c r="F7" s="436">
        <v>984</v>
      </c>
      <c r="G7" s="437">
        <v>360</v>
      </c>
      <c r="H7" s="437">
        <v>83</v>
      </c>
      <c r="I7" s="437">
        <v>16</v>
      </c>
      <c r="J7" s="437">
        <v>1</v>
      </c>
      <c r="K7" s="438">
        <v>4524</v>
      </c>
      <c r="L7" s="439">
        <v>1054705</v>
      </c>
    </row>
    <row r="8" ht="45" customHeight="1"/>
    <row r="9" spans="1:12" s="427" customFormat="1" ht="18.75" customHeight="1">
      <c r="A9" s="601" t="s">
        <v>234</v>
      </c>
      <c r="B9" s="601"/>
      <c r="C9" s="601"/>
      <c r="D9" s="601"/>
      <c r="E9" s="601"/>
      <c r="F9" s="601"/>
      <c r="G9" s="601"/>
      <c r="H9" s="601"/>
      <c r="I9" s="601"/>
      <c r="J9" s="601"/>
      <c r="K9" s="601"/>
      <c r="L9" s="601"/>
    </row>
    <row r="10" spans="1:12" s="428" customFormat="1" ht="18.75" customHeight="1">
      <c r="A10" s="602" t="s">
        <v>235</v>
      </c>
      <c r="B10" s="602"/>
      <c r="C10" s="602"/>
      <c r="D10" s="602"/>
      <c r="E10" s="602"/>
      <c r="F10" s="602"/>
      <c r="G10" s="602"/>
      <c r="H10" s="602"/>
      <c r="I10" s="602"/>
      <c r="J10" s="602"/>
      <c r="K10" s="602"/>
      <c r="L10" s="602"/>
    </row>
    <row r="11" spans="1:12" s="428" customFormat="1" ht="18.75" customHeight="1">
      <c r="A11" s="602" t="s">
        <v>240</v>
      </c>
      <c r="B11" s="602"/>
      <c r="C11" s="602"/>
      <c r="D11" s="602"/>
      <c r="E11" s="602"/>
      <c r="F11" s="602"/>
      <c r="G11" s="602"/>
      <c r="H11" s="602"/>
      <c r="I11" s="602"/>
      <c r="J11" s="602"/>
      <c r="K11" s="602"/>
      <c r="L11" s="602"/>
    </row>
    <row r="12" spans="1:5" s="429" customFormat="1" ht="15.75" customHeight="1" thickBot="1">
      <c r="A12" s="600"/>
      <c r="B12" s="600"/>
      <c r="C12" s="600"/>
      <c r="D12" s="600"/>
      <c r="E12" s="600"/>
    </row>
    <row r="13" spans="1:12" ht="50.25" customHeight="1">
      <c r="A13" s="589" t="s">
        <v>237</v>
      </c>
      <c r="B13" s="593" t="s">
        <v>238</v>
      </c>
      <c r="C13" s="594"/>
      <c r="D13" s="594"/>
      <c r="E13" s="594"/>
      <c r="F13" s="594"/>
      <c r="G13" s="594"/>
      <c r="H13" s="594"/>
      <c r="I13" s="594"/>
      <c r="J13" s="595"/>
      <c r="K13" s="596" t="s">
        <v>239</v>
      </c>
      <c r="L13" s="598" t="s">
        <v>242</v>
      </c>
    </row>
    <row r="14" spans="1:12" s="433" customFormat="1" ht="50.25" customHeight="1" thickBot="1">
      <c r="A14" s="590"/>
      <c r="B14" s="431">
        <v>1</v>
      </c>
      <c r="C14" s="432">
        <v>2</v>
      </c>
      <c r="D14" s="432">
        <v>3</v>
      </c>
      <c r="E14" s="432">
        <v>4</v>
      </c>
      <c r="F14" s="432">
        <v>5</v>
      </c>
      <c r="G14" s="432">
        <v>6</v>
      </c>
      <c r="H14" s="432">
        <v>7</v>
      </c>
      <c r="I14" s="432">
        <v>8</v>
      </c>
      <c r="J14" s="432">
        <v>9</v>
      </c>
      <c r="K14" s="597"/>
      <c r="L14" s="599"/>
    </row>
    <row r="15" spans="1:12" ht="50.25" customHeight="1" thickBot="1" thickTop="1">
      <c r="A15" s="434" t="s">
        <v>0</v>
      </c>
      <c r="B15" s="435">
        <v>52</v>
      </c>
      <c r="C15" s="436">
        <v>57</v>
      </c>
      <c r="D15" s="436">
        <v>1737</v>
      </c>
      <c r="E15" s="436">
        <v>1121</v>
      </c>
      <c r="F15" s="436">
        <v>1068</v>
      </c>
      <c r="G15" s="437">
        <v>379</v>
      </c>
      <c r="H15" s="437">
        <v>90</v>
      </c>
      <c r="I15" s="437">
        <v>19</v>
      </c>
      <c r="J15" s="437">
        <v>1</v>
      </c>
      <c r="K15" s="438">
        <v>4524</v>
      </c>
      <c r="L15" s="439">
        <v>1081842</v>
      </c>
    </row>
    <row r="16" ht="45" customHeight="1"/>
    <row r="17" spans="1:12" s="427" customFormat="1" ht="18.75" customHeight="1">
      <c r="A17" s="603" t="s">
        <v>234</v>
      </c>
      <c r="B17" s="603"/>
      <c r="C17" s="603"/>
      <c r="D17" s="603"/>
      <c r="E17" s="603"/>
      <c r="F17" s="603"/>
      <c r="G17" s="603"/>
      <c r="H17" s="603"/>
      <c r="I17" s="603"/>
      <c r="J17" s="603"/>
      <c r="K17" s="603"/>
      <c r="L17" s="603"/>
    </row>
    <row r="18" spans="1:12" s="428" customFormat="1" ht="18.75" customHeight="1">
      <c r="A18" s="604" t="s">
        <v>235</v>
      </c>
      <c r="B18" s="604"/>
      <c r="C18" s="604"/>
      <c r="D18" s="604"/>
      <c r="E18" s="604"/>
      <c r="F18" s="604"/>
      <c r="G18" s="604"/>
      <c r="H18" s="604"/>
      <c r="I18" s="604"/>
      <c r="J18" s="604"/>
      <c r="K18" s="604"/>
      <c r="L18" s="604"/>
    </row>
    <row r="19" spans="1:12" s="428" customFormat="1" ht="18.75" customHeight="1">
      <c r="A19" s="604" t="s">
        <v>241</v>
      </c>
      <c r="B19" s="604"/>
      <c r="C19" s="604"/>
      <c r="D19" s="604"/>
      <c r="E19" s="604"/>
      <c r="F19" s="604"/>
      <c r="G19" s="604"/>
      <c r="H19" s="604"/>
      <c r="I19" s="604"/>
      <c r="J19" s="604"/>
      <c r="K19" s="604"/>
      <c r="L19" s="604"/>
    </row>
    <row r="20" spans="1:5" s="429" customFormat="1" ht="15.75" customHeight="1" thickBot="1">
      <c r="A20" s="600"/>
      <c r="B20" s="600"/>
      <c r="C20" s="600"/>
      <c r="D20" s="600"/>
      <c r="E20" s="600"/>
    </row>
    <row r="21" spans="1:12" ht="50.25" customHeight="1">
      <c r="A21" s="589" t="s">
        <v>237</v>
      </c>
      <c r="B21" s="593" t="s">
        <v>238</v>
      </c>
      <c r="C21" s="594"/>
      <c r="D21" s="594"/>
      <c r="E21" s="594"/>
      <c r="F21" s="594"/>
      <c r="G21" s="594"/>
      <c r="H21" s="594"/>
      <c r="I21" s="594"/>
      <c r="J21" s="595"/>
      <c r="K21" s="596" t="s">
        <v>239</v>
      </c>
      <c r="L21" s="598" t="s">
        <v>242</v>
      </c>
    </row>
    <row r="22" spans="1:12" s="433" customFormat="1" ht="50.25" customHeight="1" thickBot="1">
      <c r="A22" s="590"/>
      <c r="B22" s="431">
        <v>1</v>
      </c>
      <c r="C22" s="432">
        <v>2</v>
      </c>
      <c r="D22" s="432">
        <v>3</v>
      </c>
      <c r="E22" s="432">
        <v>4</v>
      </c>
      <c r="F22" s="432">
        <v>5</v>
      </c>
      <c r="G22" s="432">
        <v>6</v>
      </c>
      <c r="H22" s="432">
        <v>7</v>
      </c>
      <c r="I22" s="432">
        <v>8</v>
      </c>
      <c r="J22" s="432">
        <v>9</v>
      </c>
      <c r="K22" s="597"/>
      <c r="L22" s="599"/>
    </row>
    <row r="23" spans="1:12" ht="50.25" customHeight="1" thickBot="1" thickTop="1">
      <c r="A23" s="434" t="s">
        <v>0</v>
      </c>
      <c r="B23" s="435">
        <v>168</v>
      </c>
      <c r="C23" s="436">
        <v>22</v>
      </c>
      <c r="D23" s="436">
        <v>1532</v>
      </c>
      <c r="E23" s="436">
        <v>978</v>
      </c>
      <c r="F23" s="436">
        <v>942</v>
      </c>
      <c r="G23" s="437">
        <v>321</v>
      </c>
      <c r="H23" s="437">
        <v>78</v>
      </c>
      <c r="I23" s="437">
        <v>17</v>
      </c>
      <c r="J23" s="437">
        <v>1</v>
      </c>
      <c r="K23" s="438">
        <v>4059</v>
      </c>
      <c r="L23" s="439">
        <v>1081446</v>
      </c>
    </row>
  </sheetData>
  <mergeCells count="24">
    <mergeCell ref="A21:A22"/>
    <mergeCell ref="B21:J21"/>
    <mergeCell ref="K21:K22"/>
    <mergeCell ref="L21:L22"/>
    <mergeCell ref="A17:L17"/>
    <mergeCell ref="A18:L18"/>
    <mergeCell ref="A19:L19"/>
    <mergeCell ref="A20:E20"/>
    <mergeCell ref="A13:A14"/>
    <mergeCell ref="B13:J13"/>
    <mergeCell ref="K13:K14"/>
    <mergeCell ref="L13:L14"/>
    <mergeCell ref="A9:L9"/>
    <mergeCell ref="A10:L10"/>
    <mergeCell ref="A11:L11"/>
    <mergeCell ref="A12:E12"/>
    <mergeCell ref="A5:A6"/>
    <mergeCell ref="A3:L3"/>
    <mergeCell ref="A2:L2"/>
    <mergeCell ref="A1:L1"/>
    <mergeCell ref="B5:J5"/>
    <mergeCell ref="K5:K6"/>
    <mergeCell ref="L5:L6"/>
    <mergeCell ref="A4:E4"/>
  </mergeCells>
  <printOptions horizontalCentered="1" verticalCentered="1"/>
  <pageMargins left="0.18" right="0.2" top="0.77" bottom="0.33" header="0.59" footer="0.19"/>
  <pageSetup horizontalDpi="300" verticalDpi="300" orientation="landscape" paperSize="9" scale="60" r:id="rId1"/>
  <headerFooter alignWithMargins="0">
    <oddHeader>&amp;R&amp;"Arial CE,Tučné"Príloha č. 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" sqref="A1"/>
    </sheetView>
  </sheetViews>
  <sheetFormatPr defaultColWidth="8.796875" defaultRowHeight="15"/>
  <cols>
    <col min="1" max="1" width="56.796875" style="440" customWidth="1"/>
    <col min="2" max="2" width="7.3984375" style="441" customWidth="1"/>
    <col min="3" max="3" width="12.796875" style="0" bestFit="1" customWidth="1"/>
    <col min="4" max="6" width="12.796875" style="0" customWidth="1"/>
  </cols>
  <sheetData>
    <row r="1" spans="1:6" ht="15">
      <c r="A1" s="440" t="s">
        <v>155</v>
      </c>
      <c r="F1" s="442" t="s">
        <v>243</v>
      </c>
    </row>
    <row r="2" spans="1:6" ht="15">
      <c r="A2" s="443"/>
      <c r="F2" s="442" t="s">
        <v>244</v>
      </c>
    </row>
    <row r="3" spans="1:6" ht="15.75">
      <c r="A3" s="605" t="s">
        <v>245</v>
      </c>
      <c r="B3" s="606"/>
      <c r="C3" s="606"/>
      <c r="D3" s="606"/>
      <c r="E3" s="606"/>
      <c r="F3" s="606"/>
    </row>
    <row r="4" ht="15">
      <c r="F4" s="444"/>
    </row>
    <row r="5" spans="1:6" ht="15">
      <c r="A5" s="440" t="s">
        <v>246</v>
      </c>
      <c r="B5" s="445" t="s">
        <v>247</v>
      </c>
      <c r="F5" s="444" t="s">
        <v>248</v>
      </c>
    </row>
    <row r="7" ht="15">
      <c r="A7" s="446" t="s">
        <v>249</v>
      </c>
    </row>
    <row r="8" spans="1:6" s="451" customFormat="1" ht="39" customHeight="1">
      <c r="A8" s="447" t="s">
        <v>250</v>
      </c>
      <c r="B8" s="448"/>
      <c r="C8" s="449" t="s">
        <v>251</v>
      </c>
      <c r="D8" s="449" t="s">
        <v>252</v>
      </c>
      <c r="E8" s="449" t="s">
        <v>253</v>
      </c>
      <c r="F8" s="450" t="s">
        <v>254</v>
      </c>
    </row>
    <row r="9" spans="1:6" ht="15">
      <c r="A9" s="452" t="s">
        <v>255</v>
      </c>
      <c r="B9" s="441" t="s">
        <v>256</v>
      </c>
      <c r="C9" s="254">
        <v>20671740</v>
      </c>
      <c r="D9" s="254">
        <v>7645220</v>
      </c>
      <c r="E9" s="254">
        <v>13026520</v>
      </c>
      <c r="F9" s="254">
        <v>13122170</v>
      </c>
    </row>
    <row r="10" spans="1:6" ht="15">
      <c r="A10" s="452" t="s">
        <v>257</v>
      </c>
      <c r="B10" s="441" t="s">
        <v>258</v>
      </c>
      <c r="C10" s="254">
        <v>3926018</v>
      </c>
      <c r="D10" s="254">
        <v>1379652</v>
      </c>
      <c r="E10" s="254">
        <v>2546366</v>
      </c>
      <c r="F10" s="254">
        <v>2292399</v>
      </c>
    </row>
    <row r="11" spans="1:6" ht="15">
      <c r="A11" s="452" t="s">
        <v>259</v>
      </c>
      <c r="B11" s="441" t="s">
        <v>260</v>
      </c>
      <c r="C11" s="254">
        <v>14950248</v>
      </c>
      <c r="D11" s="254">
        <v>6265568</v>
      </c>
      <c r="E11" s="254">
        <v>8684680</v>
      </c>
      <c r="F11" s="254">
        <v>9031536</v>
      </c>
    </row>
    <row r="12" spans="1:6" ht="15">
      <c r="A12" s="452" t="s">
        <v>261</v>
      </c>
      <c r="B12" s="441" t="s">
        <v>262</v>
      </c>
      <c r="C12" s="254">
        <v>1795474</v>
      </c>
      <c r="D12" s="254">
        <v>0</v>
      </c>
      <c r="E12" s="254">
        <v>1795474</v>
      </c>
      <c r="F12" s="254">
        <v>1798235</v>
      </c>
    </row>
    <row r="13" spans="1:6" ht="15">
      <c r="A13" s="452" t="s">
        <v>263</v>
      </c>
      <c r="B13" s="441" t="s">
        <v>264</v>
      </c>
      <c r="C13" s="254">
        <v>12656496</v>
      </c>
      <c r="D13" s="254">
        <v>0</v>
      </c>
      <c r="E13" s="254">
        <v>12656496</v>
      </c>
      <c r="F13" s="254">
        <v>11464029</v>
      </c>
    </row>
    <row r="14" spans="1:6" ht="15">
      <c r="A14" s="452" t="s">
        <v>265</v>
      </c>
      <c r="B14" s="441" t="s">
        <v>266</v>
      </c>
      <c r="C14" s="254">
        <v>110247</v>
      </c>
      <c r="D14" s="254">
        <v>0</v>
      </c>
      <c r="E14" s="254">
        <v>110247</v>
      </c>
      <c r="F14" s="254">
        <v>96389</v>
      </c>
    </row>
    <row r="15" spans="1:6" ht="15">
      <c r="A15" s="452" t="s">
        <v>267</v>
      </c>
      <c r="B15" s="441" t="s">
        <v>268</v>
      </c>
      <c r="C15" s="254">
        <v>1841390</v>
      </c>
      <c r="D15" s="254">
        <v>0</v>
      </c>
      <c r="E15" s="254">
        <v>1841390</v>
      </c>
      <c r="F15" s="254">
        <v>1501170</v>
      </c>
    </row>
    <row r="16" spans="1:6" ht="15">
      <c r="A16" s="452" t="s">
        <v>269</v>
      </c>
      <c r="B16" s="441" t="s">
        <v>270</v>
      </c>
      <c r="C16" s="254">
        <v>0</v>
      </c>
      <c r="D16" s="254">
        <v>0</v>
      </c>
      <c r="E16" s="254">
        <v>0</v>
      </c>
      <c r="F16" s="254">
        <v>0</v>
      </c>
    </row>
    <row r="17" spans="1:6" ht="15">
      <c r="A17" s="452" t="s">
        <v>271</v>
      </c>
      <c r="B17" s="441" t="s">
        <v>272</v>
      </c>
      <c r="C17" s="254">
        <v>368765</v>
      </c>
      <c r="D17" s="254">
        <v>0</v>
      </c>
      <c r="E17" s="254">
        <v>368765</v>
      </c>
      <c r="F17" s="254">
        <v>394467</v>
      </c>
    </row>
    <row r="18" spans="1:6" ht="15">
      <c r="A18" s="452" t="s">
        <v>273</v>
      </c>
      <c r="B18" s="441" t="s">
        <v>274</v>
      </c>
      <c r="C18" s="254">
        <v>0</v>
      </c>
      <c r="D18" s="254">
        <v>0</v>
      </c>
      <c r="E18" s="254">
        <v>0</v>
      </c>
      <c r="F18" s="254">
        <v>0</v>
      </c>
    </row>
    <row r="19" spans="1:6" ht="15">
      <c r="A19" s="452" t="s">
        <v>275</v>
      </c>
      <c r="B19" s="441" t="s">
        <v>276</v>
      </c>
      <c r="C19" s="254">
        <v>10704859</v>
      </c>
      <c r="D19" s="254">
        <v>0</v>
      </c>
      <c r="E19" s="254">
        <v>10704859</v>
      </c>
      <c r="F19" s="254">
        <v>9866470</v>
      </c>
    </row>
    <row r="20" spans="1:6" ht="15">
      <c r="A20" s="452" t="s">
        <v>277</v>
      </c>
      <c r="B20" s="441" t="s">
        <v>278</v>
      </c>
      <c r="C20" s="254">
        <v>0</v>
      </c>
      <c r="D20" s="254">
        <v>0</v>
      </c>
      <c r="E20" s="254">
        <v>0</v>
      </c>
      <c r="F20" s="254">
        <v>0</v>
      </c>
    </row>
    <row r="21" spans="1:6" ht="15">
      <c r="A21" s="452" t="s">
        <v>279</v>
      </c>
      <c r="B21" s="441" t="s">
        <v>280</v>
      </c>
      <c r="C21" s="254">
        <v>0</v>
      </c>
      <c r="D21" s="254">
        <v>0</v>
      </c>
      <c r="E21" s="254">
        <v>0</v>
      </c>
      <c r="F21" s="254">
        <v>0</v>
      </c>
    </row>
    <row r="22" spans="1:6" ht="15">
      <c r="A22" s="452" t="s">
        <v>281</v>
      </c>
      <c r="B22" s="441" t="s">
        <v>282</v>
      </c>
      <c r="C22" s="254">
        <v>0</v>
      </c>
      <c r="D22" s="254">
        <v>0</v>
      </c>
      <c r="E22" s="254">
        <v>0</v>
      </c>
      <c r="F22" s="254">
        <v>0</v>
      </c>
    </row>
    <row r="23" spans="1:6" ht="15">
      <c r="A23" s="452" t="s">
        <v>283</v>
      </c>
      <c r="B23" s="441" t="s">
        <v>284</v>
      </c>
      <c r="C23" s="254">
        <v>0</v>
      </c>
      <c r="D23" s="254">
        <v>0</v>
      </c>
      <c r="E23" s="254">
        <v>0</v>
      </c>
      <c r="F23" s="254">
        <v>0</v>
      </c>
    </row>
    <row r="24" spans="1:6" ht="15">
      <c r="A24" s="452" t="s">
        <v>285</v>
      </c>
      <c r="B24" s="441" t="s">
        <v>286</v>
      </c>
      <c r="C24" s="254">
        <v>0</v>
      </c>
      <c r="D24" s="254">
        <v>0</v>
      </c>
      <c r="E24" s="254">
        <v>0</v>
      </c>
      <c r="F24" s="254">
        <v>0</v>
      </c>
    </row>
    <row r="25" spans="1:6" s="456" customFormat="1" ht="12.75">
      <c r="A25" s="453" t="s">
        <v>287</v>
      </c>
      <c r="B25" s="454" t="s">
        <v>288</v>
      </c>
      <c r="C25" s="455">
        <v>33328236</v>
      </c>
      <c r="D25" s="455">
        <v>7645220</v>
      </c>
      <c r="E25" s="455">
        <v>25683016</v>
      </c>
      <c r="F25" s="455">
        <v>24586199</v>
      </c>
    </row>
    <row r="27" spans="1:4" ht="38.25">
      <c r="A27" s="457" t="s">
        <v>289</v>
      </c>
      <c r="C27" s="458" t="s">
        <v>290</v>
      </c>
      <c r="D27" s="450" t="s">
        <v>254</v>
      </c>
    </row>
    <row r="28" spans="1:4" ht="12.75" customHeight="1">
      <c r="A28" s="452" t="s">
        <v>291</v>
      </c>
      <c r="B28" s="441" t="s">
        <v>292</v>
      </c>
      <c r="C28" s="459">
        <v>13834699</v>
      </c>
      <c r="D28" s="459">
        <v>14191231</v>
      </c>
    </row>
    <row r="29" spans="1:4" ht="15">
      <c r="A29" s="452" t="s">
        <v>293</v>
      </c>
      <c r="B29" s="441" t="s">
        <v>294</v>
      </c>
      <c r="C29" s="459">
        <v>13194623</v>
      </c>
      <c r="D29" s="459">
        <v>13336137</v>
      </c>
    </row>
    <row r="30" spans="1:4" ht="15">
      <c r="A30" s="452" t="s">
        <v>295</v>
      </c>
      <c r="B30" s="441" t="s">
        <v>296</v>
      </c>
      <c r="C30" s="459">
        <v>640076</v>
      </c>
      <c r="D30" s="459">
        <v>855094</v>
      </c>
    </row>
    <row r="31" spans="1:4" ht="15">
      <c r="A31" s="452" t="s">
        <v>297</v>
      </c>
      <c r="B31" s="441" t="s">
        <v>298</v>
      </c>
      <c r="C31" s="459">
        <v>0</v>
      </c>
      <c r="D31" s="459">
        <v>0</v>
      </c>
    </row>
    <row r="32" spans="1:4" ht="15">
      <c r="A32" s="452" t="s">
        <v>299</v>
      </c>
      <c r="B32" s="441" t="s">
        <v>300</v>
      </c>
      <c r="C32" s="459">
        <v>11848317</v>
      </c>
      <c r="D32" s="459">
        <v>10394968</v>
      </c>
    </row>
    <row r="33" spans="1:4" ht="15">
      <c r="A33" s="452" t="s">
        <v>301</v>
      </c>
      <c r="B33" s="441" t="s">
        <v>302</v>
      </c>
      <c r="C33" s="459">
        <v>0</v>
      </c>
      <c r="D33" s="459">
        <v>0</v>
      </c>
    </row>
    <row r="34" spans="1:4" ht="15">
      <c r="A34" s="452" t="s">
        <v>303</v>
      </c>
      <c r="B34" s="441" t="s">
        <v>304</v>
      </c>
      <c r="C34" s="459">
        <v>16742</v>
      </c>
      <c r="D34" s="459">
        <v>12422</v>
      </c>
    </row>
    <row r="35" spans="1:4" ht="15">
      <c r="A35" s="452" t="s">
        <v>305</v>
      </c>
      <c r="B35" s="441" t="s">
        <v>306</v>
      </c>
      <c r="C35" s="459">
        <v>0</v>
      </c>
      <c r="D35" s="459">
        <v>0</v>
      </c>
    </row>
    <row r="36" spans="1:4" ht="15">
      <c r="A36" s="452" t="s">
        <v>307</v>
      </c>
      <c r="B36" s="441" t="s">
        <v>308</v>
      </c>
      <c r="C36" s="459">
        <v>0</v>
      </c>
      <c r="D36" s="459">
        <v>0</v>
      </c>
    </row>
    <row r="37" spans="1:4" ht="15">
      <c r="A37" s="452" t="s">
        <v>309</v>
      </c>
      <c r="B37" s="441" t="s">
        <v>310</v>
      </c>
      <c r="C37" s="459">
        <v>0</v>
      </c>
      <c r="D37" s="459">
        <v>0</v>
      </c>
    </row>
    <row r="38" spans="1:4" ht="15">
      <c r="A38" s="452" t="s">
        <v>311</v>
      </c>
      <c r="B38" s="441" t="s">
        <v>312</v>
      </c>
      <c r="C38" s="459">
        <v>11831575</v>
      </c>
      <c r="D38" s="459">
        <v>10382546</v>
      </c>
    </row>
    <row r="39" spans="1:4" ht="15">
      <c r="A39" s="452" t="s">
        <v>313</v>
      </c>
      <c r="B39" s="441" t="s">
        <v>314</v>
      </c>
      <c r="C39" s="459">
        <v>40230</v>
      </c>
      <c r="D39" s="459">
        <v>40431</v>
      </c>
    </row>
    <row r="40" spans="1:4" ht="15">
      <c r="A40" s="452" t="s">
        <v>315</v>
      </c>
      <c r="B40" s="441" t="s">
        <v>316</v>
      </c>
      <c r="C40" s="459">
        <v>0</v>
      </c>
      <c r="D40" s="459">
        <v>0</v>
      </c>
    </row>
    <row r="41" spans="1:4" ht="15">
      <c r="A41" s="452" t="s">
        <v>317</v>
      </c>
      <c r="B41" s="441" t="s">
        <v>318</v>
      </c>
      <c r="C41" s="459">
        <v>0</v>
      </c>
      <c r="D41" s="459">
        <v>0</v>
      </c>
    </row>
    <row r="42" spans="1:4" ht="15">
      <c r="A42" s="452" t="s">
        <v>319</v>
      </c>
      <c r="B42" s="441" t="s">
        <v>320</v>
      </c>
      <c r="C42" s="459">
        <v>0</v>
      </c>
      <c r="D42" s="459">
        <v>0</v>
      </c>
    </row>
    <row r="43" spans="1:4" ht="15">
      <c r="A43" s="452" t="s">
        <v>321</v>
      </c>
      <c r="B43" s="441" t="s">
        <v>322</v>
      </c>
      <c r="C43" s="459">
        <v>0</v>
      </c>
      <c r="D43" s="459">
        <v>0</v>
      </c>
    </row>
    <row r="44" spans="1:4" ht="15">
      <c r="A44" s="452" t="s">
        <v>323</v>
      </c>
      <c r="B44" s="441" t="s">
        <v>324</v>
      </c>
      <c r="C44" s="459">
        <v>0</v>
      </c>
      <c r="D44" s="459">
        <v>0</v>
      </c>
    </row>
    <row r="45" spans="1:4" ht="15">
      <c r="A45" s="452" t="s">
        <v>325</v>
      </c>
      <c r="B45" s="441" t="s">
        <v>326</v>
      </c>
      <c r="C45" s="459">
        <v>0</v>
      </c>
      <c r="D45" s="459">
        <v>0</v>
      </c>
    </row>
    <row r="46" spans="1:4" ht="15">
      <c r="A46" s="452" t="s">
        <v>283</v>
      </c>
      <c r="B46" s="441" t="s">
        <v>327</v>
      </c>
      <c r="C46" s="459">
        <v>0</v>
      </c>
      <c r="D46" s="459">
        <v>0</v>
      </c>
    </row>
    <row r="47" spans="1:4" s="461" customFormat="1" ht="12.75">
      <c r="A47" s="453" t="s">
        <v>328</v>
      </c>
      <c r="B47" s="454" t="s">
        <v>329</v>
      </c>
      <c r="C47" s="460">
        <v>25683016</v>
      </c>
      <c r="D47" s="460">
        <v>24586199</v>
      </c>
    </row>
    <row r="48" spans="3:4" ht="15">
      <c r="C48" s="462"/>
      <c r="D48" s="462"/>
    </row>
  </sheetData>
  <mergeCells count="1">
    <mergeCell ref="A3:F3"/>
  </mergeCells>
  <dataValidations count="1">
    <dataValidation errorStyle="information" type="custom" allowBlank="1" showErrorMessage="1" errorTitle="SAP BEx: Priame zadanie nemožné " error="Zmena obsahu bunky filtra nemení hodnotu filtra. Namiesto toho použite:&#13;&#10;- &quot;Vyhľadanie hodnoty filtra&quot; z menu pravého kliknutia alebo&#13;&#10;- Dvojklik na požadovanú hodnotu v oblasti výsledkov                                 " sqref="A8">
      <formula1>FALSE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esimkova</dc:creator>
  <cp:keywords/>
  <dc:description/>
  <cp:lastModifiedBy>svarc</cp:lastModifiedBy>
  <cp:lastPrinted>2006-03-22T12:53:12Z</cp:lastPrinted>
  <dcterms:created xsi:type="dcterms:W3CDTF">2006-02-21T14:06:09Z</dcterms:created>
  <dcterms:modified xsi:type="dcterms:W3CDTF">2006-04-03T08:13:08Z</dcterms:modified>
  <cp:category/>
  <cp:version/>
  <cp:contentType/>
  <cp:contentStatus/>
</cp:coreProperties>
</file>