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Stupnica" sheetId="1" r:id="rId1"/>
    <sheet name="Potreb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<sst xmlns="http://schemas.openxmlformats.org/spreadsheetml/2006/main" count="263" uniqueCount="45">
  <si>
    <t>Alternatíva prijatá vládou SR - návrh osobitnej pedagogickej stupnice</t>
  </si>
  <si>
    <t>Návrh MŠ SR po zaokrúhlení na celých 10 Sk</t>
  </si>
  <si>
    <t>Návrh OZ Školstva</t>
  </si>
  <si>
    <t>Stupnica platových taríf podľa platových tried a platových stupňov tab.č.2</t>
  </si>
  <si>
    <t>Stupnica platových taríf podľa platových tried a platových stupňov</t>
  </si>
  <si>
    <t>Platový</t>
  </si>
  <si>
    <t xml:space="preserve"> P   l   a   t   o   v   á          t   r   i   e   d   a</t>
  </si>
  <si>
    <t xml:space="preserve">Roky </t>
  </si>
  <si>
    <t>stupeň</t>
  </si>
  <si>
    <t>praxe</t>
  </si>
  <si>
    <t>do 2</t>
  </si>
  <si>
    <t>do 4</t>
  </si>
  <si>
    <t>do 6</t>
  </si>
  <si>
    <t>do 9</t>
  </si>
  <si>
    <t>do 12</t>
  </si>
  <si>
    <t>do 15</t>
  </si>
  <si>
    <t>do 18</t>
  </si>
  <si>
    <t>do 21</t>
  </si>
  <si>
    <t>do 24</t>
  </si>
  <si>
    <t>do 28</t>
  </si>
  <si>
    <t>do 32</t>
  </si>
  <si>
    <t>nad 32</t>
  </si>
  <si>
    <t>Nový</t>
  </si>
  <si>
    <t>Nová platová trieda</t>
  </si>
  <si>
    <t>Spolu</t>
  </si>
  <si>
    <t>počet</t>
  </si>
  <si>
    <t>Spolu:</t>
  </si>
  <si>
    <t xml:space="preserve">Zvýšenie mesačnej potreby prostriedkov oproti vládou schválenému návrhu osobitnej stupnice pre pedagogických zamestnancov: </t>
  </si>
  <si>
    <t>Zvýšenie potreby prepočítaném na ročné vyjadrenie (bez odvodov do poistných fondov)</t>
  </si>
  <si>
    <t>Zvýšenie ročnej potreby po zahrnutí odovod do poistných fondov v podiele 37,75 %:</t>
  </si>
  <si>
    <r>
      <t xml:space="preserve">Predpokladané </t>
    </r>
    <r>
      <rPr>
        <b/>
        <sz val="9"/>
        <rFont val="Times New Roman CE"/>
        <family val="1"/>
      </rPr>
      <t xml:space="preserve">nové </t>
    </r>
    <r>
      <rPr>
        <sz val="9"/>
        <rFont val="Times New Roman CE"/>
        <family val="1"/>
      </rPr>
      <t xml:space="preserve">zaradenie </t>
    </r>
    <r>
      <rPr>
        <b/>
        <sz val="9"/>
        <rFont val="Times New Roman CE"/>
        <family val="1"/>
      </rPr>
      <t xml:space="preserve">pedagogických </t>
    </r>
    <r>
      <rPr>
        <sz val="9"/>
        <rFont val="Times New Roman CE"/>
        <family val="1"/>
      </rPr>
      <t xml:space="preserve">zamestnancov </t>
    </r>
    <r>
      <rPr>
        <b/>
        <sz val="9"/>
        <rFont val="Times New Roman CE"/>
        <family val="1"/>
      </rPr>
      <t>do 14 platových tried a 12 platových stupňov</t>
    </r>
  </si>
  <si>
    <r>
      <t xml:space="preserve">Predpokladané mesačná potreba prostriedkov na platy </t>
    </r>
    <r>
      <rPr>
        <b/>
        <sz val="10"/>
        <rFont val="Times New Roman CE"/>
        <family val="1"/>
      </rPr>
      <t xml:space="preserve">pedagogických </t>
    </r>
    <r>
      <rPr>
        <sz val="10"/>
        <rFont val="Times New Roman CE"/>
        <family val="1"/>
      </rPr>
      <t xml:space="preserve">zamestnancov (tis. Sk) </t>
    </r>
    <r>
      <rPr>
        <b/>
        <sz val="10"/>
        <rFont val="Times New Roman CE"/>
        <family val="1"/>
      </rPr>
      <t>na pôvodný návrh stupnice</t>
    </r>
  </si>
  <si>
    <r>
      <t xml:space="preserve">Predpokladané mesačná potreba prostriedkov na platy </t>
    </r>
    <r>
      <rPr>
        <b/>
        <sz val="10"/>
        <rFont val="Times New Roman CE"/>
        <family val="1"/>
      </rPr>
      <t xml:space="preserve">pedagogických </t>
    </r>
    <r>
      <rPr>
        <sz val="10"/>
        <rFont val="Times New Roman CE"/>
        <family val="1"/>
      </rPr>
      <t xml:space="preserve">zamestnancov (tis. Sk) </t>
    </r>
    <r>
      <rPr>
        <b/>
        <sz val="10"/>
        <rFont val="Times New Roman CE"/>
        <family val="1"/>
      </rPr>
      <t>na návrh stupnice podľa MŠ</t>
    </r>
  </si>
  <si>
    <r>
      <t xml:space="preserve">Predpokladané mesačná potreba prostriedkov na platy </t>
    </r>
    <r>
      <rPr>
        <b/>
        <sz val="10"/>
        <rFont val="Times New Roman CE"/>
        <family val="1"/>
      </rPr>
      <t xml:space="preserve">pedagogických </t>
    </r>
    <r>
      <rPr>
        <sz val="10"/>
        <rFont val="Times New Roman CE"/>
        <family val="1"/>
      </rPr>
      <t xml:space="preserve">zamestnancov (tis. Sk) </t>
    </r>
    <r>
      <rPr>
        <b/>
        <sz val="10"/>
        <rFont val="Times New Roman CE"/>
        <family val="1"/>
      </rPr>
      <t>na návrh podľa OZ školstva</t>
    </r>
  </si>
  <si>
    <t>Stupnica platových taríf pedagocigkých zamestnancov schválená vládou SR</t>
  </si>
  <si>
    <t>Odstraňovanie neopodstatnených skokov medzi 6. a 7. platovou triedou</t>
  </si>
  <si>
    <t>Stupnica platových taríf podľa platových tried a platových stupňov  tab.č.1</t>
  </si>
  <si>
    <t>Pomer 12 ku 1:</t>
  </si>
  <si>
    <t>Rozdiel v 1. Stupni:</t>
  </si>
  <si>
    <t>Stupnica platových taríf pedagocigkých zamestnancov navrhnutá MŠ SR</t>
  </si>
  <si>
    <r>
      <t xml:space="preserve">Upravený </t>
    </r>
    <r>
      <rPr>
        <sz val="10"/>
        <rFont val="Arial CE"/>
        <family val="0"/>
      </rPr>
      <t>návrh MŠ SR po zaokrúhlení na celých 10 Sk</t>
    </r>
  </si>
  <si>
    <t>Analýza navrhnutej tabuľky: stúpanie medzi stupňami v rámci tried</t>
  </si>
  <si>
    <t>Analýza navrhnutej tabuľky: stúpanie medzi triedami v rámci stupňov</t>
  </si>
  <si>
    <r>
      <t xml:space="preserve">Analýza </t>
    </r>
    <r>
      <rPr>
        <b/>
        <sz val="10"/>
        <rFont val="Arial CE"/>
        <family val="2"/>
      </rPr>
      <t xml:space="preserve">novo </t>
    </r>
    <r>
      <rPr>
        <sz val="10"/>
        <rFont val="Arial CE"/>
        <family val="0"/>
      </rPr>
      <t>navrhnutej tabuľky: stúpanie medzi stupňami v rámci tried</t>
    </r>
  </si>
  <si>
    <r>
      <t xml:space="preserve">Analýza </t>
    </r>
    <r>
      <rPr>
        <b/>
        <sz val="10"/>
        <rFont val="Arial CE"/>
        <family val="2"/>
      </rPr>
      <t xml:space="preserve">novo </t>
    </r>
    <r>
      <rPr>
        <sz val="10"/>
        <rFont val="Arial CE"/>
        <family val="0"/>
      </rPr>
      <t>navrhnutej tabuľky: stúpanie medzi triedami v rámci stupňov</t>
    </r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</si>
</sst>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General_)"/>
    <numFmt numFmtId="165" formatCode="0.0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Courier"/>
      <family val="0"/>
    </font>
    <font>
      <sz val="12"/>
      <name val="Courier"/>
      <family val="0"/>
    </font>
    <font>
      <u val="single"/>
      <sz val="10"/>
      <color indexed="36"/>
      <name val="Arial CE"/>
      <family val="0"/>
    </font>
    <font>
      <sz val="11"/>
      <color indexed="8"/>
      <name val="Courier"/>
      <family val="0"/>
    </font>
    <font>
      <b/>
      <sz val="11"/>
      <color indexed="8"/>
      <name val="Courier New CE"/>
      <family val="0"/>
    </font>
    <font>
      <sz val="11"/>
      <name val="Courier"/>
      <family val="0"/>
    </font>
    <font>
      <sz val="9"/>
      <color indexed="8"/>
      <name val="Courier"/>
      <family val="3"/>
    </font>
    <font>
      <sz val="12"/>
      <color indexed="8"/>
      <name val="Times New Roman CE"/>
      <family val="1"/>
    </font>
    <font>
      <sz val="11"/>
      <color indexed="8"/>
      <name val="AT*Zurich Calligraphic"/>
      <family val="0"/>
    </font>
    <font>
      <sz val="11"/>
      <name val="Times New Roman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0"/>
      <name val="Arial CE"/>
      <family val="2"/>
    </font>
    <font>
      <b/>
      <sz val="11"/>
      <name val="Times New Roman"/>
      <family val="1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164" fontId="5" fillId="0" borderId="1" xfId="21" applyFont="1" applyFill="1" applyBorder="1" applyProtection="1">
      <alignment/>
      <protection/>
    </xf>
    <xf numFmtId="164" fontId="6" fillId="0" borderId="2" xfId="21" applyNumberFormat="1" applyFont="1" applyFill="1" applyBorder="1" applyAlignment="1" applyProtection="1">
      <alignment horizontal="center"/>
      <protection/>
    </xf>
    <xf numFmtId="164" fontId="6" fillId="0" borderId="3" xfId="21" applyNumberFormat="1" applyFont="1" applyFill="1" applyBorder="1" applyAlignment="1" applyProtection="1">
      <alignment horizontal="center"/>
      <protection/>
    </xf>
    <xf numFmtId="164" fontId="5" fillId="0" borderId="4" xfId="21" applyFont="1" applyFill="1" applyBorder="1" applyProtection="1">
      <alignment/>
      <protection/>
    </xf>
    <xf numFmtId="164" fontId="5" fillId="0" borderId="5" xfId="21" applyFont="1" applyFill="1" applyBorder="1">
      <alignment/>
      <protection/>
    </xf>
    <xf numFmtId="164" fontId="5" fillId="0" borderId="6" xfId="21" applyFont="1" applyFill="1" applyBorder="1">
      <alignment/>
      <protection/>
    </xf>
    <xf numFmtId="164" fontId="6" fillId="0" borderId="6" xfId="21" applyNumberFormat="1" applyFont="1" applyFill="1" applyBorder="1" applyAlignment="1" applyProtection="1">
      <alignment horizontal="left"/>
      <protection/>
    </xf>
    <xf numFmtId="164" fontId="7" fillId="0" borderId="6" xfId="21" applyFont="1" applyBorder="1">
      <alignment/>
      <protection/>
    </xf>
    <xf numFmtId="164" fontId="7" fillId="0" borderId="7" xfId="21" applyFont="1" applyBorder="1">
      <alignment/>
      <protection/>
    </xf>
    <xf numFmtId="164" fontId="5" fillId="0" borderId="7" xfId="21" applyFont="1" applyFill="1" applyBorder="1" applyProtection="1">
      <alignment/>
      <protection/>
    </xf>
    <xf numFmtId="164" fontId="8" fillId="0" borderId="8" xfId="21" applyFont="1" applyFill="1" applyBorder="1" applyAlignment="1" applyProtection="1">
      <alignment horizontal="center"/>
      <protection/>
    </xf>
    <xf numFmtId="164" fontId="6" fillId="0" borderId="9" xfId="21" applyNumberFormat="1" applyFont="1" applyFill="1" applyBorder="1" applyAlignment="1" applyProtection="1">
      <alignment horizontal="center" vertical="center"/>
      <protection/>
    </xf>
    <xf numFmtId="164" fontId="6" fillId="0" borderId="10" xfId="21" applyNumberFormat="1" applyFont="1" applyFill="1" applyBorder="1" applyAlignment="1" applyProtection="1">
      <alignment horizontal="center" vertical="center"/>
      <protection/>
    </xf>
    <xf numFmtId="164" fontId="8" fillId="0" borderId="11" xfId="21" applyFont="1" applyFill="1" applyBorder="1" applyAlignment="1" applyProtection="1">
      <alignment horizontal="center"/>
      <protection/>
    </xf>
    <xf numFmtId="164" fontId="5" fillId="0" borderId="12" xfId="21" applyFont="1" applyFill="1" applyBorder="1">
      <alignment/>
      <protection/>
    </xf>
    <xf numFmtId="164" fontId="5" fillId="0" borderId="13" xfId="21" applyFont="1" applyFill="1" applyBorder="1" applyAlignment="1">
      <alignment horizontal="left"/>
      <protection/>
    </xf>
    <xf numFmtId="164" fontId="6" fillId="0" borderId="13" xfId="21" applyNumberFormat="1" applyFont="1" applyFill="1" applyBorder="1" applyAlignment="1" applyProtection="1">
      <alignment horizontal="left" vertical="center"/>
      <protection/>
    </xf>
    <xf numFmtId="164" fontId="5" fillId="0" borderId="13" xfId="21" applyFont="1" applyFill="1" applyBorder="1" applyAlignment="1">
      <alignment horizontal="center"/>
      <protection/>
    </xf>
    <xf numFmtId="164" fontId="7" fillId="0" borderId="13" xfId="21" applyFont="1" applyBorder="1">
      <alignment/>
      <protection/>
    </xf>
    <xf numFmtId="164" fontId="7" fillId="0" borderId="14" xfId="21" applyFont="1" applyBorder="1">
      <alignment/>
      <protection/>
    </xf>
    <xf numFmtId="164" fontId="9" fillId="0" borderId="14" xfId="21" applyFont="1" applyFill="1" applyBorder="1" applyAlignment="1" applyProtection="1">
      <alignment horizontal="center"/>
      <protection/>
    </xf>
    <xf numFmtId="164" fontId="8" fillId="0" borderId="15" xfId="21" applyFont="1" applyFill="1" applyBorder="1" applyAlignment="1" applyProtection="1">
      <alignment horizontal="center"/>
      <protection/>
    </xf>
    <xf numFmtId="164" fontId="10" fillId="0" borderId="8" xfId="21" applyNumberFormat="1" applyFont="1" applyFill="1" applyBorder="1" applyAlignment="1" applyProtection="1">
      <alignment horizontal="center"/>
      <protection/>
    </xf>
    <xf numFmtId="164" fontId="10" fillId="0" borderId="16" xfId="21" applyNumberFormat="1" applyFont="1" applyFill="1" applyBorder="1" applyAlignment="1" applyProtection="1">
      <alignment horizontal="center"/>
      <protection/>
    </xf>
    <xf numFmtId="164" fontId="10" fillId="0" borderId="13" xfId="21" applyNumberFormat="1" applyFont="1" applyFill="1" applyBorder="1" applyAlignment="1" applyProtection="1">
      <alignment horizontal="center"/>
      <protection/>
    </xf>
    <xf numFmtId="164" fontId="10" fillId="0" borderId="17" xfId="21" applyNumberFormat="1" applyFont="1" applyFill="1" applyBorder="1" applyAlignment="1" applyProtection="1">
      <alignment horizontal="center"/>
      <protection/>
    </xf>
    <xf numFmtId="164" fontId="8" fillId="0" borderId="18" xfId="21" applyFont="1" applyFill="1" applyBorder="1" applyAlignment="1" applyProtection="1">
      <alignment horizontal="center"/>
      <protection/>
    </xf>
    <xf numFmtId="164" fontId="10" fillId="0" borderId="19" xfId="21" applyNumberFormat="1" applyFont="1" applyFill="1" applyBorder="1" applyAlignment="1" applyProtection="1">
      <alignment horizontal="center"/>
      <protection/>
    </xf>
    <xf numFmtId="164" fontId="10" fillId="0" borderId="20" xfId="21" applyNumberFormat="1" applyFont="1" applyFill="1" applyBorder="1" applyAlignment="1" applyProtection="1">
      <alignment horizontal="center"/>
      <protection/>
    </xf>
    <xf numFmtId="164" fontId="10" fillId="0" borderId="21" xfId="21" applyNumberFormat="1" applyFont="1" applyFill="1" applyBorder="1" applyAlignment="1" applyProtection="1">
      <alignment horizontal="center"/>
      <protection/>
    </xf>
    <xf numFmtId="164" fontId="9" fillId="0" borderId="22" xfId="21" applyFont="1" applyFill="1" applyBorder="1" applyAlignment="1" applyProtection="1">
      <alignment horizontal="center"/>
      <protection/>
    </xf>
    <xf numFmtId="164" fontId="10" fillId="0" borderId="23" xfId="21" applyNumberFormat="1" applyFont="1" applyFill="1" applyBorder="1" applyAlignment="1" applyProtection="1">
      <alignment horizontal="center" vertical="center"/>
      <protection/>
    </xf>
    <xf numFmtId="164" fontId="11" fillId="0" borderId="24" xfId="21" applyFont="1" applyBorder="1" applyAlignment="1" applyProtection="1">
      <alignment horizontal="center" vertical="center"/>
      <protection/>
    </xf>
    <xf numFmtId="164" fontId="11" fillId="0" borderId="25" xfId="21" applyFont="1" applyBorder="1" applyAlignment="1" applyProtection="1">
      <alignment horizontal="center" vertical="center"/>
      <protection/>
    </xf>
    <xf numFmtId="164" fontId="11" fillId="0" borderId="26" xfId="21" applyFont="1" applyBorder="1" applyAlignment="1" applyProtection="1">
      <alignment horizontal="center" vertical="center"/>
      <protection/>
    </xf>
    <xf numFmtId="164" fontId="11" fillId="0" borderId="27" xfId="21" applyFont="1" applyBorder="1" applyAlignment="1" applyProtection="1">
      <alignment horizontal="center" vertical="center"/>
      <protection/>
    </xf>
    <xf numFmtId="164" fontId="9" fillId="0" borderId="28" xfId="21" applyNumberFormat="1" applyFont="1" applyFill="1" applyBorder="1" applyAlignment="1" applyProtection="1">
      <alignment horizontal="center" vertical="center"/>
      <protection/>
    </xf>
    <xf numFmtId="164" fontId="10" fillId="0" borderId="8" xfId="21" applyNumberFormat="1" applyFont="1" applyFill="1" applyBorder="1" applyAlignment="1" applyProtection="1">
      <alignment horizontal="center" vertical="center"/>
      <protection/>
    </xf>
    <xf numFmtId="164" fontId="11" fillId="0" borderId="29" xfId="21" applyFont="1" applyBorder="1" applyAlignment="1" applyProtection="1">
      <alignment horizontal="center" vertical="center"/>
      <protection/>
    </xf>
    <xf numFmtId="164" fontId="11" fillId="0" borderId="30" xfId="21" applyFont="1" applyBorder="1" applyAlignment="1" applyProtection="1">
      <alignment horizontal="center" vertical="center"/>
      <protection/>
    </xf>
    <xf numFmtId="164" fontId="11" fillId="0" borderId="31" xfId="21" applyFont="1" applyBorder="1" applyAlignment="1" applyProtection="1">
      <alignment horizontal="center" vertical="center"/>
      <protection/>
    </xf>
    <xf numFmtId="164" fontId="11" fillId="0" borderId="32" xfId="21" applyFont="1" applyBorder="1" applyAlignment="1" applyProtection="1">
      <alignment horizontal="center" vertical="center"/>
      <protection/>
    </xf>
    <xf numFmtId="164" fontId="9" fillId="0" borderId="16" xfId="21" applyNumberFormat="1" applyFont="1" applyFill="1" applyBorder="1" applyAlignment="1" applyProtection="1">
      <alignment horizontal="center" vertical="center"/>
      <protection/>
    </xf>
    <xf numFmtId="164" fontId="12" fillId="0" borderId="16" xfId="21" applyFont="1" applyBorder="1" applyAlignment="1" applyProtection="1">
      <alignment horizontal="center" vertical="center"/>
      <protection/>
    </xf>
    <xf numFmtId="164" fontId="10" fillId="0" borderId="19" xfId="21" applyNumberFormat="1" applyFont="1" applyFill="1" applyBorder="1" applyAlignment="1" applyProtection="1">
      <alignment horizontal="center" vertical="center"/>
      <protection/>
    </xf>
    <xf numFmtId="164" fontId="11" fillId="0" borderId="19" xfId="21" applyFont="1" applyBorder="1" applyAlignment="1" applyProtection="1">
      <alignment horizontal="center" vertical="center"/>
      <protection/>
    </xf>
    <xf numFmtId="164" fontId="11" fillId="0" borderId="33" xfId="21" applyFont="1" applyBorder="1" applyAlignment="1" applyProtection="1">
      <alignment horizontal="center" vertical="center"/>
      <protection/>
    </xf>
    <xf numFmtId="164" fontId="11" fillId="0" borderId="34" xfId="21" applyFont="1" applyBorder="1" applyAlignment="1" applyProtection="1">
      <alignment horizontal="center" vertical="center"/>
      <protection/>
    </xf>
    <xf numFmtId="164" fontId="11" fillId="0" borderId="35" xfId="21" applyFont="1" applyBorder="1" applyAlignment="1" applyProtection="1">
      <alignment horizontal="center" vertical="center"/>
      <protection/>
    </xf>
    <xf numFmtId="164" fontId="12" fillId="0" borderId="20" xfId="21" applyFont="1" applyBorder="1" applyAlignment="1" applyProtection="1">
      <alignment horizontal="center" vertical="center"/>
      <protection/>
    </xf>
    <xf numFmtId="164" fontId="13" fillId="0" borderId="0" xfId="20" applyFont="1" applyAlignment="1">
      <alignment horizontal="center"/>
      <protection/>
    </xf>
    <xf numFmtId="164" fontId="13" fillId="0" borderId="0" xfId="20" applyFont="1">
      <alignment/>
      <protection/>
    </xf>
    <xf numFmtId="0" fontId="13" fillId="0" borderId="0" xfId="0" applyFont="1" applyAlignment="1">
      <alignment/>
    </xf>
    <xf numFmtId="164" fontId="13" fillId="0" borderId="1" xfId="20" applyFont="1" applyBorder="1" applyAlignment="1" applyProtection="1">
      <alignment horizontal="left"/>
      <protection/>
    </xf>
    <xf numFmtId="0" fontId="13" fillId="0" borderId="6" xfId="0" applyFont="1" applyBorder="1" applyAlignment="1">
      <alignment/>
    </xf>
    <xf numFmtId="0" fontId="13" fillId="0" borderId="6" xfId="0" applyFont="1" applyBorder="1" applyAlignment="1" applyProtection="1">
      <alignment horizontal="left"/>
      <protection/>
    </xf>
    <xf numFmtId="0" fontId="13" fillId="0" borderId="6" xfId="0" applyFont="1" applyBorder="1" applyAlignment="1" applyProtection="1">
      <alignment horizontal="center"/>
      <protection/>
    </xf>
    <xf numFmtId="0" fontId="13" fillId="0" borderId="3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4" fontId="13" fillId="0" borderId="37" xfId="20" applyFont="1" applyBorder="1" applyAlignment="1" applyProtection="1">
      <alignment horizontal="left"/>
      <protection/>
    </xf>
    <xf numFmtId="0" fontId="13" fillId="0" borderId="13" xfId="0" applyFont="1" applyBorder="1" applyAlignment="1">
      <alignment/>
    </xf>
    <xf numFmtId="0" fontId="13" fillId="0" borderId="13" xfId="0" applyFont="1" applyBorder="1" applyAlignment="1" applyProtection="1">
      <alignment horizontal="left"/>
      <protection/>
    </xf>
    <xf numFmtId="0" fontId="13" fillId="0" borderId="13" xfId="0" applyFont="1" applyBorder="1" applyAlignment="1" applyProtection="1">
      <alignment horizontal="center"/>
      <protection/>
    </xf>
    <xf numFmtId="0" fontId="13" fillId="0" borderId="37" xfId="0" applyFont="1" applyBorder="1" applyAlignment="1">
      <alignment horizontal="center"/>
    </xf>
    <xf numFmtId="164" fontId="13" fillId="0" borderId="15" xfId="20" applyFont="1" applyBorder="1" applyAlignment="1" applyProtection="1">
      <alignment horizontal="left"/>
      <protection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/>
    </xf>
    <xf numFmtId="0" fontId="13" fillId="0" borderId="38" xfId="0" applyFont="1" applyBorder="1" applyAlignment="1" applyProtection="1">
      <alignment horizontal="center"/>
      <protection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 applyProtection="1">
      <alignment horizontal="center"/>
      <protection/>
    </xf>
    <xf numFmtId="0" fontId="13" fillId="0" borderId="27" xfId="0" applyFont="1" applyBorder="1" applyAlignment="1">
      <alignment horizontal="center"/>
    </xf>
    <xf numFmtId="164" fontId="13" fillId="0" borderId="39" xfId="20" applyFont="1" applyBorder="1" applyAlignment="1" applyProtection="1">
      <alignment horizontal="left"/>
      <protection/>
    </xf>
    <xf numFmtId="0" fontId="13" fillId="0" borderId="39" xfId="0" applyFont="1" applyBorder="1" applyAlignment="1">
      <alignment horizontal="center"/>
    </xf>
    <xf numFmtId="164" fontId="13" fillId="0" borderId="8" xfId="20" applyFont="1" applyBorder="1" applyAlignment="1" applyProtection="1">
      <alignment horizontal="center"/>
      <protection/>
    </xf>
    <xf numFmtId="164" fontId="13" fillId="0" borderId="0" xfId="20" applyFont="1" applyBorder="1" applyAlignment="1">
      <alignment horizontal="center"/>
      <protection/>
    </xf>
    <xf numFmtId="0" fontId="13" fillId="0" borderId="40" xfId="0" applyFont="1" applyBorder="1" applyAlignment="1">
      <alignment horizontal="center"/>
    </xf>
    <xf numFmtId="164" fontId="13" fillId="0" borderId="41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13" fillId="0" borderId="37" xfId="20" applyFont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164" fontId="13" fillId="0" borderId="42" xfId="0" applyNumberFormat="1" applyFont="1" applyBorder="1" applyAlignment="1">
      <alignment horizontal="center"/>
    </xf>
    <xf numFmtId="164" fontId="13" fillId="0" borderId="23" xfId="20" applyFont="1" applyBorder="1" applyAlignment="1">
      <alignment horizontal="center"/>
      <protection/>
    </xf>
    <xf numFmtId="164" fontId="13" fillId="0" borderId="42" xfId="20" applyFont="1" applyBorder="1" applyAlignment="1">
      <alignment horizontal="center"/>
      <protection/>
    </xf>
    <xf numFmtId="164" fontId="13" fillId="0" borderId="23" xfId="20" applyFont="1" applyBorder="1" applyAlignment="1" applyProtection="1">
      <alignment horizontal="center"/>
      <protection/>
    </xf>
    <xf numFmtId="164" fontId="13" fillId="0" borderId="42" xfId="20" applyFont="1" applyBorder="1" applyAlignment="1" applyProtection="1">
      <alignment horizontal="center"/>
      <protection/>
    </xf>
    <xf numFmtId="164" fontId="13" fillId="0" borderId="15" xfId="20" applyFont="1" applyBorder="1" applyAlignment="1">
      <alignment horizontal="center"/>
      <protection/>
    </xf>
    <xf numFmtId="164" fontId="13" fillId="0" borderId="40" xfId="0" applyNumberFormat="1" applyFont="1" applyBorder="1" applyAlignment="1">
      <alignment horizontal="center"/>
    </xf>
    <xf numFmtId="164" fontId="13" fillId="0" borderId="39" xfId="20" applyFont="1" applyBorder="1" applyAlignment="1">
      <alignment horizontal="center"/>
      <protection/>
    </xf>
    <xf numFmtId="164" fontId="13" fillId="0" borderId="0" xfId="0" applyNumberFormat="1" applyFont="1" applyAlignment="1">
      <alignment horizontal="center"/>
    </xf>
    <xf numFmtId="0" fontId="14" fillId="0" borderId="19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0" xfId="0" applyFont="1" applyBorder="1" applyAlignment="1">
      <alignment/>
    </xf>
    <xf numFmtId="0" fontId="14" fillId="0" borderId="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6" fillId="0" borderId="0" xfId="0" applyFont="1" applyAlignment="1">
      <alignment/>
    </xf>
    <xf numFmtId="164" fontId="13" fillId="0" borderId="4" xfId="20" applyFont="1" applyBorder="1" applyAlignment="1" applyProtection="1">
      <alignment horizontal="left"/>
      <protection/>
    </xf>
    <xf numFmtId="164" fontId="16" fillId="0" borderId="4" xfId="20" applyFont="1" applyBorder="1" applyAlignment="1" applyProtection="1">
      <alignment horizontal="left"/>
      <protection/>
    </xf>
    <xf numFmtId="164" fontId="13" fillId="0" borderId="18" xfId="20" applyFont="1" applyBorder="1" applyAlignment="1" applyProtection="1">
      <alignment horizontal="left"/>
      <protection/>
    </xf>
    <xf numFmtId="0" fontId="13" fillId="0" borderId="21" xfId="0" applyFont="1" applyBorder="1" applyAlignment="1">
      <alignment horizontal="center"/>
    </xf>
    <xf numFmtId="0" fontId="13" fillId="0" borderId="21" xfId="0" applyFont="1" applyBorder="1" applyAlignment="1" applyProtection="1">
      <alignment horizontal="center"/>
      <protection/>
    </xf>
    <xf numFmtId="164" fontId="16" fillId="0" borderId="18" xfId="20" applyFont="1" applyBorder="1">
      <alignment/>
      <protection/>
    </xf>
    <xf numFmtId="164" fontId="13" fillId="0" borderId="11" xfId="20" applyFont="1" applyBorder="1" applyAlignment="1" applyProtection="1">
      <alignment horizontal="center"/>
      <protection/>
    </xf>
    <xf numFmtId="165" fontId="13" fillId="0" borderId="0" xfId="20" applyNumberFormat="1" applyFont="1" applyBorder="1" applyAlignment="1">
      <alignment horizontal="center"/>
      <protection/>
    </xf>
    <xf numFmtId="164" fontId="16" fillId="0" borderId="11" xfId="20" applyFont="1" applyBorder="1" applyProtection="1">
      <alignment/>
      <protection/>
    </xf>
    <xf numFmtId="164" fontId="13" fillId="0" borderId="11" xfId="20" applyFont="1" applyBorder="1" applyAlignment="1">
      <alignment horizontal="center"/>
      <protection/>
    </xf>
    <xf numFmtId="164" fontId="13" fillId="0" borderId="11" xfId="20" applyFont="1" applyBorder="1" applyProtection="1">
      <alignment/>
      <protection/>
    </xf>
    <xf numFmtId="164" fontId="13" fillId="0" borderId="11" xfId="20" applyFont="1" applyFill="1" applyBorder="1" applyProtection="1">
      <alignment/>
      <protection/>
    </xf>
    <xf numFmtId="0" fontId="14" fillId="0" borderId="44" xfId="0" applyFont="1" applyBorder="1" applyAlignment="1">
      <alignment/>
    </xf>
    <xf numFmtId="165" fontId="14" fillId="0" borderId="45" xfId="0" applyNumberFormat="1" applyFont="1" applyBorder="1" applyAlignment="1">
      <alignment horizontal="center"/>
    </xf>
    <xf numFmtId="164" fontId="14" fillId="2" borderId="44" xfId="20" applyFont="1" applyFill="1" applyBorder="1" applyProtection="1">
      <alignment/>
      <protection/>
    </xf>
    <xf numFmtId="164" fontId="14" fillId="3" borderId="44" xfId="20" applyFont="1" applyFill="1" applyBorder="1" applyProtection="1">
      <alignment/>
      <protection/>
    </xf>
    <xf numFmtId="0" fontId="0" fillId="0" borderId="31" xfId="0" applyBorder="1" applyAlignment="1">
      <alignment/>
    </xf>
    <xf numFmtId="0" fontId="0" fillId="0" borderId="9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44" xfId="0" applyNumberFormat="1" applyBorder="1" applyAlignment="1">
      <alignment/>
    </xf>
    <xf numFmtId="0" fontId="0" fillId="0" borderId="31" xfId="0" applyFill="1" applyBorder="1" applyAlignment="1">
      <alignment/>
    </xf>
    <xf numFmtId="164" fontId="17" fillId="0" borderId="44" xfId="0" applyNumberFormat="1" applyFont="1" applyBorder="1" applyAlignment="1">
      <alignment/>
    </xf>
    <xf numFmtId="164" fontId="17" fillId="3" borderId="44" xfId="0" applyNumberFormat="1" applyFont="1" applyFill="1" applyBorder="1" applyAlignment="1">
      <alignment/>
    </xf>
    <xf numFmtId="164" fontId="5" fillId="0" borderId="14" xfId="21" applyFont="1" applyFill="1" applyBorder="1" applyAlignment="1" applyProtection="1">
      <alignment horizontal="center"/>
      <protection/>
    </xf>
    <xf numFmtId="164" fontId="5" fillId="0" borderId="22" xfId="21" applyFont="1" applyFill="1" applyBorder="1" applyAlignment="1" applyProtection="1">
      <alignment horizontal="center"/>
      <protection/>
    </xf>
    <xf numFmtId="164" fontId="10" fillId="0" borderId="29" xfId="21" applyNumberFormat="1" applyFont="1" applyFill="1" applyBorder="1" applyAlignment="1" applyProtection="1">
      <alignment horizontal="center"/>
      <protection/>
    </xf>
    <xf numFmtId="164" fontId="10" fillId="0" borderId="46" xfId="21" applyNumberFormat="1" applyFont="1" applyFill="1" applyBorder="1" applyAlignment="1" applyProtection="1">
      <alignment horizontal="center"/>
      <protection/>
    </xf>
    <xf numFmtId="164" fontId="10" fillId="0" borderId="9" xfId="21" applyNumberFormat="1" applyFont="1" applyFill="1" applyBorder="1" applyAlignment="1" applyProtection="1">
      <alignment horizontal="center"/>
      <protection/>
    </xf>
    <xf numFmtId="164" fontId="10" fillId="0" borderId="32" xfId="21" applyNumberFormat="1" applyFont="1" applyFill="1" applyBorder="1" applyAlignment="1" applyProtection="1">
      <alignment horizontal="center"/>
      <protection/>
    </xf>
    <xf numFmtId="164" fontId="5" fillId="0" borderId="28" xfId="21" applyNumberFormat="1" applyFont="1" applyFill="1" applyBorder="1" applyAlignment="1" applyProtection="1">
      <alignment horizontal="center" vertical="center"/>
      <protection/>
    </xf>
    <xf numFmtId="164" fontId="11" fillId="0" borderId="40" xfId="21" applyFont="1" applyBorder="1" applyAlignment="1" applyProtection="1">
      <alignment horizontal="center" vertical="center"/>
      <protection/>
    </xf>
    <xf numFmtId="164" fontId="11" fillId="0" borderId="47" xfId="21" applyFont="1" applyBorder="1" applyAlignment="1" applyProtection="1">
      <alignment horizontal="center" vertical="center"/>
      <protection/>
    </xf>
    <xf numFmtId="164" fontId="11" fillId="0" borderId="41" xfId="21" applyFont="1" applyBorder="1" applyAlignment="1" applyProtection="1">
      <alignment horizontal="center" vertical="center"/>
      <protection/>
    </xf>
    <xf numFmtId="164" fontId="18" fillId="0" borderId="24" xfId="21" applyFont="1" applyBorder="1" applyAlignment="1" applyProtection="1">
      <alignment horizontal="center" vertical="center"/>
      <protection/>
    </xf>
    <xf numFmtId="164" fontId="18" fillId="0" borderId="25" xfId="21" applyFont="1" applyBorder="1" applyAlignment="1" applyProtection="1">
      <alignment horizontal="center" vertical="center"/>
      <protection/>
    </xf>
    <xf numFmtId="164" fontId="18" fillId="0" borderId="27" xfId="21" applyFont="1" applyBorder="1" applyAlignment="1" applyProtection="1">
      <alignment horizontal="center" vertical="center"/>
      <protection/>
    </xf>
    <xf numFmtId="164" fontId="11" fillId="0" borderId="0" xfId="21" applyFont="1" applyBorder="1" applyAlignment="1" applyProtection="1">
      <alignment horizontal="center" vertical="center"/>
      <protection/>
    </xf>
    <xf numFmtId="164" fontId="18" fillId="0" borderId="5" xfId="21" applyFont="1" applyBorder="1" applyAlignment="1" applyProtection="1">
      <alignment horizontal="center" vertical="center"/>
      <protection/>
    </xf>
    <xf numFmtId="164" fontId="18" fillId="0" borderId="48" xfId="21" applyFont="1" applyBorder="1" applyAlignment="1" applyProtection="1">
      <alignment horizontal="center" vertical="center"/>
      <protection/>
    </xf>
    <xf numFmtId="164" fontId="18" fillId="0" borderId="36" xfId="21" applyFont="1" applyBorder="1" applyAlignment="1" applyProtection="1">
      <alignment horizontal="center" vertical="center"/>
      <protection/>
    </xf>
    <xf numFmtId="164" fontId="5" fillId="0" borderId="16" xfId="21" applyNumberFormat="1" applyFont="1" applyFill="1" applyBorder="1" applyAlignment="1" applyProtection="1">
      <alignment horizontal="center" vertical="center"/>
      <protection/>
    </xf>
    <xf numFmtId="164" fontId="11" fillId="0" borderId="12" xfId="21" applyFont="1" applyBorder="1" applyAlignment="1" applyProtection="1">
      <alignment horizontal="center" vertical="center"/>
      <protection/>
    </xf>
    <xf numFmtId="164" fontId="11" fillId="0" borderId="49" xfId="21" applyFont="1" applyBorder="1" applyAlignment="1" applyProtection="1">
      <alignment horizontal="center" vertical="center"/>
      <protection/>
    </xf>
    <xf numFmtId="164" fontId="11" fillId="0" borderId="17" xfId="21" applyFont="1" applyBorder="1" applyAlignment="1" applyProtection="1">
      <alignment horizontal="center" vertical="center"/>
      <protection/>
    </xf>
    <xf numFmtId="164" fontId="18" fillId="0" borderId="29" xfId="21" applyFont="1" applyBorder="1" applyAlignment="1" applyProtection="1">
      <alignment horizontal="center" vertical="center"/>
      <protection/>
    </xf>
    <xf numFmtId="164" fontId="18" fillId="0" borderId="30" xfId="21" applyFont="1" applyBorder="1" applyAlignment="1" applyProtection="1">
      <alignment horizontal="center" vertical="center"/>
      <protection/>
    </xf>
    <xf numFmtId="164" fontId="18" fillId="0" borderId="32" xfId="21" applyFont="1" applyBorder="1" applyAlignment="1" applyProtection="1">
      <alignment horizontal="center" vertical="center"/>
      <protection/>
    </xf>
    <xf numFmtId="164" fontId="11" fillId="0" borderId="13" xfId="21" applyFont="1" applyBorder="1" applyAlignment="1" applyProtection="1">
      <alignment horizontal="center" vertical="center"/>
      <protection/>
    </xf>
    <xf numFmtId="164" fontId="18" fillId="0" borderId="40" xfId="21" applyFont="1" applyBorder="1" applyAlignment="1" applyProtection="1">
      <alignment horizontal="center" vertical="center"/>
      <protection/>
    </xf>
    <xf numFmtId="164" fontId="18" fillId="0" borderId="47" xfId="21" applyFont="1" applyBorder="1" applyAlignment="1" applyProtection="1">
      <alignment horizontal="center" vertical="center"/>
      <protection/>
    </xf>
    <xf numFmtId="164" fontId="18" fillId="0" borderId="41" xfId="21" applyFont="1" applyBorder="1" applyAlignment="1" applyProtection="1">
      <alignment horizontal="center" vertical="center"/>
      <protection/>
    </xf>
    <xf numFmtId="164" fontId="7" fillId="0" borderId="16" xfId="21" applyFont="1" applyBorder="1" applyAlignment="1" applyProtection="1">
      <alignment horizontal="center" vertical="center"/>
      <protection/>
    </xf>
    <xf numFmtId="164" fontId="7" fillId="0" borderId="20" xfId="21" applyFont="1" applyBorder="1" applyAlignment="1" applyProtection="1">
      <alignment horizontal="center" vertical="center"/>
      <protection/>
    </xf>
    <xf numFmtId="164" fontId="11" fillId="0" borderId="43" xfId="21" applyFont="1" applyBorder="1" applyAlignment="1" applyProtection="1">
      <alignment horizontal="center" vertical="center"/>
      <protection/>
    </xf>
    <xf numFmtId="164" fontId="18" fillId="0" borderId="19" xfId="21" applyFont="1" applyBorder="1" applyAlignment="1" applyProtection="1">
      <alignment horizontal="center" vertical="center"/>
      <protection/>
    </xf>
    <xf numFmtId="164" fontId="18" fillId="0" borderId="33" xfId="21" applyFont="1" applyBorder="1" applyAlignment="1" applyProtection="1">
      <alignment horizontal="center" vertical="center"/>
      <protection/>
    </xf>
    <xf numFmtId="164" fontId="18" fillId="0" borderId="35" xfId="21" applyFont="1" applyBorder="1" applyAlignment="1" applyProtection="1">
      <alignment horizontal="center" vertical="center"/>
      <protection/>
    </xf>
    <xf numFmtId="164" fontId="11" fillId="0" borderId="21" xfId="21" applyFont="1" applyBorder="1" applyAlignment="1" applyProtection="1">
      <alignment horizontal="center" vertical="center"/>
      <protection/>
    </xf>
    <xf numFmtId="164" fontId="18" fillId="0" borderId="50" xfId="21" applyFont="1" applyBorder="1" applyAlignment="1" applyProtection="1">
      <alignment horizontal="center" vertical="center"/>
      <protection/>
    </xf>
    <xf numFmtId="164" fontId="18" fillId="0" borderId="51" xfId="21" applyFont="1" applyBorder="1" applyAlignment="1" applyProtection="1">
      <alignment horizontal="center" vertical="center"/>
      <protection/>
    </xf>
    <xf numFmtId="164" fontId="18" fillId="0" borderId="52" xfId="21" applyFont="1" applyBorder="1" applyAlignment="1" applyProtection="1">
      <alignment horizontal="center" vertical="center"/>
      <protection/>
    </xf>
    <xf numFmtId="0" fontId="0" fillId="0" borderId="46" xfId="0" applyBorder="1" applyAlignment="1">
      <alignment/>
    </xf>
    <xf numFmtId="164" fontId="0" fillId="0" borderId="21" xfId="0" applyNumberFormat="1" applyBorder="1" applyAlignment="1">
      <alignment/>
    </xf>
    <xf numFmtId="164" fontId="0" fillId="0" borderId="53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10" fillId="0" borderId="0" xfId="21" applyNumberFormat="1" applyFont="1" applyFill="1" applyBorder="1" applyAlignment="1" applyProtection="1">
      <alignment horizontal="center" vertical="center"/>
      <protection/>
    </xf>
    <xf numFmtId="164" fontId="7" fillId="0" borderId="0" xfId="21" applyFont="1" applyBorder="1" applyAlignment="1" applyProtection="1">
      <alignment horizontal="center" vertical="center"/>
      <protection/>
    </xf>
    <xf numFmtId="0" fontId="17" fillId="0" borderId="0" xfId="0" applyFont="1" applyAlignment="1">
      <alignment/>
    </xf>
    <xf numFmtId="164" fontId="10" fillId="0" borderId="35" xfId="21" applyNumberFormat="1" applyFont="1" applyFill="1" applyBorder="1" applyAlignment="1" applyProtection="1">
      <alignment horizontal="center"/>
      <protection/>
    </xf>
    <xf numFmtId="1" fontId="11" fillId="0" borderId="15" xfId="21" applyNumberFormat="1" applyFont="1" applyBorder="1" applyAlignment="1" applyProtection="1">
      <alignment horizontal="center" vertical="center"/>
      <protection/>
    </xf>
    <xf numFmtId="1" fontId="11" fillId="0" borderId="54" xfId="21" applyNumberFormat="1" applyFont="1" applyBorder="1" applyAlignment="1" applyProtection="1">
      <alignment horizontal="center" vertical="center"/>
      <protection/>
    </xf>
    <xf numFmtId="1" fontId="11" fillId="0" borderId="55" xfId="21" applyNumberFormat="1" applyFont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1" fontId="11" fillId="0" borderId="24" xfId="21" applyNumberFormat="1" applyFont="1" applyBorder="1" applyAlignment="1" applyProtection="1">
      <alignment horizontal="center" vertical="center"/>
      <protection/>
    </xf>
    <xf numFmtId="1" fontId="11" fillId="0" borderId="25" xfId="21" applyNumberFormat="1" applyFont="1" applyBorder="1" applyAlignment="1" applyProtection="1">
      <alignment horizontal="center" vertical="center"/>
      <protection/>
    </xf>
    <xf numFmtId="1" fontId="11" fillId="0" borderId="27" xfId="21" applyNumberFormat="1" applyFont="1" applyBorder="1" applyAlignment="1" applyProtection="1">
      <alignment horizontal="center" vertical="center"/>
      <protection/>
    </xf>
    <xf numFmtId="1" fontId="11" fillId="0" borderId="29" xfId="21" applyNumberFormat="1" applyFont="1" applyBorder="1" applyAlignment="1" applyProtection="1">
      <alignment horizontal="center" vertical="center"/>
      <protection/>
    </xf>
    <xf numFmtId="1" fontId="11" fillId="0" borderId="30" xfId="21" applyNumberFormat="1" applyFont="1" applyBorder="1" applyAlignment="1" applyProtection="1">
      <alignment horizontal="center" vertical="center"/>
      <protection/>
    </xf>
    <xf numFmtId="1" fontId="11" fillId="0" borderId="32" xfId="21" applyNumberFormat="1" applyFont="1" applyBorder="1" applyAlignment="1" applyProtection="1">
      <alignment horizontal="center" vertical="center"/>
      <protection/>
    </xf>
    <xf numFmtId="1" fontId="11" fillId="0" borderId="19" xfId="21" applyNumberFormat="1" applyFont="1" applyBorder="1" applyAlignment="1" applyProtection="1">
      <alignment horizontal="center" vertical="center"/>
      <protection/>
    </xf>
    <xf numFmtId="1" fontId="11" fillId="0" borderId="34" xfId="21" applyNumberFormat="1" applyFont="1" applyBorder="1" applyAlignment="1" applyProtection="1">
      <alignment horizontal="center" vertical="center"/>
      <protection/>
    </xf>
    <xf numFmtId="1" fontId="11" fillId="0" borderId="35" xfId="21" applyNumberFormat="1" applyFont="1" applyBorder="1" applyAlignment="1" applyProtection="1">
      <alignment horizontal="center" vertical="center"/>
      <protection/>
    </xf>
    <xf numFmtId="1" fontId="11" fillId="0" borderId="33" xfId="21" applyNumberFormat="1" applyFont="1" applyBorder="1" applyAlignment="1" applyProtection="1">
      <alignment horizontal="center" vertical="center"/>
      <protection/>
    </xf>
    <xf numFmtId="164" fontId="6" fillId="0" borderId="38" xfId="21" applyNumberFormat="1" applyFont="1" applyFill="1" applyBorder="1" applyAlignment="1" applyProtection="1">
      <alignment horizontal="left"/>
      <protection/>
    </xf>
    <xf numFmtId="164" fontId="8" fillId="0" borderId="37" xfId="21" applyFont="1" applyFill="1" applyBorder="1" applyAlignment="1" applyProtection="1">
      <alignment horizontal="center"/>
      <protection/>
    </xf>
    <xf numFmtId="164" fontId="6" fillId="0" borderId="56" xfId="21" applyNumberFormat="1" applyFont="1" applyFill="1" applyBorder="1" applyAlignment="1" applyProtection="1">
      <alignment horizontal="left" vertical="center"/>
      <protection/>
    </xf>
    <xf numFmtId="164" fontId="6" fillId="0" borderId="46" xfId="21" applyNumberFormat="1" applyFont="1" applyFill="1" applyBorder="1" applyAlignment="1" applyProtection="1">
      <alignment horizontal="center" vertical="center"/>
      <protection/>
    </xf>
    <xf numFmtId="164" fontId="8" fillId="0" borderId="39" xfId="21" applyFont="1" applyFill="1" applyBorder="1" applyAlignment="1" applyProtection="1">
      <alignment horizontal="center"/>
      <protection/>
    </xf>
    <xf numFmtId="164" fontId="10" fillId="0" borderId="33" xfId="21" applyNumberFormat="1" applyFont="1" applyFill="1" applyBorder="1" applyAlignment="1" applyProtection="1">
      <alignment horizontal="center"/>
      <protection/>
    </xf>
    <xf numFmtId="164" fontId="11" fillId="0" borderId="5" xfId="21" applyFont="1" applyBorder="1" applyAlignment="1" applyProtection="1">
      <alignment horizontal="center" vertical="center"/>
      <protection/>
    </xf>
    <xf numFmtId="164" fontId="11" fillId="0" borderId="4" xfId="21" applyFont="1" applyBorder="1" applyAlignment="1" applyProtection="1">
      <alignment horizontal="center" vertical="center"/>
      <protection/>
    </xf>
    <xf numFmtId="164" fontId="11" fillId="0" borderId="57" xfId="21" applyFont="1" applyBorder="1" applyAlignment="1" applyProtection="1">
      <alignment horizontal="center" vertical="center"/>
      <protection/>
    </xf>
    <xf numFmtId="164" fontId="11" fillId="0" borderId="58" xfId="21" applyFont="1" applyBorder="1" applyAlignment="1" applyProtection="1">
      <alignment horizontal="center" vertical="center"/>
      <protection/>
    </xf>
    <xf numFmtId="164" fontId="11" fillId="0" borderId="59" xfId="21" applyFont="1" applyBorder="1" applyAlignment="1" applyProtection="1">
      <alignment horizontal="center" vertical="center"/>
      <protection/>
    </xf>
    <xf numFmtId="164" fontId="11" fillId="0" borderId="46" xfId="21" applyFont="1" applyBorder="1" applyAlignment="1" applyProtection="1">
      <alignment horizontal="center" vertical="center"/>
      <protection/>
    </xf>
    <xf numFmtId="164" fontId="11" fillId="0" borderId="20" xfId="21" applyFont="1" applyBorder="1" applyAlignment="1" applyProtection="1">
      <alignment horizontal="center" vertical="center"/>
      <protection/>
    </xf>
    <xf numFmtId="164" fontId="6" fillId="0" borderId="38" xfId="21" applyNumberFormat="1" applyFont="1" applyFill="1" applyBorder="1" applyAlignment="1" applyProtection="1">
      <alignment horizontal="center"/>
      <protection/>
    </xf>
    <xf numFmtId="164" fontId="6" fillId="0" borderId="2" xfId="21" applyNumberFormat="1" applyFont="1" applyFill="1" applyBorder="1" applyAlignment="1" applyProtection="1">
      <alignment horizontal="center"/>
      <protection/>
    </xf>
    <xf numFmtId="164" fontId="6" fillId="0" borderId="3" xfId="21" applyNumberFormat="1" applyFont="1" applyFill="1" applyBorder="1" applyAlignment="1" applyProtection="1">
      <alignment horizontal="center"/>
      <protection/>
    </xf>
    <xf numFmtId="164" fontId="6" fillId="0" borderId="56" xfId="21" applyNumberFormat="1" applyFont="1" applyFill="1" applyBorder="1" applyAlignment="1" applyProtection="1">
      <alignment horizontal="center" vertical="center"/>
      <protection/>
    </xf>
    <xf numFmtId="164" fontId="6" fillId="0" borderId="9" xfId="21" applyNumberFormat="1" applyFont="1" applyFill="1" applyBorder="1" applyAlignment="1" applyProtection="1">
      <alignment horizontal="center" vertical="center"/>
      <protection/>
    </xf>
    <xf numFmtId="164" fontId="6" fillId="0" borderId="10" xfId="21" applyNumberFormat="1" applyFont="1" applyFill="1" applyBorder="1" applyAlignment="1" applyProtection="1">
      <alignment horizontal="center" vertical="center"/>
      <protection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Štátni" xfId="20"/>
    <cellStyle name="normální_Učitelia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je%20dokumenty\Excel\TARIFY\NARVL249\NOV-2001\Ako%20policajti\Tabulka%2018%20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upnica"/>
      <sheetName val="Potreba"/>
      <sheetName val="Hárok3"/>
    </sheetNames>
    <sheetDataSet>
      <sheetData sheetId="0">
        <row r="45">
          <cell r="C45">
            <v>4800</v>
          </cell>
          <cell r="D45">
            <v>4930</v>
          </cell>
          <cell r="E45">
            <v>5100</v>
          </cell>
          <cell r="F45">
            <v>5350</v>
          </cell>
          <cell r="G45">
            <v>5790</v>
          </cell>
          <cell r="H45">
            <v>6770</v>
          </cell>
          <cell r="I45">
            <v>7370</v>
          </cell>
          <cell r="J45">
            <v>8050</v>
          </cell>
          <cell r="K45">
            <v>8890</v>
          </cell>
          <cell r="L45">
            <v>9480</v>
          </cell>
          <cell r="M45">
            <v>10130</v>
          </cell>
          <cell r="N45">
            <v>10840</v>
          </cell>
          <cell r="O45">
            <v>11660</v>
          </cell>
          <cell r="P45">
            <v>12620</v>
          </cell>
        </row>
        <row r="46">
          <cell r="C46">
            <v>4970</v>
          </cell>
          <cell r="D46">
            <v>5110</v>
          </cell>
          <cell r="E46">
            <v>5290</v>
          </cell>
          <cell r="F46">
            <v>5550</v>
          </cell>
          <cell r="G46">
            <v>6020</v>
          </cell>
          <cell r="H46">
            <v>7040</v>
          </cell>
          <cell r="I46">
            <v>7680</v>
          </cell>
          <cell r="J46">
            <v>8390</v>
          </cell>
          <cell r="K46">
            <v>9250</v>
          </cell>
          <cell r="L46">
            <v>9870</v>
          </cell>
          <cell r="M46">
            <v>10540</v>
          </cell>
          <cell r="N46">
            <v>11280</v>
          </cell>
          <cell r="O46">
            <v>12130</v>
          </cell>
          <cell r="P46">
            <v>13130</v>
          </cell>
        </row>
        <row r="47">
          <cell r="C47">
            <v>5130</v>
          </cell>
          <cell r="D47">
            <v>5280</v>
          </cell>
          <cell r="E47">
            <v>5480</v>
          </cell>
          <cell r="F47">
            <v>5760</v>
          </cell>
          <cell r="G47">
            <v>6250</v>
          </cell>
          <cell r="H47">
            <v>7310</v>
          </cell>
          <cell r="I47">
            <v>7980</v>
          </cell>
          <cell r="J47">
            <v>8710</v>
          </cell>
          <cell r="K47">
            <v>9610</v>
          </cell>
          <cell r="L47">
            <v>10260</v>
          </cell>
          <cell r="M47">
            <v>10950</v>
          </cell>
          <cell r="N47">
            <v>11720</v>
          </cell>
          <cell r="O47">
            <v>12610</v>
          </cell>
          <cell r="P47">
            <v>13650</v>
          </cell>
        </row>
        <row r="48">
          <cell r="C48">
            <v>5300</v>
          </cell>
          <cell r="D48">
            <v>5460</v>
          </cell>
          <cell r="E48">
            <v>5670</v>
          </cell>
          <cell r="F48">
            <v>5970</v>
          </cell>
          <cell r="G48">
            <v>6480</v>
          </cell>
          <cell r="H48">
            <v>7580</v>
          </cell>
          <cell r="I48">
            <v>8280</v>
          </cell>
          <cell r="J48">
            <v>9040</v>
          </cell>
          <cell r="K48">
            <v>9980</v>
          </cell>
          <cell r="L48">
            <v>10650</v>
          </cell>
          <cell r="M48">
            <v>11370</v>
          </cell>
          <cell r="N48">
            <v>12160</v>
          </cell>
          <cell r="O48">
            <v>13080</v>
          </cell>
          <cell r="P48">
            <v>14170</v>
          </cell>
        </row>
        <row r="49">
          <cell r="C49">
            <v>5470</v>
          </cell>
          <cell r="D49">
            <v>5640</v>
          </cell>
          <cell r="E49">
            <v>5860</v>
          </cell>
          <cell r="F49">
            <v>6180</v>
          </cell>
          <cell r="G49">
            <v>6700</v>
          </cell>
          <cell r="H49">
            <v>7850</v>
          </cell>
          <cell r="I49">
            <v>8570</v>
          </cell>
          <cell r="J49">
            <v>9370</v>
          </cell>
          <cell r="K49">
            <v>10350</v>
          </cell>
          <cell r="L49">
            <v>11030</v>
          </cell>
          <cell r="M49">
            <v>11780</v>
          </cell>
          <cell r="N49">
            <v>12610</v>
          </cell>
          <cell r="O49">
            <v>13560</v>
          </cell>
          <cell r="P49">
            <v>14680</v>
          </cell>
        </row>
        <row r="50">
          <cell r="C50">
            <v>5640</v>
          </cell>
          <cell r="D50">
            <v>5820</v>
          </cell>
          <cell r="E50">
            <v>6050</v>
          </cell>
          <cell r="F50">
            <v>6390</v>
          </cell>
          <cell r="G50">
            <v>6930</v>
          </cell>
          <cell r="H50">
            <v>8120</v>
          </cell>
          <cell r="I50">
            <v>8870</v>
          </cell>
          <cell r="J50">
            <v>9700</v>
          </cell>
          <cell r="K50">
            <v>10700</v>
          </cell>
          <cell r="L50">
            <v>11420</v>
          </cell>
          <cell r="M50">
            <v>12190</v>
          </cell>
          <cell r="N50">
            <v>13050</v>
          </cell>
          <cell r="O50">
            <v>14040</v>
          </cell>
          <cell r="P50">
            <v>15200</v>
          </cell>
        </row>
        <row r="51">
          <cell r="C51">
            <v>5800</v>
          </cell>
          <cell r="D51">
            <v>5990</v>
          </cell>
          <cell r="E51">
            <v>6240</v>
          </cell>
          <cell r="F51">
            <v>6590</v>
          </cell>
          <cell r="G51">
            <v>7160</v>
          </cell>
          <cell r="H51">
            <v>8400</v>
          </cell>
          <cell r="I51">
            <v>9170</v>
          </cell>
          <cell r="J51">
            <v>10020</v>
          </cell>
          <cell r="K51">
            <v>11070</v>
          </cell>
          <cell r="L51">
            <v>11810</v>
          </cell>
          <cell r="M51">
            <v>12610</v>
          </cell>
          <cell r="N51">
            <v>13490</v>
          </cell>
          <cell r="O51">
            <v>14510</v>
          </cell>
          <cell r="P51">
            <v>15720</v>
          </cell>
        </row>
        <row r="52">
          <cell r="C52">
            <v>5970</v>
          </cell>
          <cell r="D52">
            <v>6170</v>
          </cell>
          <cell r="E52">
            <v>6430</v>
          </cell>
          <cell r="F52">
            <v>6800</v>
          </cell>
          <cell r="G52">
            <v>7390</v>
          </cell>
          <cell r="H52">
            <v>8670</v>
          </cell>
          <cell r="I52">
            <v>9470</v>
          </cell>
          <cell r="J52">
            <v>10360</v>
          </cell>
          <cell r="K52">
            <v>11430</v>
          </cell>
          <cell r="L52">
            <v>12200</v>
          </cell>
          <cell r="M52">
            <v>13010</v>
          </cell>
          <cell r="N52">
            <v>13930</v>
          </cell>
          <cell r="O52">
            <v>15000</v>
          </cell>
          <cell r="P52">
            <v>16230</v>
          </cell>
        </row>
        <row r="53">
          <cell r="C53">
            <v>6140</v>
          </cell>
          <cell r="D53">
            <v>6340</v>
          </cell>
          <cell r="E53">
            <v>6620</v>
          </cell>
          <cell r="F53">
            <v>7010</v>
          </cell>
          <cell r="G53">
            <v>7620</v>
          </cell>
          <cell r="H53">
            <v>8930</v>
          </cell>
          <cell r="I53">
            <v>9770</v>
          </cell>
          <cell r="J53">
            <v>10680</v>
          </cell>
          <cell r="K53">
            <v>11790</v>
          </cell>
          <cell r="L53">
            <v>12580</v>
          </cell>
          <cell r="M53">
            <v>13420</v>
          </cell>
          <cell r="N53">
            <v>14370</v>
          </cell>
          <cell r="O53">
            <v>15470</v>
          </cell>
          <cell r="P53">
            <v>16750</v>
          </cell>
        </row>
        <row r="54">
          <cell r="C54">
            <v>6310</v>
          </cell>
          <cell r="D54">
            <v>6520</v>
          </cell>
          <cell r="E54">
            <v>6810</v>
          </cell>
          <cell r="F54">
            <v>7220</v>
          </cell>
          <cell r="G54">
            <v>7850</v>
          </cell>
          <cell r="H54">
            <v>9200</v>
          </cell>
          <cell r="I54">
            <v>10080</v>
          </cell>
          <cell r="J54">
            <v>11010</v>
          </cell>
          <cell r="K54">
            <v>12150</v>
          </cell>
          <cell r="L54">
            <v>12970</v>
          </cell>
          <cell r="M54">
            <v>13840</v>
          </cell>
          <cell r="N54">
            <v>14810</v>
          </cell>
          <cell r="O54">
            <v>15940</v>
          </cell>
          <cell r="P54">
            <v>17270</v>
          </cell>
        </row>
        <row r="55">
          <cell r="C55">
            <v>6470</v>
          </cell>
          <cell r="D55">
            <v>6690</v>
          </cell>
          <cell r="E55">
            <v>7000</v>
          </cell>
          <cell r="F55">
            <v>7420</v>
          </cell>
          <cell r="G55">
            <v>8080</v>
          </cell>
          <cell r="H55">
            <v>9470</v>
          </cell>
          <cell r="I55">
            <v>10370</v>
          </cell>
          <cell r="J55">
            <v>11340</v>
          </cell>
          <cell r="K55">
            <v>12520</v>
          </cell>
          <cell r="L55">
            <v>13360</v>
          </cell>
          <cell r="M55">
            <v>14250</v>
          </cell>
          <cell r="N55">
            <v>15250</v>
          </cell>
          <cell r="O55">
            <v>16420</v>
          </cell>
          <cell r="P55">
            <v>17780</v>
          </cell>
        </row>
        <row r="56">
          <cell r="C56">
            <v>6640</v>
          </cell>
          <cell r="D56">
            <v>6870</v>
          </cell>
          <cell r="E56">
            <v>7190</v>
          </cell>
          <cell r="F56">
            <v>7630</v>
          </cell>
          <cell r="G56">
            <v>8300</v>
          </cell>
          <cell r="H56">
            <v>9740</v>
          </cell>
          <cell r="I56">
            <v>10670</v>
          </cell>
          <cell r="J56">
            <v>11670</v>
          </cell>
          <cell r="K56">
            <v>12870</v>
          </cell>
          <cell r="L56">
            <v>13750</v>
          </cell>
          <cell r="M56">
            <v>14670</v>
          </cell>
          <cell r="N56">
            <v>15700</v>
          </cell>
          <cell r="O56">
            <v>16900</v>
          </cell>
          <cell r="P56">
            <v>18300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2"/>
  <sheetViews>
    <sheetView workbookViewId="0" topLeftCell="S1">
      <selection activeCell="Z27" sqref="Z27"/>
    </sheetView>
  </sheetViews>
  <sheetFormatPr defaultColWidth="9.00390625" defaultRowHeight="12.75"/>
  <cols>
    <col min="2" max="16" width="7.75390625" style="0" customWidth="1"/>
    <col min="19" max="34" width="7.75390625" style="0" customWidth="1"/>
  </cols>
  <sheetData>
    <row r="1" spans="4:20" ht="12.75">
      <c r="D1" s="170" t="s">
        <v>34</v>
      </c>
      <c r="T1" t="s">
        <v>35</v>
      </c>
    </row>
    <row r="2" ht="13.5" thickBot="1"/>
    <row r="3" spans="1:34" ht="15.75">
      <c r="A3" s="1"/>
      <c r="B3" s="10"/>
      <c r="C3" s="199" t="s">
        <v>36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1"/>
      <c r="S3" s="1"/>
      <c r="T3" s="10"/>
      <c r="U3" s="199" t="s">
        <v>36</v>
      </c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1"/>
    </row>
    <row r="4" spans="1:34" ht="15.75">
      <c r="A4" s="11" t="s">
        <v>5</v>
      </c>
      <c r="B4" s="122" t="s">
        <v>7</v>
      </c>
      <c r="C4" s="202" t="s">
        <v>6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S4" s="11" t="s">
        <v>5</v>
      </c>
      <c r="T4" s="122" t="s">
        <v>7</v>
      </c>
      <c r="U4" s="202" t="s">
        <v>6</v>
      </c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4"/>
    </row>
    <row r="5" spans="1:34" ht="15.75" thickBot="1">
      <c r="A5" s="22" t="s">
        <v>8</v>
      </c>
      <c r="B5" s="123" t="s">
        <v>9</v>
      </c>
      <c r="C5" s="124">
        <v>1</v>
      </c>
      <c r="D5" s="125">
        <v>2</v>
      </c>
      <c r="E5" s="125">
        <v>3</v>
      </c>
      <c r="F5" s="125">
        <v>4</v>
      </c>
      <c r="G5" s="125">
        <v>5</v>
      </c>
      <c r="H5" s="125">
        <v>6</v>
      </c>
      <c r="I5" s="125">
        <v>7</v>
      </c>
      <c r="J5" s="125">
        <v>8</v>
      </c>
      <c r="K5" s="125">
        <v>9</v>
      </c>
      <c r="L5" s="125">
        <v>10</v>
      </c>
      <c r="M5" s="125">
        <v>11</v>
      </c>
      <c r="N5" s="125">
        <v>12</v>
      </c>
      <c r="O5" s="126">
        <v>13</v>
      </c>
      <c r="P5" s="127">
        <v>14</v>
      </c>
      <c r="S5" s="22" t="s">
        <v>8</v>
      </c>
      <c r="T5" s="123" t="s">
        <v>9</v>
      </c>
      <c r="U5" s="23">
        <v>1</v>
      </c>
      <c r="V5" s="24">
        <v>2</v>
      </c>
      <c r="W5" s="24">
        <v>3</v>
      </c>
      <c r="X5" s="24">
        <v>4</v>
      </c>
      <c r="Y5" s="24">
        <v>5</v>
      </c>
      <c r="Z5" s="125">
        <v>6</v>
      </c>
      <c r="AA5" s="125">
        <v>7</v>
      </c>
      <c r="AB5" s="125">
        <v>8</v>
      </c>
      <c r="AC5" s="125">
        <v>9</v>
      </c>
      <c r="AD5" s="24">
        <v>10</v>
      </c>
      <c r="AE5" s="24">
        <v>11</v>
      </c>
      <c r="AF5" s="24">
        <v>12</v>
      </c>
      <c r="AG5" s="25">
        <v>13</v>
      </c>
      <c r="AH5" s="26">
        <v>14</v>
      </c>
    </row>
    <row r="6" spans="1:34" ht="15">
      <c r="A6" s="32">
        <v>1</v>
      </c>
      <c r="B6" s="128" t="s">
        <v>10</v>
      </c>
      <c r="C6" s="129">
        <v>4800</v>
      </c>
      <c r="D6" s="130">
        <v>4930</v>
      </c>
      <c r="E6" s="130">
        <v>5100</v>
      </c>
      <c r="F6" s="130">
        <v>5350</v>
      </c>
      <c r="G6" s="130">
        <v>5790</v>
      </c>
      <c r="H6" s="130">
        <v>6290</v>
      </c>
      <c r="I6" s="130">
        <v>6850</v>
      </c>
      <c r="J6" s="130">
        <v>7480</v>
      </c>
      <c r="K6" s="130">
        <v>8260</v>
      </c>
      <c r="L6" s="130">
        <v>8810</v>
      </c>
      <c r="M6" s="130">
        <v>9410</v>
      </c>
      <c r="N6" s="130">
        <v>10070</v>
      </c>
      <c r="O6" s="130">
        <v>10830</v>
      </c>
      <c r="P6" s="131">
        <v>11720</v>
      </c>
      <c r="S6" s="32">
        <v>1</v>
      </c>
      <c r="T6" s="128" t="s">
        <v>10</v>
      </c>
      <c r="U6" s="132">
        <f aca="true" t="shared" si="0" ref="U6:U17">C45</f>
        <v>4800</v>
      </c>
      <c r="V6" s="133">
        <f aca="true" t="shared" si="1" ref="V6:V17">D45</f>
        <v>4930</v>
      </c>
      <c r="W6" s="133">
        <f aca="true" t="shared" si="2" ref="W6:W17">E45</f>
        <v>5100</v>
      </c>
      <c r="X6" s="133">
        <f aca="true" t="shared" si="3" ref="X6:X17">F45</f>
        <v>5350</v>
      </c>
      <c r="Y6" s="134">
        <f aca="true" t="shared" si="4" ref="Y6:Y17">G45</f>
        <v>5790</v>
      </c>
      <c r="Z6" s="135">
        <f>Y6+Z19</f>
        <v>6390</v>
      </c>
      <c r="AA6" s="135">
        <f>Z6+AA19</f>
        <v>7050</v>
      </c>
      <c r="AB6" s="135">
        <f>AA6+AB19</f>
        <v>7790</v>
      </c>
      <c r="AC6" s="135">
        <f>AB6+AC19</f>
        <v>8700</v>
      </c>
      <c r="AD6" s="136">
        <f aca="true" t="shared" si="5" ref="AD6:AD17">L45</f>
        <v>9480</v>
      </c>
      <c r="AE6" s="137">
        <f aca="true" t="shared" si="6" ref="AE6:AE17">M45</f>
        <v>10130</v>
      </c>
      <c r="AF6" s="137">
        <f aca="true" t="shared" si="7" ref="AF6:AF17">N45</f>
        <v>10840</v>
      </c>
      <c r="AG6" s="137">
        <f aca="true" t="shared" si="8" ref="AG6:AG17">O45</f>
        <v>11660</v>
      </c>
      <c r="AH6" s="138">
        <f aca="true" t="shared" si="9" ref="AH6:AH17">P45</f>
        <v>12620</v>
      </c>
    </row>
    <row r="7" spans="1:34" ht="15">
      <c r="A7" s="38">
        <v>2</v>
      </c>
      <c r="B7" s="139" t="s">
        <v>11</v>
      </c>
      <c r="C7" s="140">
        <v>4970</v>
      </c>
      <c r="D7" s="141">
        <v>5110</v>
      </c>
      <c r="E7" s="141">
        <v>5290</v>
      </c>
      <c r="F7" s="141">
        <v>5550</v>
      </c>
      <c r="G7" s="141">
        <v>6020</v>
      </c>
      <c r="H7" s="141">
        <v>6540</v>
      </c>
      <c r="I7" s="141">
        <v>7130</v>
      </c>
      <c r="J7" s="141">
        <v>7790</v>
      </c>
      <c r="K7" s="141">
        <v>8590</v>
      </c>
      <c r="L7" s="141">
        <v>9170</v>
      </c>
      <c r="M7" s="141">
        <v>9790</v>
      </c>
      <c r="N7" s="141">
        <v>10480</v>
      </c>
      <c r="O7" s="141">
        <v>11270</v>
      </c>
      <c r="P7" s="142">
        <v>12200</v>
      </c>
      <c r="S7" s="38">
        <v>2</v>
      </c>
      <c r="T7" s="139" t="s">
        <v>11</v>
      </c>
      <c r="U7" s="143">
        <f t="shared" si="0"/>
        <v>4970</v>
      </c>
      <c r="V7" s="144">
        <f t="shared" si="1"/>
        <v>5110</v>
      </c>
      <c r="W7" s="144">
        <f t="shared" si="2"/>
        <v>5290</v>
      </c>
      <c r="X7" s="144">
        <f t="shared" si="3"/>
        <v>5550</v>
      </c>
      <c r="Y7" s="145">
        <f t="shared" si="4"/>
        <v>6020</v>
      </c>
      <c r="Z7" s="146">
        <f aca="true" t="shared" si="10" ref="Z7:Z16">Z6+(Z$17-Z$6)/11</f>
        <v>6641.827602449364</v>
      </c>
      <c r="AA7" s="146">
        <f aca="true" t="shared" si="11" ref="AA7:AA16">AA6+(AA$17-AA$6)/11</f>
        <v>7331.225610637375</v>
      </c>
      <c r="AB7" s="146">
        <f aca="true" t="shared" si="12" ref="AB7:AB16">AB6+(AB$17-AB$6)/11</f>
        <v>8106.355673523557</v>
      </c>
      <c r="AC7" s="146">
        <f aca="true" t="shared" si="13" ref="AC7:AC16">AC6+(AC$17-AC$6)/11</f>
        <v>9055.274671852212</v>
      </c>
      <c r="AD7" s="147">
        <f t="shared" si="5"/>
        <v>9870</v>
      </c>
      <c r="AE7" s="148">
        <f t="shared" si="6"/>
        <v>10540</v>
      </c>
      <c r="AF7" s="148">
        <f t="shared" si="7"/>
        <v>11280</v>
      </c>
      <c r="AG7" s="148">
        <f t="shared" si="8"/>
        <v>12130</v>
      </c>
      <c r="AH7" s="149">
        <f t="shared" si="9"/>
        <v>13130</v>
      </c>
    </row>
    <row r="8" spans="1:34" ht="15">
      <c r="A8" s="38">
        <v>3</v>
      </c>
      <c r="B8" s="139" t="s">
        <v>12</v>
      </c>
      <c r="C8" s="140">
        <v>5130</v>
      </c>
      <c r="D8" s="141">
        <v>5280</v>
      </c>
      <c r="E8" s="141">
        <v>5480</v>
      </c>
      <c r="F8" s="141">
        <v>5760</v>
      </c>
      <c r="G8" s="141">
        <v>6250</v>
      </c>
      <c r="H8" s="141">
        <v>6790</v>
      </c>
      <c r="I8" s="141">
        <v>7410</v>
      </c>
      <c r="J8" s="141">
        <v>8090</v>
      </c>
      <c r="K8" s="141">
        <v>8930</v>
      </c>
      <c r="L8" s="141">
        <v>9530</v>
      </c>
      <c r="M8" s="141">
        <v>10170</v>
      </c>
      <c r="N8" s="141">
        <v>10890</v>
      </c>
      <c r="O8" s="141">
        <v>11710</v>
      </c>
      <c r="P8" s="142">
        <v>12680</v>
      </c>
      <c r="S8" s="38">
        <v>3</v>
      </c>
      <c r="T8" s="139" t="s">
        <v>12</v>
      </c>
      <c r="U8" s="143">
        <f t="shared" si="0"/>
        <v>5130</v>
      </c>
      <c r="V8" s="144">
        <f t="shared" si="1"/>
        <v>5280</v>
      </c>
      <c r="W8" s="144">
        <f t="shared" si="2"/>
        <v>5480</v>
      </c>
      <c r="X8" s="144">
        <f t="shared" si="3"/>
        <v>5760</v>
      </c>
      <c r="Y8" s="145">
        <f t="shared" si="4"/>
        <v>6250</v>
      </c>
      <c r="Z8" s="146">
        <f t="shared" si="10"/>
        <v>6893.655204898729</v>
      </c>
      <c r="AA8" s="146">
        <f t="shared" si="11"/>
        <v>7612.45122127475</v>
      </c>
      <c r="AB8" s="146">
        <f t="shared" si="12"/>
        <v>8422.711347047114</v>
      </c>
      <c r="AC8" s="146">
        <f t="shared" si="13"/>
        <v>9410.549343704424</v>
      </c>
      <c r="AD8" s="147">
        <f t="shared" si="5"/>
        <v>10260</v>
      </c>
      <c r="AE8" s="148">
        <f t="shared" si="6"/>
        <v>10950</v>
      </c>
      <c r="AF8" s="148">
        <f t="shared" si="7"/>
        <v>11720</v>
      </c>
      <c r="AG8" s="148">
        <f t="shared" si="8"/>
        <v>12610</v>
      </c>
      <c r="AH8" s="149">
        <f t="shared" si="9"/>
        <v>13650</v>
      </c>
    </row>
    <row r="9" spans="1:34" ht="15">
      <c r="A9" s="38">
        <v>4</v>
      </c>
      <c r="B9" s="139" t="s">
        <v>13</v>
      </c>
      <c r="C9" s="140">
        <v>5300</v>
      </c>
      <c r="D9" s="141">
        <v>5460</v>
      </c>
      <c r="E9" s="141">
        <v>5670</v>
      </c>
      <c r="F9" s="141">
        <v>5970</v>
      </c>
      <c r="G9" s="141">
        <v>6480</v>
      </c>
      <c r="H9" s="141">
        <v>7040</v>
      </c>
      <c r="I9" s="141">
        <v>7690</v>
      </c>
      <c r="J9" s="141">
        <v>8400</v>
      </c>
      <c r="K9" s="141">
        <v>9270</v>
      </c>
      <c r="L9" s="141">
        <v>9890</v>
      </c>
      <c r="M9" s="141">
        <v>10560</v>
      </c>
      <c r="N9" s="141">
        <v>11300</v>
      </c>
      <c r="O9" s="141">
        <v>12150</v>
      </c>
      <c r="P9" s="142">
        <v>13160</v>
      </c>
      <c r="S9" s="38">
        <v>4</v>
      </c>
      <c r="T9" s="139" t="s">
        <v>13</v>
      </c>
      <c r="U9" s="143">
        <f t="shared" si="0"/>
        <v>5300</v>
      </c>
      <c r="V9" s="144">
        <f t="shared" si="1"/>
        <v>5460</v>
      </c>
      <c r="W9" s="144">
        <f t="shared" si="2"/>
        <v>5670</v>
      </c>
      <c r="X9" s="144">
        <f t="shared" si="3"/>
        <v>5970</v>
      </c>
      <c r="Y9" s="145">
        <f t="shared" si="4"/>
        <v>6480</v>
      </c>
      <c r="Z9" s="146">
        <f t="shared" si="10"/>
        <v>7145.482807348093</v>
      </c>
      <c r="AA9" s="146">
        <f t="shared" si="11"/>
        <v>7893.676831912126</v>
      </c>
      <c r="AB9" s="146">
        <f t="shared" si="12"/>
        <v>8739.06702057067</v>
      </c>
      <c r="AC9" s="146">
        <f t="shared" si="13"/>
        <v>9765.824015556636</v>
      </c>
      <c r="AD9" s="147">
        <f t="shared" si="5"/>
        <v>10650</v>
      </c>
      <c r="AE9" s="148">
        <f t="shared" si="6"/>
        <v>11370</v>
      </c>
      <c r="AF9" s="148">
        <f t="shared" si="7"/>
        <v>12160</v>
      </c>
      <c r="AG9" s="148">
        <f t="shared" si="8"/>
        <v>13080</v>
      </c>
      <c r="AH9" s="149">
        <f t="shared" si="9"/>
        <v>14170</v>
      </c>
    </row>
    <row r="10" spans="1:34" ht="15">
      <c r="A10" s="38">
        <v>5</v>
      </c>
      <c r="B10" s="139" t="s">
        <v>14</v>
      </c>
      <c r="C10" s="140">
        <v>5470</v>
      </c>
      <c r="D10" s="141">
        <v>5640</v>
      </c>
      <c r="E10" s="141">
        <v>5860</v>
      </c>
      <c r="F10" s="141">
        <v>6180</v>
      </c>
      <c r="G10" s="141">
        <v>6700</v>
      </c>
      <c r="H10" s="141">
        <v>7290</v>
      </c>
      <c r="I10" s="141">
        <v>7960</v>
      </c>
      <c r="J10" s="141">
        <v>8700</v>
      </c>
      <c r="K10" s="141">
        <v>9610</v>
      </c>
      <c r="L10" s="141">
        <v>10250</v>
      </c>
      <c r="M10" s="141">
        <v>10940</v>
      </c>
      <c r="N10" s="141">
        <v>11710</v>
      </c>
      <c r="O10" s="141">
        <v>12600</v>
      </c>
      <c r="P10" s="142">
        <v>13640</v>
      </c>
      <c r="S10" s="38">
        <v>5</v>
      </c>
      <c r="T10" s="139" t="s">
        <v>14</v>
      </c>
      <c r="U10" s="143">
        <f t="shared" si="0"/>
        <v>5470</v>
      </c>
      <c r="V10" s="144">
        <f t="shared" si="1"/>
        <v>5640</v>
      </c>
      <c r="W10" s="144">
        <f t="shared" si="2"/>
        <v>5860</v>
      </c>
      <c r="X10" s="144">
        <f t="shared" si="3"/>
        <v>6180</v>
      </c>
      <c r="Y10" s="145">
        <f t="shared" si="4"/>
        <v>6700</v>
      </c>
      <c r="Z10" s="146">
        <f t="shared" si="10"/>
        <v>7397.310409797457</v>
      </c>
      <c r="AA10" s="146">
        <f t="shared" si="11"/>
        <v>8174.902442549501</v>
      </c>
      <c r="AB10" s="146">
        <f t="shared" si="12"/>
        <v>9055.422694094226</v>
      </c>
      <c r="AC10" s="146">
        <f t="shared" si="13"/>
        <v>10121.098687408848</v>
      </c>
      <c r="AD10" s="147">
        <f t="shared" si="5"/>
        <v>11030</v>
      </c>
      <c r="AE10" s="148">
        <f t="shared" si="6"/>
        <v>11780</v>
      </c>
      <c r="AF10" s="148">
        <f t="shared" si="7"/>
        <v>12610</v>
      </c>
      <c r="AG10" s="148">
        <f t="shared" si="8"/>
        <v>13560</v>
      </c>
      <c r="AH10" s="149">
        <f t="shared" si="9"/>
        <v>14680</v>
      </c>
    </row>
    <row r="11" spans="1:34" ht="15">
      <c r="A11" s="38">
        <v>6</v>
      </c>
      <c r="B11" s="139" t="s">
        <v>15</v>
      </c>
      <c r="C11" s="140">
        <v>5640</v>
      </c>
      <c r="D11" s="141">
        <v>5820</v>
      </c>
      <c r="E11" s="141">
        <v>6050</v>
      </c>
      <c r="F11" s="141">
        <v>6390</v>
      </c>
      <c r="G11" s="141">
        <v>6930</v>
      </c>
      <c r="H11" s="141">
        <v>7540</v>
      </c>
      <c r="I11" s="141">
        <v>8240</v>
      </c>
      <c r="J11" s="141">
        <v>9010</v>
      </c>
      <c r="K11" s="141">
        <v>9940</v>
      </c>
      <c r="L11" s="141">
        <v>10610</v>
      </c>
      <c r="M11" s="141">
        <v>11320</v>
      </c>
      <c r="N11" s="141">
        <v>12120</v>
      </c>
      <c r="O11" s="141">
        <v>13040</v>
      </c>
      <c r="P11" s="142">
        <v>14120</v>
      </c>
      <c r="S11" s="38">
        <v>6</v>
      </c>
      <c r="T11" s="139" t="s">
        <v>15</v>
      </c>
      <c r="U11" s="143">
        <f t="shared" si="0"/>
        <v>5640</v>
      </c>
      <c r="V11" s="144">
        <f t="shared" si="1"/>
        <v>5820</v>
      </c>
      <c r="W11" s="144">
        <f t="shared" si="2"/>
        <v>6050</v>
      </c>
      <c r="X11" s="144">
        <f t="shared" si="3"/>
        <v>6390</v>
      </c>
      <c r="Y11" s="145">
        <f t="shared" si="4"/>
        <v>6930</v>
      </c>
      <c r="Z11" s="146">
        <f t="shared" si="10"/>
        <v>7649.138012246822</v>
      </c>
      <c r="AA11" s="146">
        <f t="shared" si="11"/>
        <v>8456.128053186876</v>
      </c>
      <c r="AB11" s="146">
        <f t="shared" si="12"/>
        <v>9371.778367617782</v>
      </c>
      <c r="AC11" s="146">
        <f t="shared" si="13"/>
        <v>10476.37335926106</v>
      </c>
      <c r="AD11" s="147">
        <f t="shared" si="5"/>
        <v>11420</v>
      </c>
      <c r="AE11" s="148">
        <f t="shared" si="6"/>
        <v>12190</v>
      </c>
      <c r="AF11" s="148">
        <f t="shared" si="7"/>
        <v>13050</v>
      </c>
      <c r="AG11" s="148">
        <f t="shared" si="8"/>
        <v>14040</v>
      </c>
      <c r="AH11" s="149">
        <f t="shared" si="9"/>
        <v>15200</v>
      </c>
    </row>
    <row r="12" spans="1:34" ht="15">
      <c r="A12" s="38">
        <v>7</v>
      </c>
      <c r="B12" s="139" t="s">
        <v>16</v>
      </c>
      <c r="C12" s="140">
        <v>5800</v>
      </c>
      <c r="D12" s="141">
        <v>5990</v>
      </c>
      <c r="E12" s="141">
        <v>6240</v>
      </c>
      <c r="F12" s="141">
        <v>6590</v>
      </c>
      <c r="G12" s="141">
        <v>7160</v>
      </c>
      <c r="H12" s="141">
        <v>7800</v>
      </c>
      <c r="I12" s="141">
        <v>8520</v>
      </c>
      <c r="J12" s="141">
        <v>9310</v>
      </c>
      <c r="K12" s="141">
        <v>10280</v>
      </c>
      <c r="L12" s="141">
        <v>10970</v>
      </c>
      <c r="M12" s="141">
        <v>11710</v>
      </c>
      <c r="N12" s="141">
        <v>12530</v>
      </c>
      <c r="O12" s="141">
        <v>13480</v>
      </c>
      <c r="P12" s="142">
        <v>14600</v>
      </c>
      <c r="S12" s="38">
        <v>7</v>
      </c>
      <c r="T12" s="139" t="s">
        <v>16</v>
      </c>
      <c r="U12" s="143">
        <f t="shared" si="0"/>
        <v>5800</v>
      </c>
      <c r="V12" s="144">
        <f t="shared" si="1"/>
        <v>5990</v>
      </c>
      <c r="W12" s="144">
        <f t="shared" si="2"/>
        <v>6240</v>
      </c>
      <c r="X12" s="144">
        <f t="shared" si="3"/>
        <v>6590</v>
      </c>
      <c r="Y12" s="145">
        <f t="shared" si="4"/>
        <v>7160</v>
      </c>
      <c r="Z12" s="146">
        <f t="shared" si="10"/>
        <v>7900.965614696186</v>
      </c>
      <c r="AA12" s="146">
        <f t="shared" si="11"/>
        <v>8737.353663824251</v>
      </c>
      <c r="AB12" s="146">
        <f t="shared" si="12"/>
        <v>9688.134041141338</v>
      </c>
      <c r="AC12" s="146">
        <f t="shared" si="13"/>
        <v>10831.648031113273</v>
      </c>
      <c r="AD12" s="147">
        <f t="shared" si="5"/>
        <v>11810</v>
      </c>
      <c r="AE12" s="148">
        <f t="shared" si="6"/>
        <v>12610</v>
      </c>
      <c r="AF12" s="148">
        <f t="shared" si="7"/>
        <v>13490</v>
      </c>
      <c r="AG12" s="148">
        <f t="shared" si="8"/>
        <v>14510</v>
      </c>
      <c r="AH12" s="149">
        <f t="shared" si="9"/>
        <v>15720</v>
      </c>
    </row>
    <row r="13" spans="1:34" ht="15">
      <c r="A13" s="38">
        <v>8</v>
      </c>
      <c r="B13" s="139" t="s">
        <v>17</v>
      </c>
      <c r="C13" s="140">
        <v>5970</v>
      </c>
      <c r="D13" s="141">
        <v>6170</v>
      </c>
      <c r="E13" s="141">
        <v>6430</v>
      </c>
      <c r="F13" s="141">
        <v>6800</v>
      </c>
      <c r="G13" s="141">
        <v>7390</v>
      </c>
      <c r="H13" s="141">
        <v>8050</v>
      </c>
      <c r="I13" s="141">
        <v>8800</v>
      </c>
      <c r="J13" s="141">
        <v>9620</v>
      </c>
      <c r="K13" s="141">
        <v>10620</v>
      </c>
      <c r="L13" s="141">
        <v>11330</v>
      </c>
      <c r="M13" s="141">
        <v>12090</v>
      </c>
      <c r="N13" s="141">
        <v>12940</v>
      </c>
      <c r="O13" s="141">
        <v>13930</v>
      </c>
      <c r="P13" s="142">
        <v>15080</v>
      </c>
      <c r="S13" s="38">
        <v>8</v>
      </c>
      <c r="T13" s="139" t="s">
        <v>17</v>
      </c>
      <c r="U13" s="143">
        <f t="shared" si="0"/>
        <v>5970</v>
      </c>
      <c r="V13" s="144">
        <f t="shared" si="1"/>
        <v>6170</v>
      </c>
      <c r="W13" s="144">
        <f t="shared" si="2"/>
        <v>6430</v>
      </c>
      <c r="X13" s="144">
        <f t="shared" si="3"/>
        <v>6800</v>
      </c>
      <c r="Y13" s="145">
        <f t="shared" si="4"/>
        <v>7390</v>
      </c>
      <c r="Z13" s="146">
        <f t="shared" si="10"/>
        <v>8152.79321714555</v>
      </c>
      <c r="AA13" s="146">
        <f t="shared" si="11"/>
        <v>9018.579274461626</v>
      </c>
      <c r="AB13" s="146">
        <f t="shared" si="12"/>
        <v>10004.489714664895</v>
      </c>
      <c r="AC13" s="146">
        <f t="shared" si="13"/>
        <v>11186.922702965485</v>
      </c>
      <c r="AD13" s="147">
        <f t="shared" si="5"/>
        <v>12200</v>
      </c>
      <c r="AE13" s="148">
        <f t="shared" si="6"/>
        <v>13010</v>
      </c>
      <c r="AF13" s="148">
        <f t="shared" si="7"/>
        <v>13930</v>
      </c>
      <c r="AG13" s="148">
        <f t="shared" si="8"/>
        <v>15000</v>
      </c>
      <c r="AH13" s="149">
        <f t="shared" si="9"/>
        <v>16230</v>
      </c>
    </row>
    <row r="14" spans="1:34" ht="15">
      <c r="A14" s="38">
        <v>9</v>
      </c>
      <c r="B14" s="139" t="s">
        <v>18</v>
      </c>
      <c r="C14" s="140">
        <v>6140</v>
      </c>
      <c r="D14" s="141">
        <v>6340</v>
      </c>
      <c r="E14" s="141">
        <v>6620</v>
      </c>
      <c r="F14" s="141">
        <v>7010</v>
      </c>
      <c r="G14" s="141">
        <v>7620</v>
      </c>
      <c r="H14" s="141">
        <v>8300</v>
      </c>
      <c r="I14" s="141">
        <v>9080</v>
      </c>
      <c r="J14" s="141">
        <v>9920</v>
      </c>
      <c r="K14" s="141">
        <v>10950</v>
      </c>
      <c r="L14" s="141">
        <v>11690</v>
      </c>
      <c r="M14" s="141">
        <v>12470</v>
      </c>
      <c r="N14" s="141">
        <v>13350</v>
      </c>
      <c r="O14" s="141">
        <v>14370</v>
      </c>
      <c r="P14" s="142">
        <v>15560</v>
      </c>
      <c r="S14" s="38">
        <v>9</v>
      </c>
      <c r="T14" s="139" t="s">
        <v>18</v>
      </c>
      <c r="U14" s="143">
        <f t="shared" si="0"/>
        <v>6140</v>
      </c>
      <c r="V14" s="144">
        <f t="shared" si="1"/>
        <v>6340</v>
      </c>
      <c r="W14" s="144">
        <f t="shared" si="2"/>
        <v>6620</v>
      </c>
      <c r="X14" s="144">
        <f t="shared" si="3"/>
        <v>7010</v>
      </c>
      <c r="Y14" s="145">
        <f t="shared" si="4"/>
        <v>7620</v>
      </c>
      <c r="Z14" s="146">
        <f t="shared" si="10"/>
        <v>8404.620819594915</v>
      </c>
      <c r="AA14" s="146">
        <f t="shared" si="11"/>
        <v>9299.804885099002</v>
      </c>
      <c r="AB14" s="146">
        <f t="shared" si="12"/>
        <v>10320.84538818845</v>
      </c>
      <c r="AC14" s="146">
        <f t="shared" si="13"/>
        <v>11542.197374817697</v>
      </c>
      <c r="AD14" s="147">
        <f t="shared" si="5"/>
        <v>12580</v>
      </c>
      <c r="AE14" s="148">
        <f t="shared" si="6"/>
        <v>13420</v>
      </c>
      <c r="AF14" s="148">
        <f t="shared" si="7"/>
        <v>14370</v>
      </c>
      <c r="AG14" s="148">
        <f t="shared" si="8"/>
        <v>15470</v>
      </c>
      <c r="AH14" s="149">
        <f t="shared" si="9"/>
        <v>16750</v>
      </c>
    </row>
    <row r="15" spans="1:34" ht="15">
      <c r="A15" s="38">
        <v>10</v>
      </c>
      <c r="B15" s="139" t="s">
        <v>19</v>
      </c>
      <c r="C15" s="140">
        <v>6310</v>
      </c>
      <c r="D15" s="141">
        <v>6520</v>
      </c>
      <c r="E15" s="141">
        <v>6810</v>
      </c>
      <c r="F15" s="141">
        <v>7220</v>
      </c>
      <c r="G15" s="141">
        <v>7850</v>
      </c>
      <c r="H15" s="141">
        <v>8550</v>
      </c>
      <c r="I15" s="141">
        <v>9360</v>
      </c>
      <c r="J15" s="141">
        <v>10230</v>
      </c>
      <c r="K15" s="141">
        <v>11290</v>
      </c>
      <c r="L15" s="141">
        <v>12050</v>
      </c>
      <c r="M15" s="141">
        <v>12860</v>
      </c>
      <c r="N15" s="141">
        <v>13760</v>
      </c>
      <c r="O15" s="141">
        <v>14810</v>
      </c>
      <c r="P15" s="142">
        <v>16040</v>
      </c>
      <c r="S15" s="38">
        <v>10</v>
      </c>
      <c r="T15" s="139" t="s">
        <v>19</v>
      </c>
      <c r="U15" s="143">
        <f t="shared" si="0"/>
        <v>6310</v>
      </c>
      <c r="V15" s="144">
        <f t="shared" si="1"/>
        <v>6520</v>
      </c>
      <c r="W15" s="144">
        <f t="shared" si="2"/>
        <v>6810</v>
      </c>
      <c r="X15" s="144">
        <f t="shared" si="3"/>
        <v>7220</v>
      </c>
      <c r="Y15" s="145">
        <f t="shared" si="4"/>
        <v>7850</v>
      </c>
      <c r="Z15" s="146">
        <f t="shared" si="10"/>
        <v>8656.44842204428</v>
      </c>
      <c r="AA15" s="146">
        <f t="shared" si="11"/>
        <v>9581.030495736377</v>
      </c>
      <c r="AB15" s="146">
        <f t="shared" si="12"/>
        <v>10637.201061712007</v>
      </c>
      <c r="AC15" s="146">
        <f t="shared" si="13"/>
        <v>11897.47204666991</v>
      </c>
      <c r="AD15" s="147">
        <f t="shared" si="5"/>
        <v>12970</v>
      </c>
      <c r="AE15" s="148">
        <f t="shared" si="6"/>
        <v>13840</v>
      </c>
      <c r="AF15" s="148">
        <f t="shared" si="7"/>
        <v>14810</v>
      </c>
      <c r="AG15" s="148">
        <f t="shared" si="8"/>
        <v>15940</v>
      </c>
      <c r="AH15" s="149">
        <f t="shared" si="9"/>
        <v>17270</v>
      </c>
    </row>
    <row r="16" spans="1:34" ht="15">
      <c r="A16" s="38">
        <v>11</v>
      </c>
      <c r="B16" s="150" t="s">
        <v>20</v>
      </c>
      <c r="C16" s="140">
        <v>6470</v>
      </c>
      <c r="D16" s="141">
        <v>6690</v>
      </c>
      <c r="E16" s="141">
        <v>7000</v>
      </c>
      <c r="F16" s="141">
        <v>7420</v>
      </c>
      <c r="G16" s="141">
        <v>8080</v>
      </c>
      <c r="H16" s="141">
        <v>8800</v>
      </c>
      <c r="I16" s="141">
        <v>9630</v>
      </c>
      <c r="J16" s="141">
        <v>10530</v>
      </c>
      <c r="K16" s="141">
        <v>11630</v>
      </c>
      <c r="L16" s="141">
        <v>12410</v>
      </c>
      <c r="M16" s="141">
        <v>13240</v>
      </c>
      <c r="N16" s="141">
        <v>14170</v>
      </c>
      <c r="O16" s="141">
        <v>15250</v>
      </c>
      <c r="P16" s="142">
        <v>16520</v>
      </c>
      <c r="S16" s="38">
        <v>11</v>
      </c>
      <c r="T16" s="150" t="s">
        <v>20</v>
      </c>
      <c r="U16" s="143">
        <f t="shared" si="0"/>
        <v>6470</v>
      </c>
      <c r="V16" s="144">
        <f t="shared" si="1"/>
        <v>6690</v>
      </c>
      <c r="W16" s="144">
        <f t="shared" si="2"/>
        <v>7000</v>
      </c>
      <c r="X16" s="144">
        <f t="shared" si="3"/>
        <v>7420</v>
      </c>
      <c r="Y16" s="145">
        <f t="shared" si="4"/>
        <v>8080</v>
      </c>
      <c r="Z16" s="146">
        <f t="shared" si="10"/>
        <v>8908.276024493643</v>
      </c>
      <c r="AA16" s="146">
        <f t="shared" si="11"/>
        <v>9862.256106373752</v>
      </c>
      <c r="AB16" s="146">
        <f t="shared" si="12"/>
        <v>10953.556735235563</v>
      </c>
      <c r="AC16" s="146">
        <f t="shared" si="13"/>
        <v>12252.746718522121</v>
      </c>
      <c r="AD16" s="147">
        <f t="shared" si="5"/>
        <v>13360</v>
      </c>
      <c r="AE16" s="148">
        <f t="shared" si="6"/>
        <v>14250</v>
      </c>
      <c r="AF16" s="148">
        <f t="shared" si="7"/>
        <v>15250</v>
      </c>
      <c r="AG16" s="148">
        <f t="shared" si="8"/>
        <v>16420</v>
      </c>
      <c r="AH16" s="149">
        <f t="shared" si="9"/>
        <v>17780</v>
      </c>
    </row>
    <row r="17" spans="1:34" ht="15.75" thickBot="1">
      <c r="A17" s="45">
        <v>12</v>
      </c>
      <c r="B17" s="151" t="s">
        <v>21</v>
      </c>
      <c r="C17" s="152">
        <v>6640</v>
      </c>
      <c r="D17" s="48">
        <v>6870</v>
      </c>
      <c r="E17" s="48">
        <v>7190</v>
      </c>
      <c r="F17" s="48">
        <v>7630</v>
      </c>
      <c r="G17" s="48">
        <v>8300</v>
      </c>
      <c r="H17" s="48">
        <v>9050</v>
      </c>
      <c r="I17" s="48">
        <v>9910</v>
      </c>
      <c r="J17" s="48">
        <v>10840</v>
      </c>
      <c r="K17" s="48">
        <v>11960</v>
      </c>
      <c r="L17" s="48">
        <v>12770</v>
      </c>
      <c r="M17" s="48">
        <v>13630</v>
      </c>
      <c r="N17" s="48">
        <v>14580</v>
      </c>
      <c r="O17" s="48">
        <v>15700</v>
      </c>
      <c r="P17" s="49">
        <v>17000</v>
      </c>
      <c r="S17" s="45">
        <v>12</v>
      </c>
      <c r="T17" s="151" t="s">
        <v>21</v>
      </c>
      <c r="U17" s="153">
        <f t="shared" si="0"/>
        <v>6640</v>
      </c>
      <c r="V17" s="154">
        <f t="shared" si="1"/>
        <v>6870</v>
      </c>
      <c r="W17" s="154">
        <f t="shared" si="2"/>
        <v>7190</v>
      </c>
      <c r="X17" s="154">
        <f t="shared" si="3"/>
        <v>7630</v>
      </c>
      <c r="Y17" s="155">
        <f t="shared" si="4"/>
        <v>8300</v>
      </c>
      <c r="Z17" s="156">
        <f>Z6*G18</f>
        <v>9160.103626943004</v>
      </c>
      <c r="AA17" s="156">
        <f>AA6*H18</f>
        <v>10143.48171701113</v>
      </c>
      <c r="AB17" s="156">
        <f>AB6*I18</f>
        <v>11269.912408759124</v>
      </c>
      <c r="AC17" s="156">
        <f>AC6*J18</f>
        <v>12608.021390374332</v>
      </c>
      <c r="AD17" s="157">
        <f t="shared" si="5"/>
        <v>13750</v>
      </c>
      <c r="AE17" s="158">
        <f t="shared" si="6"/>
        <v>14670</v>
      </c>
      <c r="AF17" s="158">
        <f t="shared" si="7"/>
        <v>15700</v>
      </c>
      <c r="AG17" s="158">
        <f t="shared" si="8"/>
        <v>16900</v>
      </c>
      <c r="AH17" s="159">
        <f t="shared" si="9"/>
        <v>18300</v>
      </c>
    </row>
    <row r="18" spans="1:16" ht="13.5" thickBot="1">
      <c r="A18" s="115" t="s">
        <v>37</v>
      </c>
      <c r="B18" s="160"/>
      <c r="C18" s="161">
        <f aca="true" t="shared" si="14" ref="C18:P18">C17/C6</f>
        <v>1.3833333333333333</v>
      </c>
      <c r="D18" s="161">
        <f t="shared" si="14"/>
        <v>1.3935091277890466</v>
      </c>
      <c r="E18" s="161">
        <f t="shared" si="14"/>
        <v>1.4098039215686275</v>
      </c>
      <c r="F18" s="161">
        <f t="shared" si="14"/>
        <v>1.4261682242990654</v>
      </c>
      <c r="G18" s="161">
        <f t="shared" si="14"/>
        <v>1.4335060449050085</v>
      </c>
      <c r="H18" s="161">
        <f t="shared" si="14"/>
        <v>1.43879173290938</v>
      </c>
      <c r="I18" s="161">
        <f t="shared" si="14"/>
        <v>1.4467153284671532</v>
      </c>
      <c r="J18" s="161">
        <f t="shared" si="14"/>
        <v>1.4491978609625669</v>
      </c>
      <c r="K18" s="161">
        <f t="shared" si="14"/>
        <v>1.4479418886198547</v>
      </c>
      <c r="L18" s="161">
        <f t="shared" si="14"/>
        <v>1.449489216799092</v>
      </c>
      <c r="M18" s="161">
        <f t="shared" si="14"/>
        <v>1.4484590860786397</v>
      </c>
      <c r="N18" s="161">
        <f t="shared" si="14"/>
        <v>1.4478649453823238</v>
      </c>
      <c r="O18" s="161">
        <f t="shared" si="14"/>
        <v>1.4496768236380424</v>
      </c>
      <c r="P18" s="162">
        <f t="shared" si="14"/>
        <v>1.4505119453924915</v>
      </c>
    </row>
    <row r="19" spans="1:34" ht="12.75">
      <c r="A19" s="163"/>
      <c r="B19" s="163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S19" s="115" t="s">
        <v>38</v>
      </c>
      <c r="T19" s="160"/>
      <c r="U19" s="165">
        <v>4800</v>
      </c>
      <c r="V19" s="166">
        <f>V6-U6</f>
        <v>130</v>
      </c>
      <c r="W19" s="166">
        <f>W6-V6</f>
        <v>170</v>
      </c>
      <c r="X19" s="166">
        <f>X6-W6</f>
        <v>250</v>
      </c>
      <c r="Y19" s="166">
        <f>Y6-X6</f>
        <v>440</v>
      </c>
      <c r="Z19" s="166">
        <v>600</v>
      </c>
      <c r="AA19" s="166">
        <v>660</v>
      </c>
      <c r="AB19" s="166">
        <v>740</v>
      </c>
      <c r="AC19" s="166">
        <v>910</v>
      </c>
      <c r="AD19" s="166">
        <f>AD6-AC6</f>
        <v>780</v>
      </c>
      <c r="AE19" s="166">
        <f>AE6-AD6</f>
        <v>650</v>
      </c>
      <c r="AF19" s="166">
        <f>AF6-AE6</f>
        <v>710</v>
      </c>
      <c r="AG19" s="166">
        <f>AG6-AF6</f>
        <v>820</v>
      </c>
      <c r="AH19" s="167">
        <f>AH6-AG6</f>
        <v>960</v>
      </c>
    </row>
    <row r="20" spans="1:34" ht="13.5" thickBot="1">
      <c r="A20" s="163"/>
      <c r="B20" s="163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S20" s="115" t="s">
        <v>37</v>
      </c>
      <c r="T20" s="160"/>
      <c r="U20" s="161">
        <f aca="true" t="shared" si="15" ref="U20:AH20">U17/U6</f>
        <v>1.3833333333333333</v>
      </c>
      <c r="V20" s="161">
        <f t="shared" si="15"/>
        <v>1.3935091277890466</v>
      </c>
      <c r="W20" s="161">
        <f t="shared" si="15"/>
        <v>1.4098039215686275</v>
      </c>
      <c r="X20" s="161">
        <f t="shared" si="15"/>
        <v>1.4261682242990654</v>
      </c>
      <c r="Y20" s="161">
        <f t="shared" si="15"/>
        <v>1.4335060449050085</v>
      </c>
      <c r="Z20" s="161">
        <f t="shared" si="15"/>
        <v>1.4335060449050085</v>
      </c>
      <c r="AA20" s="161">
        <f t="shared" si="15"/>
        <v>1.43879173290938</v>
      </c>
      <c r="AB20" s="161">
        <f t="shared" si="15"/>
        <v>1.4467153284671532</v>
      </c>
      <c r="AC20" s="161">
        <f t="shared" si="15"/>
        <v>1.4491978609625669</v>
      </c>
      <c r="AD20" s="161">
        <f t="shared" si="15"/>
        <v>1.4504219409282701</v>
      </c>
      <c r="AE20" s="161">
        <f t="shared" si="15"/>
        <v>1.4481737413622902</v>
      </c>
      <c r="AF20" s="161">
        <f t="shared" si="15"/>
        <v>1.448339483394834</v>
      </c>
      <c r="AG20" s="161">
        <f t="shared" si="15"/>
        <v>1.4493996569468268</v>
      </c>
      <c r="AH20" s="162">
        <f t="shared" si="15"/>
        <v>1.4500792393026942</v>
      </c>
    </row>
    <row r="21" spans="1:16" ht="12.75">
      <c r="A21" s="163"/>
      <c r="B21" s="163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</row>
    <row r="22" spans="1:22" ht="16.5" customHeight="1">
      <c r="A22" s="168"/>
      <c r="B22" s="169"/>
      <c r="C22" s="135"/>
      <c r="D22" t="s">
        <v>39</v>
      </c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V22" s="170" t="s">
        <v>40</v>
      </c>
    </row>
    <row r="23" ht="16.5" customHeight="1" thickBot="1"/>
    <row r="24" spans="1:34" ht="16.5" customHeight="1">
      <c r="A24" s="1"/>
      <c r="B24" s="10"/>
      <c r="C24" s="199" t="s">
        <v>3</v>
      </c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1"/>
      <c r="S24" s="1"/>
      <c r="T24" s="10"/>
      <c r="U24" s="199" t="s">
        <v>3</v>
      </c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1"/>
    </row>
    <row r="25" spans="1:34" ht="16.5" customHeight="1">
      <c r="A25" s="11" t="s">
        <v>5</v>
      </c>
      <c r="B25" s="122" t="s">
        <v>7</v>
      </c>
      <c r="C25" s="202" t="s">
        <v>6</v>
      </c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4"/>
      <c r="Q25" s="163"/>
      <c r="S25" s="11" t="s">
        <v>5</v>
      </c>
      <c r="T25" s="122" t="s">
        <v>7</v>
      </c>
      <c r="U25" s="202" t="s">
        <v>6</v>
      </c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4"/>
    </row>
    <row r="26" spans="1:34" ht="16.5" customHeight="1" thickBot="1">
      <c r="A26" s="22" t="s">
        <v>8</v>
      </c>
      <c r="B26" s="123" t="s">
        <v>9</v>
      </c>
      <c r="C26" s="124">
        <v>1</v>
      </c>
      <c r="D26" s="125">
        <v>2</v>
      </c>
      <c r="E26" s="125">
        <v>3</v>
      </c>
      <c r="F26" s="125">
        <v>4</v>
      </c>
      <c r="G26" s="126">
        <v>5</v>
      </c>
      <c r="H26" s="28">
        <v>6</v>
      </c>
      <c r="I26" s="29">
        <v>7</v>
      </c>
      <c r="J26" s="29">
        <v>8</v>
      </c>
      <c r="K26" s="29">
        <v>9</v>
      </c>
      <c r="L26" s="29">
        <v>10</v>
      </c>
      <c r="M26" s="29">
        <v>11</v>
      </c>
      <c r="N26" s="29">
        <v>12</v>
      </c>
      <c r="O26" s="30">
        <v>13</v>
      </c>
      <c r="P26" s="171">
        <v>14</v>
      </c>
      <c r="S26" s="22" t="s">
        <v>8</v>
      </c>
      <c r="T26" s="123" t="s">
        <v>9</v>
      </c>
      <c r="U26" s="23">
        <v>1</v>
      </c>
      <c r="V26" s="24">
        <v>2</v>
      </c>
      <c r="W26" s="24">
        <v>3</v>
      </c>
      <c r="X26" s="24">
        <v>4</v>
      </c>
      <c r="Y26" s="25">
        <v>5</v>
      </c>
      <c r="Z26" s="28">
        <v>6</v>
      </c>
      <c r="AA26" s="29">
        <v>7</v>
      </c>
      <c r="AB26" s="29">
        <v>8</v>
      </c>
      <c r="AC26" s="29">
        <v>9</v>
      </c>
      <c r="AD26" s="29">
        <v>10</v>
      </c>
      <c r="AE26" s="29">
        <v>11</v>
      </c>
      <c r="AF26" s="29">
        <v>12</v>
      </c>
      <c r="AG26" s="30">
        <v>13</v>
      </c>
      <c r="AH26" s="171">
        <v>14</v>
      </c>
    </row>
    <row r="27" spans="1:34" ht="16.5" customHeight="1">
      <c r="A27" s="32">
        <v>1</v>
      </c>
      <c r="B27" s="128" t="s">
        <v>10</v>
      </c>
      <c r="C27" s="129">
        <v>4800</v>
      </c>
      <c r="D27" s="130">
        <v>4930</v>
      </c>
      <c r="E27" s="130">
        <v>5100</v>
      </c>
      <c r="F27" s="130">
        <v>5350</v>
      </c>
      <c r="G27" s="130">
        <v>5790</v>
      </c>
      <c r="H27" s="172">
        <f aca="true" t="shared" si="16" ref="H27:H38">H6*Q27</f>
        <v>6771.185</v>
      </c>
      <c r="I27" s="173">
        <f aca="true" t="shared" si="17" ref="I27:I38">I6*Q27</f>
        <v>7374.025</v>
      </c>
      <c r="J27" s="173">
        <f aca="true" t="shared" si="18" ref="J27:J38">J6*Q27</f>
        <v>8052.22</v>
      </c>
      <c r="K27" s="173">
        <f aca="true" t="shared" si="19" ref="K27:K38">K6*Q27</f>
        <v>8891.89</v>
      </c>
      <c r="L27" s="173">
        <f aca="true" t="shared" si="20" ref="L27:L38">L6*Q27</f>
        <v>9483.965</v>
      </c>
      <c r="M27" s="173">
        <f aca="true" t="shared" si="21" ref="M27:M38">M6*Q27</f>
        <v>10129.865</v>
      </c>
      <c r="N27" s="173">
        <f aca="true" t="shared" si="22" ref="N27:N38">N6*Q27</f>
        <v>10840.355</v>
      </c>
      <c r="O27" s="173">
        <f aca="true" t="shared" si="23" ref="O27:O38">O6*Q27</f>
        <v>11658.495</v>
      </c>
      <c r="P27" s="174">
        <f aca="true" t="shared" si="24" ref="P27:P38">P6*Q27</f>
        <v>12616.58</v>
      </c>
      <c r="Q27" s="175">
        <v>1.0765</v>
      </c>
      <c r="S27" s="32">
        <v>1</v>
      </c>
      <c r="T27" s="128" t="s">
        <v>10</v>
      </c>
      <c r="U27" s="33">
        <f aca="true" t="shared" si="25" ref="U27:Y38">U6</f>
        <v>4800</v>
      </c>
      <c r="V27" s="34">
        <f t="shared" si="25"/>
        <v>4930</v>
      </c>
      <c r="W27" s="34">
        <f t="shared" si="25"/>
        <v>5100</v>
      </c>
      <c r="X27" s="34">
        <f t="shared" si="25"/>
        <v>5350</v>
      </c>
      <c r="Y27" s="36">
        <f t="shared" si="25"/>
        <v>5790</v>
      </c>
      <c r="Z27" s="176">
        <f aca="true" t="shared" si="26" ref="Z27:AC38">ROUND(Z6,-1)</f>
        <v>6390</v>
      </c>
      <c r="AA27" s="177">
        <f t="shared" si="26"/>
        <v>7050</v>
      </c>
      <c r="AB27" s="177">
        <f t="shared" si="26"/>
        <v>7790</v>
      </c>
      <c r="AC27" s="178">
        <f t="shared" si="26"/>
        <v>8700</v>
      </c>
      <c r="AD27" s="176">
        <f aca="true" t="shared" si="27" ref="AD27:AH32">AD6</f>
        <v>9480</v>
      </c>
      <c r="AE27" s="177">
        <f t="shared" si="27"/>
        <v>10130</v>
      </c>
      <c r="AF27" s="177">
        <f t="shared" si="27"/>
        <v>10840</v>
      </c>
      <c r="AG27" s="177">
        <f t="shared" si="27"/>
        <v>11660</v>
      </c>
      <c r="AH27" s="178">
        <f t="shared" si="27"/>
        <v>12620</v>
      </c>
    </row>
    <row r="28" spans="1:34" ht="16.5" customHeight="1">
      <c r="A28" s="38">
        <v>2</v>
      </c>
      <c r="B28" s="139" t="s">
        <v>11</v>
      </c>
      <c r="C28" s="140">
        <v>4970</v>
      </c>
      <c r="D28" s="141">
        <v>5110</v>
      </c>
      <c r="E28" s="141">
        <v>5290</v>
      </c>
      <c r="F28" s="141">
        <v>5550</v>
      </c>
      <c r="G28" s="141">
        <v>6020</v>
      </c>
      <c r="H28" s="172">
        <f t="shared" si="16"/>
        <v>7040.31</v>
      </c>
      <c r="I28" s="173">
        <f t="shared" si="17"/>
        <v>7675.445</v>
      </c>
      <c r="J28" s="173">
        <f t="shared" si="18"/>
        <v>8385.935</v>
      </c>
      <c r="K28" s="173">
        <f t="shared" si="19"/>
        <v>9247.135</v>
      </c>
      <c r="L28" s="173">
        <f t="shared" si="20"/>
        <v>9871.505000000001</v>
      </c>
      <c r="M28" s="173">
        <f t="shared" si="21"/>
        <v>10538.935</v>
      </c>
      <c r="N28" s="173">
        <f t="shared" si="22"/>
        <v>11281.72</v>
      </c>
      <c r="O28" s="173">
        <f t="shared" si="23"/>
        <v>12132.155</v>
      </c>
      <c r="P28" s="174">
        <f t="shared" si="24"/>
        <v>13133.3</v>
      </c>
      <c r="Q28" s="175">
        <v>1.0765</v>
      </c>
      <c r="S28" s="38">
        <v>2</v>
      </c>
      <c r="T28" s="139" t="s">
        <v>11</v>
      </c>
      <c r="U28" s="39">
        <f t="shared" si="25"/>
        <v>4970</v>
      </c>
      <c r="V28" s="40">
        <f t="shared" si="25"/>
        <v>5110</v>
      </c>
      <c r="W28" s="40">
        <f t="shared" si="25"/>
        <v>5290</v>
      </c>
      <c r="X28" s="40">
        <f t="shared" si="25"/>
        <v>5550</v>
      </c>
      <c r="Y28" s="42">
        <f t="shared" si="25"/>
        <v>6020</v>
      </c>
      <c r="Z28" s="179">
        <f t="shared" si="26"/>
        <v>6640</v>
      </c>
      <c r="AA28" s="180">
        <f t="shared" si="26"/>
        <v>7330</v>
      </c>
      <c r="AB28" s="180">
        <f t="shared" si="26"/>
        <v>8110</v>
      </c>
      <c r="AC28" s="181">
        <f t="shared" si="26"/>
        <v>9060</v>
      </c>
      <c r="AD28" s="179">
        <f t="shared" si="27"/>
        <v>9870</v>
      </c>
      <c r="AE28" s="180">
        <f t="shared" si="27"/>
        <v>10540</v>
      </c>
      <c r="AF28" s="180">
        <f t="shared" si="27"/>
        <v>11280</v>
      </c>
      <c r="AG28" s="180">
        <f t="shared" si="27"/>
        <v>12130</v>
      </c>
      <c r="AH28" s="181">
        <f t="shared" si="27"/>
        <v>13130</v>
      </c>
    </row>
    <row r="29" spans="1:34" ht="16.5" customHeight="1">
      <c r="A29" s="38">
        <v>3</v>
      </c>
      <c r="B29" s="139" t="s">
        <v>12</v>
      </c>
      <c r="C29" s="140">
        <v>5130</v>
      </c>
      <c r="D29" s="141">
        <v>5280</v>
      </c>
      <c r="E29" s="141">
        <v>5480</v>
      </c>
      <c r="F29" s="141">
        <v>5760</v>
      </c>
      <c r="G29" s="141">
        <v>6250</v>
      </c>
      <c r="H29" s="172">
        <f t="shared" si="16"/>
        <v>7309.435</v>
      </c>
      <c r="I29" s="173">
        <f t="shared" si="17"/>
        <v>7976.865</v>
      </c>
      <c r="J29" s="173">
        <f t="shared" si="18"/>
        <v>8708.885</v>
      </c>
      <c r="K29" s="173">
        <f t="shared" si="19"/>
        <v>9613.145</v>
      </c>
      <c r="L29" s="173">
        <f t="shared" si="20"/>
        <v>10259.045</v>
      </c>
      <c r="M29" s="173">
        <f t="shared" si="21"/>
        <v>10948.005000000001</v>
      </c>
      <c r="N29" s="173">
        <f t="shared" si="22"/>
        <v>11723.085000000001</v>
      </c>
      <c r="O29" s="173">
        <f t="shared" si="23"/>
        <v>12605.815</v>
      </c>
      <c r="P29" s="174">
        <f t="shared" si="24"/>
        <v>13650.02</v>
      </c>
      <c r="Q29" s="175">
        <v>1.0765</v>
      </c>
      <c r="S29" s="38">
        <v>3</v>
      </c>
      <c r="T29" s="139" t="s">
        <v>12</v>
      </c>
      <c r="U29" s="39">
        <f t="shared" si="25"/>
        <v>5130</v>
      </c>
      <c r="V29" s="40">
        <f t="shared" si="25"/>
        <v>5280</v>
      </c>
      <c r="W29" s="40">
        <f t="shared" si="25"/>
        <v>5480</v>
      </c>
      <c r="X29" s="40">
        <f t="shared" si="25"/>
        <v>5760</v>
      </c>
      <c r="Y29" s="42">
        <f t="shared" si="25"/>
        <v>6250</v>
      </c>
      <c r="Z29" s="179">
        <f t="shared" si="26"/>
        <v>6890</v>
      </c>
      <c r="AA29" s="180">
        <f t="shared" si="26"/>
        <v>7610</v>
      </c>
      <c r="AB29" s="180">
        <f t="shared" si="26"/>
        <v>8420</v>
      </c>
      <c r="AC29" s="181">
        <f t="shared" si="26"/>
        <v>9410</v>
      </c>
      <c r="AD29" s="179">
        <f t="shared" si="27"/>
        <v>10260</v>
      </c>
      <c r="AE29" s="180">
        <f t="shared" si="27"/>
        <v>10950</v>
      </c>
      <c r="AF29" s="180">
        <f t="shared" si="27"/>
        <v>11720</v>
      </c>
      <c r="AG29" s="180">
        <f t="shared" si="27"/>
        <v>12610</v>
      </c>
      <c r="AH29" s="181">
        <f t="shared" si="27"/>
        <v>13650</v>
      </c>
    </row>
    <row r="30" spans="1:34" ht="16.5" customHeight="1">
      <c r="A30" s="38">
        <v>4</v>
      </c>
      <c r="B30" s="139" t="s">
        <v>13</v>
      </c>
      <c r="C30" s="140">
        <v>5300</v>
      </c>
      <c r="D30" s="141">
        <v>5460</v>
      </c>
      <c r="E30" s="141">
        <v>5670</v>
      </c>
      <c r="F30" s="141">
        <v>5970</v>
      </c>
      <c r="G30" s="141">
        <v>6480</v>
      </c>
      <c r="H30" s="172">
        <f t="shared" si="16"/>
        <v>7578.56</v>
      </c>
      <c r="I30" s="173">
        <f t="shared" si="17"/>
        <v>8278.285</v>
      </c>
      <c r="J30" s="173">
        <f t="shared" si="18"/>
        <v>9042.6</v>
      </c>
      <c r="K30" s="173">
        <f t="shared" si="19"/>
        <v>9979.155</v>
      </c>
      <c r="L30" s="173">
        <f t="shared" si="20"/>
        <v>10646.585000000001</v>
      </c>
      <c r="M30" s="173">
        <f t="shared" si="21"/>
        <v>11367.84</v>
      </c>
      <c r="N30" s="173">
        <f t="shared" si="22"/>
        <v>12164.45</v>
      </c>
      <c r="O30" s="173">
        <f t="shared" si="23"/>
        <v>13079.475</v>
      </c>
      <c r="P30" s="174">
        <f t="shared" si="24"/>
        <v>14166.74</v>
      </c>
      <c r="Q30" s="175">
        <v>1.0765</v>
      </c>
      <c r="S30" s="38">
        <v>4</v>
      </c>
      <c r="T30" s="139" t="s">
        <v>13</v>
      </c>
      <c r="U30" s="39">
        <f t="shared" si="25"/>
        <v>5300</v>
      </c>
      <c r="V30" s="40">
        <f t="shared" si="25"/>
        <v>5460</v>
      </c>
      <c r="W30" s="40">
        <f t="shared" si="25"/>
        <v>5670</v>
      </c>
      <c r="X30" s="40">
        <f t="shared" si="25"/>
        <v>5970</v>
      </c>
      <c r="Y30" s="42">
        <f t="shared" si="25"/>
        <v>6480</v>
      </c>
      <c r="Z30" s="179">
        <f t="shared" si="26"/>
        <v>7150</v>
      </c>
      <c r="AA30" s="180">
        <f t="shared" si="26"/>
        <v>7890</v>
      </c>
      <c r="AB30" s="180">
        <f t="shared" si="26"/>
        <v>8740</v>
      </c>
      <c r="AC30" s="181">
        <f t="shared" si="26"/>
        <v>9770</v>
      </c>
      <c r="AD30" s="179">
        <f t="shared" si="27"/>
        <v>10650</v>
      </c>
      <c r="AE30" s="180">
        <f t="shared" si="27"/>
        <v>11370</v>
      </c>
      <c r="AF30" s="180">
        <f t="shared" si="27"/>
        <v>12160</v>
      </c>
      <c r="AG30" s="180">
        <f t="shared" si="27"/>
        <v>13080</v>
      </c>
      <c r="AH30" s="181">
        <f t="shared" si="27"/>
        <v>14170</v>
      </c>
    </row>
    <row r="31" spans="1:34" ht="16.5" customHeight="1">
      <c r="A31" s="38">
        <v>5</v>
      </c>
      <c r="B31" s="139" t="s">
        <v>14</v>
      </c>
      <c r="C31" s="140">
        <v>5470</v>
      </c>
      <c r="D31" s="141">
        <v>5640</v>
      </c>
      <c r="E31" s="141">
        <v>5860</v>
      </c>
      <c r="F31" s="141">
        <v>6180</v>
      </c>
      <c r="G31" s="141">
        <v>6700</v>
      </c>
      <c r="H31" s="172">
        <f t="shared" si="16"/>
        <v>7847.685</v>
      </c>
      <c r="I31" s="173">
        <f t="shared" si="17"/>
        <v>8568.94</v>
      </c>
      <c r="J31" s="173">
        <f t="shared" si="18"/>
        <v>9365.55</v>
      </c>
      <c r="K31" s="173">
        <f t="shared" si="19"/>
        <v>10345.165</v>
      </c>
      <c r="L31" s="173">
        <f t="shared" si="20"/>
        <v>11034.125</v>
      </c>
      <c r="M31" s="173">
        <f t="shared" si="21"/>
        <v>11776.91</v>
      </c>
      <c r="N31" s="173">
        <f t="shared" si="22"/>
        <v>12605.815</v>
      </c>
      <c r="O31" s="173">
        <f t="shared" si="23"/>
        <v>13563.9</v>
      </c>
      <c r="P31" s="174">
        <f t="shared" si="24"/>
        <v>14683.460000000001</v>
      </c>
      <c r="Q31" s="175">
        <v>1.0765</v>
      </c>
      <c r="S31" s="38">
        <v>5</v>
      </c>
      <c r="T31" s="139" t="s">
        <v>14</v>
      </c>
      <c r="U31" s="39">
        <f t="shared" si="25"/>
        <v>5470</v>
      </c>
      <c r="V31" s="40">
        <f t="shared" si="25"/>
        <v>5640</v>
      </c>
      <c r="W31" s="40">
        <f t="shared" si="25"/>
        <v>5860</v>
      </c>
      <c r="X31" s="40">
        <f t="shared" si="25"/>
        <v>6180</v>
      </c>
      <c r="Y31" s="42">
        <f t="shared" si="25"/>
        <v>6700</v>
      </c>
      <c r="Z31" s="179">
        <f t="shared" si="26"/>
        <v>7400</v>
      </c>
      <c r="AA31" s="180">
        <f t="shared" si="26"/>
        <v>8170</v>
      </c>
      <c r="AB31" s="180">
        <f t="shared" si="26"/>
        <v>9060</v>
      </c>
      <c r="AC31" s="181">
        <f t="shared" si="26"/>
        <v>10120</v>
      </c>
      <c r="AD31" s="179">
        <f t="shared" si="27"/>
        <v>11030</v>
      </c>
      <c r="AE31" s="180">
        <f t="shared" si="27"/>
        <v>11780</v>
      </c>
      <c r="AF31" s="180">
        <f t="shared" si="27"/>
        <v>12610</v>
      </c>
      <c r="AG31" s="180">
        <f t="shared" si="27"/>
        <v>13560</v>
      </c>
      <c r="AH31" s="181">
        <f t="shared" si="27"/>
        <v>14680</v>
      </c>
    </row>
    <row r="32" spans="1:34" ht="16.5" customHeight="1">
      <c r="A32" s="38">
        <v>6</v>
      </c>
      <c r="B32" s="139" t="s">
        <v>15</v>
      </c>
      <c r="C32" s="140">
        <v>5640</v>
      </c>
      <c r="D32" s="141">
        <v>5820</v>
      </c>
      <c r="E32" s="141">
        <v>6050</v>
      </c>
      <c r="F32" s="141">
        <v>6390</v>
      </c>
      <c r="G32" s="141">
        <v>6930</v>
      </c>
      <c r="H32" s="172">
        <f t="shared" si="16"/>
        <v>8116.81</v>
      </c>
      <c r="I32" s="173">
        <f t="shared" si="17"/>
        <v>8870.36</v>
      </c>
      <c r="J32" s="173">
        <f t="shared" si="18"/>
        <v>9699.265</v>
      </c>
      <c r="K32" s="173">
        <f t="shared" si="19"/>
        <v>10700.41</v>
      </c>
      <c r="L32" s="173">
        <f t="shared" si="20"/>
        <v>11421.665</v>
      </c>
      <c r="M32" s="173">
        <f t="shared" si="21"/>
        <v>12185.98</v>
      </c>
      <c r="N32" s="173">
        <f t="shared" si="22"/>
        <v>13047.18</v>
      </c>
      <c r="O32" s="173">
        <f t="shared" si="23"/>
        <v>14037.56</v>
      </c>
      <c r="P32" s="174">
        <f t="shared" si="24"/>
        <v>15200.18</v>
      </c>
      <c r="Q32" s="175">
        <v>1.0765</v>
      </c>
      <c r="S32" s="38">
        <v>6</v>
      </c>
      <c r="T32" s="139" t="s">
        <v>15</v>
      </c>
      <c r="U32" s="39">
        <f t="shared" si="25"/>
        <v>5640</v>
      </c>
      <c r="V32" s="40">
        <f t="shared" si="25"/>
        <v>5820</v>
      </c>
      <c r="W32" s="40">
        <f t="shared" si="25"/>
        <v>6050</v>
      </c>
      <c r="X32" s="40">
        <f t="shared" si="25"/>
        <v>6390</v>
      </c>
      <c r="Y32" s="42">
        <f t="shared" si="25"/>
        <v>6930</v>
      </c>
      <c r="Z32" s="179">
        <f t="shared" si="26"/>
        <v>7650</v>
      </c>
      <c r="AA32" s="180">
        <f t="shared" si="26"/>
        <v>8460</v>
      </c>
      <c r="AB32" s="180">
        <f t="shared" si="26"/>
        <v>9370</v>
      </c>
      <c r="AC32" s="181">
        <f t="shared" si="26"/>
        <v>10480</v>
      </c>
      <c r="AD32" s="179">
        <f t="shared" si="27"/>
        <v>11420</v>
      </c>
      <c r="AE32" s="180">
        <f t="shared" si="27"/>
        <v>12190</v>
      </c>
      <c r="AF32" s="180">
        <f t="shared" si="27"/>
        <v>13050</v>
      </c>
      <c r="AG32" s="180">
        <f t="shared" si="27"/>
        <v>14040</v>
      </c>
      <c r="AH32" s="181">
        <f t="shared" si="27"/>
        <v>15200</v>
      </c>
    </row>
    <row r="33" spans="1:34" ht="16.5" customHeight="1">
      <c r="A33" s="38">
        <v>7</v>
      </c>
      <c r="B33" s="139" t="s">
        <v>16</v>
      </c>
      <c r="C33" s="140">
        <v>5800</v>
      </c>
      <c r="D33" s="141">
        <v>5990</v>
      </c>
      <c r="E33" s="141">
        <v>6240</v>
      </c>
      <c r="F33" s="141">
        <v>6590</v>
      </c>
      <c r="G33" s="141">
        <v>7160</v>
      </c>
      <c r="H33" s="172">
        <f t="shared" si="16"/>
        <v>8396.7</v>
      </c>
      <c r="I33" s="173">
        <f t="shared" si="17"/>
        <v>9171.78</v>
      </c>
      <c r="J33" s="173">
        <f t="shared" si="18"/>
        <v>10022.215</v>
      </c>
      <c r="K33" s="173">
        <f t="shared" si="19"/>
        <v>11066.42</v>
      </c>
      <c r="L33" s="173">
        <f t="shared" si="20"/>
        <v>11809.205</v>
      </c>
      <c r="M33" s="173">
        <f t="shared" si="21"/>
        <v>12605.815</v>
      </c>
      <c r="N33" s="173">
        <f t="shared" si="22"/>
        <v>13488.545</v>
      </c>
      <c r="O33" s="173">
        <f t="shared" si="23"/>
        <v>14511.22</v>
      </c>
      <c r="P33" s="174">
        <f t="shared" si="24"/>
        <v>15716.9</v>
      </c>
      <c r="Q33" s="175">
        <v>1.0765</v>
      </c>
      <c r="S33" s="38">
        <v>7</v>
      </c>
      <c r="T33" s="139" t="s">
        <v>16</v>
      </c>
      <c r="U33" s="39">
        <f t="shared" si="25"/>
        <v>5800</v>
      </c>
      <c r="V33" s="40">
        <f t="shared" si="25"/>
        <v>5990</v>
      </c>
      <c r="W33" s="40">
        <f t="shared" si="25"/>
        <v>6240</v>
      </c>
      <c r="X33" s="40">
        <f t="shared" si="25"/>
        <v>6590</v>
      </c>
      <c r="Y33" s="42">
        <f t="shared" si="25"/>
        <v>7160</v>
      </c>
      <c r="Z33" s="179">
        <f t="shared" si="26"/>
        <v>7900</v>
      </c>
      <c r="AA33" s="180">
        <f t="shared" si="26"/>
        <v>8740</v>
      </c>
      <c r="AB33" s="180">
        <f t="shared" si="26"/>
        <v>9690</v>
      </c>
      <c r="AC33" s="181">
        <f t="shared" si="26"/>
        <v>10830</v>
      </c>
      <c r="AD33" s="179">
        <f aca="true" t="shared" si="28" ref="AD33:AD38">AD12</f>
        <v>11810</v>
      </c>
      <c r="AE33" s="180">
        <f>AE12-10</f>
        <v>12600</v>
      </c>
      <c r="AF33" s="180">
        <f aca="true" t="shared" si="29" ref="AF33:AF38">AF12</f>
        <v>13490</v>
      </c>
      <c r="AG33" s="180">
        <f>AG12+10</f>
        <v>14520</v>
      </c>
      <c r="AH33" s="181">
        <f aca="true" t="shared" si="30" ref="AH33:AH38">AH12</f>
        <v>15720</v>
      </c>
    </row>
    <row r="34" spans="1:34" ht="16.5" customHeight="1">
      <c r="A34" s="38">
        <v>8</v>
      </c>
      <c r="B34" s="139" t="s">
        <v>17</v>
      </c>
      <c r="C34" s="140">
        <v>5970</v>
      </c>
      <c r="D34" s="141">
        <v>6170</v>
      </c>
      <c r="E34" s="141">
        <v>6430</v>
      </c>
      <c r="F34" s="141">
        <v>6800</v>
      </c>
      <c r="G34" s="141">
        <v>7390</v>
      </c>
      <c r="H34" s="172">
        <f t="shared" si="16"/>
        <v>8665.825</v>
      </c>
      <c r="I34" s="173">
        <f t="shared" si="17"/>
        <v>9473.2</v>
      </c>
      <c r="J34" s="173">
        <f t="shared" si="18"/>
        <v>10355.93</v>
      </c>
      <c r="K34" s="173">
        <f t="shared" si="19"/>
        <v>11432.43</v>
      </c>
      <c r="L34" s="173">
        <f t="shared" si="20"/>
        <v>12196.745</v>
      </c>
      <c r="M34" s="173">
        <f t="shared" si="21"/>
        <v>13014.885</v>
      </c>
      <c r="N34" s="173">
        <f t="shared" si="22"/>
        <v>13929.91</v>
      </c>
      <c r="O34" s="173">
        <f t="shared" si="23"/>
        <v>14995.645</v>
      </c>
      <c r="P34" s="174">
        <f t="shared" si="24"/>
        <v>16233.62</v>
      </c>
      <c r="Q34" s="175">
        <v>1.0765</v>
      </c>
      <c r="S34" s="38">
        <v>8</v>
      </c>
      <c r="T34" s="139" t="s">
        <v>17</v>
      </c>
      <c r="U34" s="39">
        <f t="shared" si="25"/>
        <v>5970</v>
      </c>
      <c r="V34" s="40">
        <f t="shared" si="25"/>
        <v>6170</v>
      </c>
      <c r="W34" s="40">
        <f t="shared" si="25"/>
        <v>6430</v>
      </c>
      <c r="X34" s="40">
        <f t="shared" si="25"/>
        <v>6800</v>
      </c>
      <c r="Y34" s="42">
        <f t="shared" si="25"/>
        <v>7390</v>
      </c>
      <c r="Z34" s="179">
        <f t="shared" si="26"/>
        <v>8150</v>
      </c>
      <c r="AA34" s="180">
        <f t="shared" si="26"/>
        <v>9020</v>
      </c>
      <c r="AB34" s="180">
        <f t="shared" si="26"/>
        <v>10000</v>
      </c>
      <c r="AC34" s="181">
        <f t="shared" si="26"/>
        <v>11190</v>
      </c>
      <c r="AD34" s="179">
        <f t="shared" si="28"/>
        <v>12200</v>
      </c>
      <c r="AE34" s="180">
        <f>AE13</f>
        <v>13010</v>
      </c>
      <c r="AF34" s="180">
        <f t="shared" si="29"/>
        <v>13930</v>
      </c>
      <c r="AG34" s="180">
        <f>AG13</f>
        <v>15000</v>
      </c>
      <c r="AH34" s="181">
        <f t="shared" si="30"/>
        <v>16230</v>
      </c>
    </row>
    <row r="35" spans="1:34" ht="16.5" customHeight="1">
      <c r="A35" s="38">
        <v>9</v>
      </c>
      <c r="B35" s="139" t="s">
        <v>18</v>
      </c>
      <c r="C35" s="140">
        <v>6140</v>
      </c>
      <c r="D35" s="141">
        <v>6340</v>
      </c>
      <c r="E35" s="141">
        <v>6620</v>
      </c>
      <c r="F35" s="141">
        <v>7010</v>
      </c>
      <c r="G35" s="141">
        <v>7620</v>
      </c>
      <c r="H35" s="172">
        <f t="shared" si="16"/>
        <v>8934.95</v>
      </c>
      <c r="I35" s="173">
        <f t="shared" si="17"/>
        <v>9774.62</v>
      </c>
      <c r="J35" s="173">
        <f t="shared" si="18"/>
        <v>10678.880000000001</v>
      </c>
      <c r="K35" s="173">
        <f t="shared" si="19"/>
        <v>11787.675</v>
      </c>
      <c r="L35" s="173">
        <f t="shared" si="20"/>
        <v>12584.285</v>
      </c>
      <c r="M35" s="173">
        <f t="shared" si="21"/>
        <v>13423.955</v>
      </c>
      <c r="N35" s="173">
        <f t="shared" si="22"/>
        <v>14371.275</v>
      </c>
      <c r="O35" s="173">
        <f t="shared" si="23"/>
        <v>15469.305</v>
      </c>
      <c r="P35" s="174">
        <f t="shared" si="24"/>
        <v>16750.34</v>
      </c>
      <c r="Q35" s="175">
        <v>1.0765</v>
      </c>
      <c r="S35" s="38">
        <v>9</v>
      </c>
      <c r="T35" s="139" t="s">
        <v>18</v>
      </c>
      <c r="U35" s="39">
        <f t="shared" si="25"/>
        <v>6140</v>
      </c>
      <c r="V35" s="40">
        <f t="shared" si="25"/>
        <v>6340</v>
      </c>
      <c r="W35" s="40">
        <f t="shared" si="25"/>
        <v>6620</v>
      </c>
      <c r="X35" s="40">
        <f t="shared" si="25"/>
        <v>7010</v>
      </c>
      <c r="Y35" s="42">
        <f t="shared" si="25"/>
        <v>7620</v>
      </c>
      <c r="Z35" s="179">
        <f t="shared" si="26"/>
        <v>8400</v>
      </c>
      <c r="AA35" s="180">
        <f t="shared" si="26"/>
        <v>9300</v>
      </c>
      <c r="AB35" s="180">
        <f t="shared" si="26"/>
        <v>10320</v>
      </c>
      <c r="AC35" s="181">
        <f t="shared" si="26"/>
        <v>11540</v>
      </c>
      <c r="AD35" s="179">
        <f t="shared" si="28"/>
        <v>12580</v>
      </c>
      <c r="AE35" s="180">
        <f>AE14</f>
        <v>13420</v>
      </c>
      <c r="AF35" s="180">
        <f t="shared" si="29"/>
        <v>14370</v>
      </c>
      <c r="AG35" s="180">
        <f>AG14</f>
        <v>15470</v>
      </c>
      <c r="AH35" s="181">
        <f t="shared" si="30"/>
        <v>16750</v>
      </c>
    </row>
    <row r="36" spans="1:34" ht="16.5" customHeight="1">
      <c r="A36" s="38">
        <v>10</v>
      </c>
      <c r="B36" s="139" t="s">
        <v>19</v>
      </c>
      <c r="C36" s="140">
        <v>6310</v>
      </c>
      <c r="D36" s="141">
        <v>6520</v>
      </c>
      <c r="E36" s="141">
        <v>6810</v>
      </c>
      <c r="F36" s="141">
        <v>7220</v>
      </c>
      <c r="G36" s="141">
        <v>7850</v>
      </c>
      <c r="H36" s="172">
        <f t="shared" si="16"/>
        <v>9204.075</v>
      </c>
      <c r="I36" s="173">
        <f t="shared" si="17"/>
        <v>10076.04</v>
      </c>
      <c r="J36" s="173">
        <f t="shared" si="18"/>
        <v>11012.595</v>
      </c>
      <c r="K36" s="173">
        <f t="shared" si="19"/>
        <v>12153.685</v>
      </c>
      <c r="L36" s="173">
        <f t="shared" si="20"/>
        <v>12971.825</v>
      </c>
      <c r="M36" s="173">
        <f t="shared" si="21"/>
        <v>13843.79</v>
      </c>
      <c r="N36" s="173">
        <f t="shared" si="22"/>
        <v>14812.64</v>
      </c>
      <c r="O36" s="173">
        <f t="shared" si="23"/>
        <v>15942.965</v>
      </c>
      <c r="P36" s="174">
        <f t="shared" si="24"/>
        <v>17267.06</v>
      </c>
      <c r="Q36" s="175">
        <v>1.0765</v>
      </c>
      <c r="S36" s="38">
        <v>10</v>
      </c>
      <c r="T36" s="139" t="s">
        <v>19</v>
      </c>
      <c r="U36" s="39">
        <f t="shared" si="25"/>
        <v>6310</v>
      </c>
      <c r="V36" s="40">
        <f t="shared" si="25"/>
        <v>6520</v>
      </c>
      <c r="W36" s="40">
        <f t="shared" si="25"/>
        <v>6810</v>
      </c>
      <c r="X36" s="40">
        <f t="shared" si="25"/>
        <v>7220</v>
      </c>
      <c r="Y36" s="42">
        <f t="shared" si="25"/>
        <v>7850</v>
      </c>
      <c r="Z36" s="179">
        <f t="shared" si="26"/>
        <v>8660</v>
      </c>
      <c r="AA36" s="180">
        <f t="shared" si="26"/>
        <v>9580</v>
      </c>
      <c r="AB36" s="180">
        <f t="shared" si="26"/>
        <v>10640</v>
      </c>
      <c r="AC36" s="181">
        <f t="shared" si="26"/>
        <v>11900</v>
      </c>
      <c r="AD36" s="179">
        <f t="shared" si="28"/>
        <v>12970</v>
      </c>
      <c r="AE36" s="180">
        <f>AE15</f>
        <v>13840</v>
      </c>
      <c r="AF36" s="180">
        <f t="shared" si="29"/>
        <v>14810</v>
      </c>
      <c r="AG36" s="180">
        <f>AG15+10</f>
        <v>15950</v>
      </c>
      <c r="AH36" s="181">
        <f t="shared" si="30"/>
        <v>17270</v>
      </c>
    </row>
    <row r="37" spans="1:34" ht="16.5" customHeight="1">
      <c r="A37" s="38">
        <v>11</v>
      </c>
      <c r="B37" s="150" t="s">
        <v>20</v>
      </c>
      <c r="C37" s="140">
        <v>6470</v>
      </c>
      <c r="D37" s="141">
        <v>6690</v>
      </c>
      <c r="E37" s="141">
        <v>7000</v>
      </c>
      <c r="F37" s="141">
        <v>7420</v>
      </c>
      <c r="G37" s="141">
        <v>8080</v>
      </c>
      <c r="H37" s="172">
        <f t="shared" si="16"/>
        <v>9473.2</v>
      </c>
      <c r="I37" s="173">
        <f t="shared" si="17"/>
        <v>10366.695</v>
      </c>
      <c r="J37" s="173">
        <f t="shared" si="18"/>
        <v>11335.545</v>
      </c>
      <c r="K37" s="173">
        <f t="shared" si="19"/>
        <v>12519.695</v>
      </c>
      <c r="L37" s="173">
        <f t="shared" si="20"/>
        <v>13359.365</v>
      </c>
      <c r="M37" s="173">
        <f t="shared" si="21"/>
        <v>14252.86</v>
      </c>
      <c r="N37" s="173">
        <f t="shared" si="22"/>
        <v>15254.005000000001</v>
      </c>
      <c r="O37" s="173">
        <f t="shared" si="23"/>
        <v>16416.625</v>
      </c>
      <c r="P37" s="174">
        <f t="shared" si="24"/>
        <v>17783.78</v>
      </c>
      <c r="Q37" s="175">
        <v>1.0765</v>
      </c>
      <c r="S37" s="38">
        <v>11</v>
      </c>
      <c r="T37" s="150" t="s">
        <v>20</v>
      </c>
      <c r="U37" s="39">
        <f t="shared" si="25"/>
        <v>6470</v>
      </c>
      <c r="V37" s="40">
        <f t="shared" si="25"/>
        <v>6690</v>
      </c>
      <c r="W37" s="40">
        <f t="shared" si="25"/>
        <v>7000</v>
      </c>
      <c r="X37" s="40">
        <f t="shared" si="25"/>
        <v>7420</v>
      </c>
      <c r="Y37" s="42">
        <f t="shared" si="25"/>
        <v>8080</v>
      </c>
      <c r="Z37" s="179">
        <f t="shared" si="26"/>
        <v>8910</v>
      </c>
      <c r="AA37" s="180">
        <f t="shared" si="26"/>
        <v>9860</v>
      </c>
      <c r="AB37" s="180">
        <f t="shared" si="26"/>
        <v>10950</v>
      </c>
      <c r="AC37" s="181">
        <f t="shared" si="26"/>
        <v>12250</v>
      </c>
      <c r="AD37" s="179">
        <f t="shared" si="28"/>
        <v>13360</v>
      </c>
      <c r="AE37" s="180">
        <f>AE16</f>
        <v>14250</v>
      </c>
      <c r="AF37" s="180">
        <f t="shared" si="29"/>
        <v>15250</v>
      </c>
      <c r="AG37" s="180">
        <f>AG16</f>
        <v>16420</v>
      </c>
      <c r="AH37" s="181">
        <f t="shared" si="30"/>
        <v>17780</v>
      </c>
    </row>
    <row r="38" spans="1:34" ht="16.5" customHeight="1" thickBot="1">
      <c r="A38" s="45">
        <v>12</v>
      </c>
      <c r="B38" s="151" t="s">
        <v>21</v>
      </c>
      <c r="C38" s="152">
        <v>6640</v>
      </c>
      <c r="D38" s="48">
        <v>6870</v>
      </c>
      <c r="E38" s="48">
        <v>7190</v>
      </c>
      <c r="F38" s="48">
        <v>7630</v>
      </c>
      <c r="G38" s="48">
        <v>8300</v>
      </c>
      <c r="H38" s="182">
        <f t="shared" si="16"/>
        <v>9742.325</v>
      </c>
      <c r="I38" s="183">
        <f t="shared" si="17"/>
        <v>10668.115</v>
      </c>
      <c r="J38" s="183">
        <f t="shared" si="18"/>
        <v>11669.26</v>
      </c>
      <c r="K38" s="183">
        <f t="shared" si="19"/>
        <v>12874.94</v>
      </c>
      <c r="L38" s="183">
        <f t="shared" si="20"/>
        <v>13746.905</v>
      </c>
      <c r="M38" s="183">
        <f t="shared" si="21"/>
        <v>14672.695</v>
      </c>
      <c r="N38" s="183">
        <f t="shared" si="22"/>
        <v>15695.37</v>
      </c>
      <c r="O38" s="183">
        <f t="shared" si="23"/>
        <v>16901.05</v>
      </c>
      <c r="P38" s="184">
        <f t="shared" si="24"/>
        <v>18300.5</v>
      </c>
      <c r="Q38" s="175">
        <v>1.0765</v>
      </c>
      <c r="S38" s="45">
        <v>12</v>
      </c>
      <c r="T38" s="151" t="s">
        <v>21</v>
      </c>
      <c r="U38" s="46">
        <f t="shared" si="25"/>
        <v>6640</v>
      </c>
      <c r="V38" s="47">
        <f t="shared" si="25"/>
        <v>6870</v>
      </c>
      <c r="W38" s="47">
        <f t="shared" si="25"/>
        <v>7190</v>
      </c>
      <c r="X38" s="47">
        <f t="shared" si="25"/>
        <v>7630</v>
      </c>
      <c r="Y38" s="49">
        <f t="shared" si="25"/>
        <v>8300</v>
      </c>
      <c r="Z38" s="182">
        <f t="shared" si="26"/>
        <v>9160</v>
      </c>
      <c r="AA38" s="185">
        <f t="shared" si="26"/>
        <v>10140</v>
      </c>
      <c r="AB38" s="185">
        <f t="shared" si="26"/>
        <v>11270</v>
      </c>
      <c r="AC38" s="184">
        <f t="shared" si="26"/>
        <v>12610</v>
      </c>
      <c r="AD38" s="182">
        <f t="shared" si="28"/>
        <v>13750</v>
      </c>
      <c r="AE38" s="185">
        <f>AE17</f>
        <v>14670</v>
      </c>
      <c r="AF38" s="185">
        <f t="shared" si="29"/>
        <v>15700</v>
      </c>
      <c r="AG38" s="185">
        <f>AG17</f>
        <v>16900</v>
      </c>
      <c r="AH38" s="184">
        <f t="shared" si="30"/>
        <v>18300</v>
      </c>
    </row>
    <row r="39" ht="16.5" customHeight="1"/>
    <row r="40" spans="4:21" ht="16.5" customHeight="1">
      <c r="D40" t="s">
        <v>1</v>
      </c>
      <c r="U40" t="s">
        <v>43</v>
      </c>
    </row>
    <row r="41" ht="16.5" customHeight="1" thickBot="1"/>
    <row r="42" spans="1:34" ht="16.5" customHeight="1">
      <c r="A42" s="1"/>
      <c r="B42" s="10"/>
      <c r="C42" s="199" t="s">
        <v>3</v>
      </c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1"/>
      <c r="S42" s="1"/>
      <c r="T42" s="10"/>
      <c r="U42" s="186" t="s">
        <v>3</v>
      </c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3"/>
    </row>
    <row r="43" spans="1:34" ht="16.5" customHeight="1">
      <c r="A43" s="11" t="s">
        <v>5</v>
      </c>
      <c r="B43" s="122" t="s">
        <v>7</v>
      </c>
      <c r="C43" s="202" t="s">
        <v>6</v>
      </c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4"/>
      <c r="S43" s="187" t="s">
        <v>5</v>
      </c>
      <c r="T43" s="122" t="s">
        <v>7</v>
      </c>
      <c r="U43" s="188" t="s">
        <v>6</v>
      </c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89"/>
    </row>
    <row r="44" spans="1:34" ht="16.5" customHeight="1" thickBot="1">
      <c r="A44" s="22" t="s">
        <v>8</v>
      </c>
      <c r="B44" s="123" t="s">
        <v>9</v>
      </c>
      <c r="C44" s="124">
        <v>1</v>
      </c>
      <c r="D44" s="125">
        <v>2</v>
      </c>
      <c r="E44" s="125">
        <v>3</v>
      </c>
      <c r="F44" s="125">
        <v>4</v>
      </c>
      <c r="G44" s="126">
        <v>5</v>
      </c>
      <c r="H44" s="28">
        <v>6</v>
      </c>
      <c r="I44" s="29">
        <v>7</v>
      </c>
      <c r="J44" s="29">
        <v>8</v>
      </c>
      <c r="K44" s="29">
        <v>9</v>
      </c>
      <c r="L44" s="29">
        <v>10</v>
      </c>
      <c r="M44" s="29">
        <v>11</v>
      </c>
      <c r="N44" s="29">
        <v>12</v>
      </c>
      <c r="O44" s="30">
        <v>13</v>
      </c>
      <c r="P44" s="171">
        <v>14</v>
      </c>
      <c r="S44" s="190" t="s">
        <v>8</v>
      </c>
      <c r="T44" s="123" t="s">
        <v>9</v>
      </c>
      <c r="U44" s="23">
        <v>1</v>
      </c>
      <c r="V44" s="24">
        <v>2</v>
      </c>
      <c r="W44" s="24">
        <v>3</v>
      </c>
      <c r="X44" s="24">
        <v>4</v>
      </c>
      <c r="Y44" s="25">
        <v>5</v>
      </c>
      <c r="Z44" s="28">
        <v>6</v>
      </c>
      <c r="AA44" s="29">
        <v>7</v>
      </c>
      <c r="AB44" s="29">
        <v>8</v>
      </c>
      <c r="AC44" s="29">
        <v>9</v>
      </c>
      <c r="AD44" s="29">
        <v>10</v>
      </c>
      <c r="AE44" s="29">
        <v>11</v>
      </c>
      <c r="AF44" s="29">
        <v>12</v>
      </c>
      <c r="AG44" s="30">
        <v>13</v>
      </c>
      <c r="AH44" s="191">
        <v>14</v>
      </c>
    </row>
    <row r="45" spans="1:34" ht="16.5" customHeight="1">
      <c r="A45" s="32">
        <v>1</v>
      </c>
      <c r="B45" s="128" t="s">
        <v>10</v>
      </c>
      <c r="C45" s="129">
        <v>4800</v>
      </c>
      <c r="D45" s="130">
        <v>4930</v>
      </c>
      <c r="E45" s="130">
        <v>5100</v>
      </c>
      <c r="F45" s="130">
        <v>5350</v>
      </c>
      <c r="G45" s="130">
        <v>5790</v>
      </c>
      <c r="H45" s="176">
        <f aca="true" t="shared" si="31" ref="H45:P45">ROUND(H27,-1)</f>
        <v>6770</v>
      </c>
      <c r="I45" s="177">
        <f t="shared" si="31"/>
        <v>7370</v>
      </c>
      <c r="J45" s="177">
        <f t="shared" si="31"/>
        <v>8050</v>
      </c>
      <c r="K45" s="177">
        <f t="shared" si="31"/>
        <v>8890</v>
      </c>
      <c r="L45" s="177">
        <f t="shared" si="31"/>
        <v>9480</v>
      </c>
      <c r="M45" s="177">
        <f t="shared" si="31"/>
        <v>10130</v>
      </c>
      <c r="N45" s="177">
        <f t="shared" si="31"/>
        <v>10840</v>
      </c>
      <c r="O45" s="177">
        <f t="shared" si="31"/>
        <v>11660</v>
      </c>
      <c r="P45" s="178">
        <f t="shared" si="31"/>
        <v>12620</v>
      </c>
      <c r="S45" s="32">
        <v>1</v>
      </c>
      <c r="T45" s="128" t="s">
        <v>10</v>
      </c>
      <c r="U45" s="33">
        <f aca="true" t="shared" si="32" ref="U45:AH45">U27</f>
        <v>4800</v>
      </c>
      <c r="V45" s="34">
        <f t="shared" si="32"/>
        <v>4930</v>
      </c>
      <c r="W45" s="34">
        <f t="shared" si="32"/>
        <v>5100</v>
      </c>
      <c r="X45" s="34">
        <f t="shared" si="32"/>
        <v>5350</v>
      </c>
      <c r="Y45" s="36">
        <f t="shared" si="32"/>
        <v>5790</v>
      </c>
      <c r="Z45" s="192">
        <f t="shared" si="32"/>
        <v>6390</v>
      </c>
      <c r="AA45" s="192">
        <f t="shared" si="32"/>
        <v>7050</v>
      </c>
      <c r="AB45" s="192">
        <f t="shared" si="32"/>
        <v>7790</v>
      </c>
      <c r="AC45" s="192">
        <f t="shared" si="32"/>
        <v>8700</v>
      </c>
      <c r="AD45" s="192">
        <f t="shared" si="32"/>
        <v>9480</v>
      </c>
      <c r="AE45" s="192">
        <f t="shared" si="32"/>
        <v>10130</v>
      </c>
      <c r="AF45" s="192">
        <f t="shared" si="32"/>
        <v>10840</v>
      </c>
      <c r="AG45" s="192">
        <f t="shared" si="32"/>
        <v>11660</v>
      </c>
      <c r="AH45" s="193">
        <f t="shared" si="32"/>
        <v>12620</v>
      </c>
    </row>
    <row r="46" spans="1:34" ht="16.5" customHeight="1">
      <c r="A46" s="38">
        <v>2</v>
      </c>
      <c r="B46" s="139" t="s">
        <v>11</v>
      </c>
      <c r="C46" s="140">
        <v>4970</v>
      </c>
      <c r="D46" s="141">
        <v>5110</v>
      </c>
      <c r="E46" s="141">
        <v>5290</v>
      </c>
      <c r="F46" s="141">
        <v>5550</v>
      </c>
      <c r="G46" s="141">
        <v>6020</v>
      </c>
      <c r="H46" s="179">
        <f aca="true" t="shared" si="33" ref="H46:P46">ROUND(H28,-1)</f>
        <v>7040</v>
      </c>
      <c r="I46" s="180">
        <f t="shared" si="33"/>
        <v>7680</v>
      </c>
      <c r="J46" s="180">
        <f t="shared" si="33"/>
        <v>8390</v>
      </c>
      <c r="K46" s="180">
        <f t="shared" si="33"/>
        <v>9250</v>
      </c>
      <c r="L46" s="180">
        <f t="shared" si="33"/>
        <v>9870</v>
      </c>
      <c r="M46" s="180">
        <f t="shared" si="33"/>
        <v>10540</v>
      </c>
      <c r="N46" s="180">
        <f t="shared" si="33"/>
        <v>11280</v>
      </c>
      <c r="O46" s="180">
        <f t="shared" si="33"/>
        <v>12130</v>
      </c>
      <c r="P46" s="181">
        <f t="shared" si="33"/>
        <v>13130</v>
      </c>
      <c r="S46" s="38">
        <v>2</v>
      </c>
      <c r="T46" s="139" t="s">
        <v>11</v>
      </c>
      <c r="U46" s="39">
        <f aca="true" t="shared" si="34" ref="U46:AH46">U28-U27</f>
        <v>170</v>
      </c>
      <c r="V46" s="40">
        <f t="shared" si="34"/>
        <v>180</v>
      </c>
      <c r="W46" s="40">
        <f t="shared" si="34"/>
        <v>190</v>
      </c>
      <c r="X46" s="40">
        <f t="shared" si="34"/>
        <v>200</v>
      </c>
      <c r="Y46" s="42">
        <f t="shared" si="34"/>
        <v>230</v>
      </c>
      <c r="Z46" s="140">
        <f t="shared" si="34"/>
        <v>250</v>
      </c>
      <c r="AA46" s="140">
        <f t="shared" si="34"/>
        <v>280</v>
      </c>
      <c r="AB46" s="140">
        <f t="shared" si="34"/>
        <v>320</v>
      </c>
      <c r="AC46" s="140">
        <f t="shared" si="34"/>
        <v>360</v>
      </c>
      <c r="AD46" s="140">
        <f t="shared" si="34"/>
        <v>390</v>
      </c>
      <c r="AE46" s="140">
        <f t="shared" si="34"/>
        <v>410</v>
      </c>
      <c r="AF46" s="140">
        <f t="shared" si="34"/>
        <v>440</v>
      </c>
      <c r="AG46" s="140">
        <f t="shared" si="34"/>
        <v>470</v>
      </c>
      <c r="AH46" s="194">
        <f t="shared" si="34"/>
        <v>510</v>
      </c>
    </row>
    <row r="47" spans="1:34" ht="16.5" customHeight="1">
      <c r="A47" s="38">
        <v>3</v>
      </c>
      <c r="B47" s="139" t="s">
        <v>12</v>
      </c>
      <c r="C47" s="140">
        <v>5130</v>
      </c>
      <c r="D47" s="141">
        <v>5280</v>
      </c>
      <c r="E47" s="141">
        <v>5480</v>
      </c>
      <c r="F47" s="141">
        <v>5760</v>
      </c>
      <c r="G47" s="141">
        <v>6250</v>
      </c>
      <c r="H47" s="179">
        <f aca="true" t="shared" si="35" ref="H47:P47">ROUND(H29,-1)</f>
        <v>7310</v>
      </c>
      <c r="I47" s="180">
        <f t="shared" si="35"/>
        <v>7980</v>
      </c>
      <c r="J47" s="180">
        <f t="shared" si="35"/>
        <v>8710</v>
      </c>
      <c r="K47" s="180">
        <f t="shared" si="35"/>
        <v>9610</v>
      </c>
      <c r="L47" s="180">
        <f t="shared" si="35"/>
        <v>10260</v>
      </c>
      <c r="M47" s="180">
        <f t="shared" si="35"/>
        <v>10950</v>
      </c>
      <c r="N47" s="180">
        <f t="shared" si="35"/>
        <v>11720</v>
      </c>
      <c r="O47" s="180">
        <f t="shared" si="35"/>
        <v>12610</v>
      </c>
      <c r="P47" s="181">
        <f t="shared" si="35"/>
        <v>13650</v>
      </c>
      <c r="S47" s="38">
        <v>3</v>
      </c>
      <c r="T47" s="139" t="s">
        <v>12</v>
      </c>
      <c r="U47" s="39">
        <f aca="true" t="shared" si="36" ref="U47:AH47">U29-U28</f>
        <v>160</v>
      </c>
      <c r="V47" s="40">
        <f t="shared" si="36"/>
        <v>170</v>
      </c>
      <c r="W47" s="40">
        <f t="shared" si="36"/>
        <v>190</v>
      </c>
      <c r="X47" s="40">
        <f t="shared" si="36"/>
        <v>210</v>
      </c>
      <c r="Y47" s="42">
        <f t="shared" si="36"/>
        <v>230</v>
      </c>
      <c r="Z47" s="140">
        <f t="shared" si="36"/>
        <v>250</v>
      </c>
      <c r="AA47" s="140">
        <f t="shared" si="36"/>
        <v>280</v>
      </c>
      <c r="AB47" s="140">
        <f t="shared" si="36"/>
        <v>310</v>
      </c>
      <c r="AC47" s="140">
        <f t="shared" si="36"/>
        <v>350</v>
      </c>
      <c r="AD47" s="140">
        <f t="shared" si="36"/>
        <v>390</v>
      </c>
      <c r="AE47" s="140">
        <f t="shared" si="36"/>
        <v>410</v>
      </c>
      <c r="AF47" s="140">
        <f t="shared" si="36"/>
        <v>440</v>
      </c>
      <c r="AG47" s="140">
        <f t="shared" si="36"/>
        <v>480</v>
      </c>
      <c r="AH47" s="194">
        <f t="shared" si="36"/>
        <v>520</v>
      </c>
    </row>
    <row r="48" spans="1:34" ht="16.5" customHeight="1">
      <c r="A48" s="38">
        <v>4</v>
      </c>
      <c r="B48" s="139" t="s">
        <v>13</v>
      </c>
      <c r="C48" s="140">
        <v>5300</v>
      </c>
      <c r="D48" s="141">
        <v>5460</v>
      </c>
      <c r="E48" s="141">
        <v>5670</v>
      </c>
      <c r="F48" s="141">
        <v>5970</v>
      </c>
      <c r="G48" s="141">
        <v>6480</v>
      </c>
      <c r="H48" s="179">
        <f aca="true" t="shared" si="37" ref="H48:P48">ROUND(H30,-1)</f>
        <v>7580</v>
      </c>
      <c r="I48" s="180">
        <f t="shared" si="37"/>
        <v>8280</v>
      </c>
      <c r="J48" s="180">
        <f t="shared" si="37"/>
        <v>9040</v>
      </c>
      <c r="K48" s="180">
        <f t="shared" si="37"/>
        <v>9980</v>
      </c>
      <c r="L48" s="180">
        <f t="shared" si="37"/>
        <v>10650</v>
      </c>
      <c r="M48" s="180">
        <f t="shared" si="37"/>
        <v>11370</v>
      </c>
      <c r="N48" s="180">
        <f t="shared" si="37"/>
        <v>12160</v>
      </c>
      <c r="O48" s="180">
        <f t="shared" si="37"/>
        <v>13080</v>
      </c>
      <c r="P48" s="181">
        <f t="shared" si="37"/>
        <v>14170</v>
      </c>
      <c r="S48" s="38">
        <v>4</v>
      </c>
      <c r="T48" s="139" t="s">
        <v>13</v>
      </c>
      <c r="U48" s="39">
        <f aca="true" t="shared" si="38" ref="U48:AH48">U30-U29</f>
        <v>170</v>
      </c>
      <c r="V48" s="40">
        <f t="shared" si="38"/>
        <v>180</v>
      </c>
      <c r="W48" s="40">
        <f t="shared" si="38"/>
        <v>190</v>
      </c>
      <c r="X48" s="40">
        <f t="shared" si="38"/>
        <v>210</v>
      </c>
      <c r="Y48" s="42">
        <f t="shared" si="38"/>
        <v>230</v>
      </c>
      <c r="Z48" s="140">
        <f t="shared" si="38"/>
        <v>260</v>
      </c>
      <c r="AA48" s="140">
        <f t="shared" si="38"/>
        <v>280</v>
      </c>
      <c r="AB48" s="140">
        <f t="shared" si="38"/>
        <v>320</v>
      </c>
      <c r="AC48" s="140">
        <f t="shared" si="38"/>
        <v>360</v>
      </c>
      <c r="AD48" s="140">
        <f t="shared" si="38"/>
        <v>390</v>
      </c>
      <c r="AE48" s="140">
        <f t="shared" si="38"/>
        <v>420</v>
      </c>
      <c r="AF48" s="140">
        <f t="shared" si="38"/>
        <v>440</v>
      </c>
      <c r="AG48" s="140">
        <f t="shared" si="38"/>
        <v>470</v>
      </c>
      <c r="AH48" s="194">
        <f t="shared" si="38"/>
        <v>520</v>
      </c>
    </row>
    <row r="49" spans="1:34" ht="16.5" customHeight="1">
      <c r="A49" s="38">
        <v>5</v>
      </c>
      <c r="B49" s="139" t="s">
        <v>14</v>
      </c>
      <c r="C49" s="140">
        <v>5470</v>
      </c>
      <c r="D49" s="141">
        <v>5640</v>
      </c>
      <c r="E49" s="141">
        <v>5860</v>
      </c>
      <c r="F49" s="141">
        <v>6180</v>
      </c>
      <c r="G49" s="141">
        <v>6700</v>
      </c>
      <c r="H49" s="179">
        <f aca="true" t="shared" si="39" ref="H49:P49">ROUND(H31,-1)</f>
        <v>7850</v>
      </c>
      <c r="I49" s="180">
        <f t="shared" si="39"/>
        <v>8570</v>
      </c>
      <c r="J49" s="180">
        <f t="shared" si="39"/>
        <v>9370</v>
      </c>
      <c r="K49" s="180">
        <f t="shared" si="39"/>
        <v>10350</v>
      </c>
      <c r="L49" s="180">
        <f t="shared" si="39"/>
        <v>11030</v>
      </c>
      <c r="M49" s="180">
        <f t="shared" si="39"/>
        <v>11780</v>
      </c>
      <c r="N49" s="180">
        <f t="shared" si="39"/>
        <v>12610</v>
      </c>
      <c r="O49" s="180">
        <f t="shared" si="39"/>
        <v>13560</v>
      </c>
      <c r="P49" s="181">
        <f t="shared" si="39"/>
        <v>14680</v>
      </c>
      <c r="S49" s="38">
        <v>5</v>
      </c>
      <c r="T49" s="139" t="s">
        <v>14</v>
      </c>
      <c r="U49" s="39">
        <f aca="true" t="shared" si="40" ref="U49:AH49">U31-U30</f>
        <v>170</v>
      </c>
      <c r="V49" s="40">
        <f t="shared" si="40"/>
        <v>180</v>
      </c>
      <c r="W49" s="40">
        <f t="shared" si="40"/>
        <v>190</v>
      </c>
      <c r="X49" s="40">
        <f t="shared" si="40"/>
        <v>210</v>
      </c>
      <c r="Y49" s="42">
        <f t="shared" si="40"/>
        <v>220</v>
      </c>
      <c r="Z49" s="140">
        <f t="shared" si="40"/>
        <v>250</v>
      </c>
      <c r="AA49" s="140">
        <f t="shared" si="40"/>
        <v>280</v>
      </c>
      <c r="AB49" s="140">
        <f t="shared" si="40"/>
        <v>320</v>
      </c>
      <c r="AC49" s="140">
        <f t="shared" si="40"/>
        <v>350</v>
      </c>
      <c r="AD49" s="140">
        <f t="shared" si="40"/>
        <v>380</v>
      </c>
      <c r="AE49" s="140">
        <f t="shared" si="40"/>
        <v>410</v>
      </c>
      <c r="AF49" s="140">
        <f t="shared" si="40"/>
        <v>450</v>
      </c>
      <c r="AG49" s="140">
        <f t="shared" si="40"/>
        <v>480</v>
      </c>
      <c r="AH49" s="194">
        <f t="shared" si="40"/>
        <v>510</v>
      </c>
    </row>
    <row r="50" spans="1:34" ht="16.5" customHeight="1">
      <c r="A50" s="38">
        <v>6</v>
      </c>
      <c r="B50" s="139" t="s">
        <v>15</v>
      </c>
      <c r="C50" s="140">
        <v>5640</v>
      </c>
      <c r="D50" s="141">
        <v>5820</v>
      </c>
      <c r="E50" s="141">
        <v>6050</v>
      </c>
      <c r="F50" s="141">
        <v>6390</v>
      </c>
      <c r="G50" s="141">
        <v>6930</v>
      </c>
      <c r="H50" s="179">
        <f aca="true" t="shared" si="41" ref="H50:P50">ROUND(H32,-1)</f>
        <v>8120</v>
      </c>
      <c r="I50" s="180">
        <f t="shared" si="41"/>
        <v>8870</v>
      </c>
      <c r="J50" s="180">
        <f t="shared" si="41"/>
        <v>9700</v>
      </c>
      <c r="K50" s="180">
        <f t="shared" si="41"/>
        <v>10700</v>
      </c>
      <c r="L50" s="180">
        <f t="shared" si="41"/>
        <v>11420</v>
      </c>
      <c r="M50" s="180">
        <f t="shared" si="41"/>
        <v>12190</v>
      </c>
      <c r="N50" s="180">
        <f t="shared" si="41"/>
        <v>13050</v>
      </c>
      <c r="O50" s="180">
        <f t="shared" si="41"/>
        <v>14040</v>
      </c>
      <c r="P50" s="181">
        <f t="shared" si="41"/>
        <v>15200</v>
      </c>
      <c r="S50" s="38">
        <v>6</v>
      </c>
      <c r="T50" s="139" t="s">
        <v>15</v>
      </c>
      <c r="U50" s="39">
        <f aca="true" t="shared" si="42" ref="U50:AH50">U32-U31</f>
        <v>170</v>
      </c>
      <c r="V50" s="40">
        <f t="shared" si="42"/>
        <v>180</v>
      </c>
      <c r="W50" s="40">
        <f t="shared" si="42"/>
        <v>190</v>
      </c>
      <c r="X50" s="40">
        <f t="shared" si="42"/>
        <v>210</v>
      </c>
      <c r="Y50" s="42">
        <f t="shared" si="42"/>
        <v>230</v>
      </c>
      <c r="Z50" s="140">
        <f t="shared" si="42"/>
        <v>250</v>
      </c>
      <c r="AA50" s="140">
        <f t="shared" si="42"/>
        <v>290</v>
      </c>
      <c r="AB50" s="140">
        <f t="shared" si="42"/>
        <v>310</v>
      </c>
      <c r="AC50" s="140">
        <f t="shared" si="42"/>
        <v>360</v>
      </c>
      <c r="AD50" s="140">
        <f t="shared" si="42"/>
        <v>390</v>
      </c>
      <c r="AE50" s="140">
        <f t="shared" si="42"/>
        <v>410</v>
      </c>
      <c r="AF50" s="140">
        <f t="shared" si="42"/>
        <v>440</v>
      </c>
      <c r="AG50" s="140">
        <f t="shared" si="42"/>
        <v>480</v>
      </c>
      <c r="AH50" s="194">
        <f t="shared" si="42"/>
        <v>520</v>
      </c>
    </row>
    <row r="51" spans="1:34" ht="16.5" customHeight="1">
      <c r="A51" s="38">
        <v>7</v>
      </c>
      <c r="B51" s="139" t="s">
        <v>16</v>
      </c>
      <c r="C51" s="140">
        <v>5800</v>
      </c>
      <c r="D51" s="141">
        <v>5990</v>
      </c>
      <c r="E51" s="141">
        <v>6240</v>
      </c>
      <c r="F51" s="141">
        <v>6590</v>
      </c>
      <c r="G51" s="141">
        <v>7160</v>
      </c>
      <c r="H51" s="179">
        <f aca="true" t="shared" si="43" ref="H51:P51">ROUND(H33,-1)</f>
        <v>8400</v>
      </c>
      <c r="I51" s="180">
        <f t="shared" si="43"/>
        <v>9170</v>
      </c>
      <c r="J51" s="180">
        <f t="shared" si="43"/>
        <v>10020</v>
      </c>
      <c r="K51" s="180">
        <f t="shared" si="43"/>
        <v>11070</v>
      </c>
      <c r="L51" s="180">
        <f t="shared" si="43"/>
        <v>11810</v>
      </c>
      <c r="M51" s="180">
        <f t="shared" si="43"/>
        <v>12610</v>
      </c>
      <c r="N51" s="180">
        <f t="shared" si="43"/>
        <v>13490</v>
      </c>
      <c r="O51" s="180">
        <f t="shared" si="43"/>
        <v>14510</v>
      </c>
      <c r="P51" s="181">
        <f t="shared" si="43"/>
        <v>15720</v>
      </c>
      <c r="S51" s="38">
        <v>7</v>
      </c>
      <c r="T51" s="139" t="s">
        <v>16</v>
      </c>
      <c r="U51" s="39">
        <f aca="true" t="shared" si="44" ref="U51:AH51">U33-U32</f>
        <v>160</v>
      </c>
      <c r="V51" s="40">
        <f t="shared" si="44"/>
        <v>170</v>
      </c>
      <c r="W51" s="40">
        <f t="shared" si="44"/>
        <v>190</v>
      </c>
      <c r="X51" s="40">
        <f t="shared" si="44"/>
        <v>200</v>
      </c>
      <c r="Y51" s="42">
        <f t="shared" si="44"/>
        <v>230</v>
      </c>
      <c r="Z51" s="140">
        <f t="shared" si="44"/>
        <v>250</v>
      </c>
      <c r="AA51" s="140">
        <f t="shared" si="44"/>
        <v>280</v>
      </c>
      <c r="AB51" s="140">
        <f t="shared" si="44"/>
        <v>320</v>
      </c>
      <c r="AC51" s="140">
        <f t="shared" si="44"/>
        <v>350</v>
      </c>
      <c r="AD51" s="140">
        <f t="shared" si="44"/>
        <v>390</v>
      </c>
      <c r="AE51" s="140">
        <f t="shared" si="44"/>
        <v>410</v>
      </c>
      <c r="AF51" s="140">
        <f t="shared" si="44"/>
        <v>440</v>
      </c>
      <c r="AG51" s="140">
        <f t="shared" si="44"/>
        <v>480</v>
      </c>
      <c r="AH51" s="194">
        <f t="shared" si="44"/>
        <v>520</v>
      </c>
    </row>
    <row r="52" spans="1:34" ht="16.5" customHeight="1">
      <c r="A52" s="38">
        <v>8</v>
      </c>
      <c r="B52" s="139" t="s">
        <v>17</v>
      </c>
      <c r="C52" s="140">
        <v>5970</v>
      </c>
      <c r="D52" s="141">
        <v>6170</v>
      </c>
      <c r="E52" s="141">
        <v>6430</v>
      </c>
      <c r="F52" s="141">
        <v>6800</v>
      </c>
      <c r="G52" s="141">
        <v>7390</v>
      </c>
      <c r="H52" s="179">
        <f aca="true" t="shared" si="45" ref="H52:P52">ROUND(H34,-1)</f>
        <v>8670</v>
      </c>
      <c r="I52" s="180">
        <f t="shared" si="45"/>
        <v>9470</v>
      </c>
      <c r="J52" s="180">
        <f t="shared" si="45"/>
        <v>10360</v>
      </c>
      <c r="K52" s="180">
        <f t="shared" si="45"/>
        <v>11430</v>
      </c>
      <c r="L52" s="180">
        <f t="shared" si="45"/>
        <v>12200</v>
      </c>
      <c r="M52" s="180">
        <f t="shared" si="45"/>
        <v>13010</v>
      </c>
      <c r="N52" s="180">
        <f t="shared" si="45"/>
        <v>13930</v>
      </c>
      <c r="O52" s="180">
        <f t="shared" si="45"/>
        <v>15000</v>
      </c>
      <c r="P52" s="181">
        <f t="shared" si="45"/>
        <v>16230</v>
      </c>
      <c r="S52" s="38">
        <v>8</v>
      </c>
      <c r="T52" s="139" t="s">
        <v>17</v>
      </c>
      <c r="U52" s="39">
        <f aca="true" t="shared" si="46" ref="U52:AH52">U34-U33</f>
        <v>170</v>
      </c>
      <c r="V52" s="40">
        <f t="shared" si="46"/>
        <v>180</v>
      </c>
      <c r="W52" s="40">
        <f t="shared" si="46"/>
        <v>190</v>
      </c>
      <c r="X52" s="40">
        <f t="shared" si="46"/>
        <v>210</v>
      </c>
      <c r="Y52" s="42">
        <f t="shared" si="46"/>
        <v>230</v>
      </c>
      <c r="Z52" s="140">
        <f t="shared" si="46"/>
        <v>250</v>
      </c>
      <c r="AA52" s="140">
        <f t="shared" si="46"/>
        <v>280</v>
      </c>
      <c r="AB52" s="140">
        <f t="shared" si="46"/>
        <v>310</v>
      </c>
      <c r="AC52" s="140">
        <f t="shared" si="46"/>
        <v>360</v>
      </c>
      <c r="AD52" s="140">
        <f t="shared" si="46"/>
        <v>390</v>
      </c>
      <c r="AE52" s="140">
        <f t="shared" si="46"/>
        <v>410</v>
      </c>
      <c r="AF52" s="140">
        <f t="shared" si="46"/>
        <v>440</v>
      </c>
      <c r="AG52" s="140">
        <f t="shared" si="46"/>
        <v>480</v>
      </c>
      <c r="AH52" s="194">
        <f t="shared" si="46"/>
        <v>510</v>
      </c>
    </row>
    <row r="53" spans="1:34" ht="16.5" customHeight="1">
      <c r="A53" s="38">
        <v>9</v>
      </c>
      <c r="B53" s="139" t="s">
        <v>18</v>
      </c>
      <c r="C53" s="140">
        <v>6140</v>
      </c>
      <c r="D53" s="141">
        <v>6340</v>
      </c>
      <c r="E53" s="141">
        <v>6620</v>
      </c>
      <c r="F53" s="141">
        <v>7010</v>
      </c>
      <c r="G53" s="141">
        <v>7620</v>
      </c>
      <c r="H53" s="179">
        <f aca="true" t="shared" si="47" ref="H53:P53">ROUND(H35,-1)</f>
        <v>8930</v>
      </c>
      <c r="I53" s="180">
        <f t="shared" si="47"/>
        <v>9770</v>
      </c>
      <c r="J53" s="180">
        <f t="shared" si="47"/>
        <v>10680</v>
      </c>
      <c r="K53" s="180">
        <f t="shared" si="47"/>
        <v>11790</v>
      </c>
      <c r="L53" s="180">
        <f t="shared" si="47"/>
        <v>12580</v>
      </c>
      <c r="M53" s="180">
        <f t="shared" si="47"/>
        <v>13420</v>
      </c>
      <c r="N53" s="180">
        <f t="shared" si="47"/>
        <v>14370</v>
      </c>
      <c r="O53" s="180">
        <f t="shared" si="47"/>
        <v>15470</v>
      </c>
      <c r="P53" s="181">
        <f t="shared" si="47"/>
        <v>16750</v>
      </c>
      <c r="S53" s="38">
        <v>9</v>
      </c>
      <c r="T53" s="139" t="s">
        <v>18</v>
      </c>
      <c r="U53" s="39">
        <f aca="true" t="shared" si="48" ref="U53:AH53">U35-U34</f>
        <v>170</v>
      </c>
      <c r="V53" s="40">
        <f t="shared" si="48"/>
        <v>170</v>
      </c>
      <c r="W53" s="40">
        <f t="shared" si="48"/>
        <v>190</v>
      </c>
      <c r="X53" s="40">
        <f t="shared" si="48"/>
        <v>210</v>
      </c>
      <c r="Y53" s="42">
        <f t="shared" si="48"/>
        <v>230</v>
      </c>
      <c r="Z53" s="140">
        <f t="shared" si="48"/>
        <v>250</v>
      </c>
      <c r="AA53" s="140">
        <f t="shared" si="48"/>
        <v>280</v>
      </c>
      <c r="AB53" s="140">
        <f t="shared" si="48"/>
        <v>320</v>
      </c>
      <c r="AC53" s="140">
        <f t="shared" si="48"/>
        <v>350</v>
      </c>
      <c r="AD53" s="140">
        <f t="shared" si="48"/>
        <v>380</v>
      </c>
      <c r="AE53" s="140">
        <f t="shared" si="48"/>
        <v>410</v>
      </c>
      <c r="AF53" s="140">
        <f t="shared" si="48"/>
        <v>440</v>
      </c>
      <c r="AG53" s="140">
        <f t="shared" si="48"/>
        <v>470</v>
      </c>
      <c r="AH53" s="194">
        <f t="shared" si="48"/>
        <v>520</v>
      </c>
    </row>
    <row r="54" spans="1:34" ht="16.5" customHeight="1">
      <c r="A54" s="38">
        <v>10</v>
      </c>
      <c r="B54" s="139" t="s">
        <v>19</v>
      </c>
      <c r="C54" s="140">
        <v>6310</v>
      </c>
      <c r="D54" s="141">
        <v>6520</v>
      </c>
      <c r="E54" s="141">
        <v>6810</v>
      </c>
      <c r="F54" s="141">
        <v>7220</v>
      </c>
      <c r="G54" s="141">
        <v>7850</v>
      </c>
      <c r="H54" s="179">
        <f aca="true" t="shared" si="49" ref="H54:P54">ROUND(H36,-1)</f>
        <v>9200</v>
      </c>
      <c r="I54" s="180">
        <f t="shared" si="49"/>
        <v>10080</v>
      </c>
      <c r="J54" s="180">
        <f t="shared" si="49"/>
        <v>11010</v>
      </c>
      <c r="K54" s="180">
        <f t="shared" si="49"/>
        <v>12150</v>
      </c>
      <c r="L54" s="180">
        <f t="shared" si="49"/>
        <v>12970</v>
      </c>
      <c r="M54" s="180">
        <f t="shared" si="49"/>
        <v>13840</v>
      </c>
      <c r="N54" s="180">
        <f t="shared" si="49"/>
        <v>14810</v>
      </c>
      <c r="O54" s="180">
        <f t="shared" si="49"/>
        <v>15940</v>
      </c>
      <c r="P54" s="181">
        <f t="shared" si="49"/>
        <v>17270</v>
      </c>
      <c r="S54" s="38">
        <v>10</v>
      </c>
      <c r="T54" s="139" t="s">
        <v>19</v>
      </c>
      <c r="U54" s="39">
        <f aca="true" t="shared" si="50" ref="U54:AH54">U36-U35</f>
        <v>170</v>
      </c>
      <c r="V54" s="40">
        <f t="shared" si="50"/>
        <v>180</v>
      </c>
      <c r="W54" s="40">
        <f t="shared" si="50"/>
        <v>190</v>
      </c>
      <c r="X54" s="40">
        <f t="shared" si="50"/>
        <v>210</v>
      </c>
      <c r="Y54" s="42">
        <f t="shared" si="50"/>
        <v>230</v>
      </c>
      <c r="Z54" s="140">
        <f t="shared" si="50"/>
        <v>260</v>
      </c>
      <c r="AA54" s="140">
        <f t="shared" si="50"/>
        <v>280</v>
      </c>
      <c r="AB54" s="140">
        <f t="shared" si="50"/>
        <v>320</v>
      </c>
      <c r="AC54" s="140">
        <f t="shared" si="50"/>
        <v>360</v>
      </c>
      <c r="AD54" s="140">
        <f t="shared" si="50"/>
        <v>390</v>
      </c>
      <c r="AE54" s="140">
        <f t="shared" si="50"/>
        <v>420</v>
      </c>
      <c r="AF54" s="140">
        <f t="shared" si="50"/>
        <v>440</v>
      </c>
      <c r="AG54" s="140">
        <f t="shared" si="50"/>
        <v>480</v>
      </c>
      <c r="AH54" s="194">
        <f t="shared" si="50"/>
        <v>520</v>
      </c>
    </row>
    <row r="55" spans="1:34" ht="16.5" customHeight="1">
      <c r="A55" s="38">
        <v>11</v>
      </c>
      <c r="B55" s="150" t="s">
        <v>20</v>
      </c>
      <c r="C55" s="140">
        <v>6470</v>
      </c>
      <c r="D55" s="141">
        <v>6690</v>
      </c>
      <c r="E55" s="141">
        <v>7000</v>
      </c>
      <c r="F55" s="141">
        <v>7420</v>
      </c>
      <c r="G55" s="141">
        <v>8080</v>
      </c>
      <c r="H55" s="179">
        <f aca="true" t="shared" si="51" ref="H55:P55">ROUND(H37,-1)</f>
        <v>9470</v>
      </c>
      <c r="I55" s="180">
        <f t="shared" si="51"/>
        <v>10370</v>
      </c>
      <c r="J55" s="180">
        <f t="shared" si="51"/>
        <v>11340</v>
      </c>
      <c r="K55" s="180">
        <f t="shared" si="51"/>
        <v>12520</v>
      </c>
      <c r="L55" s="180">
        <f t="shared" si="51"/>
        <v>13360</v>
      </c>
      <c r="M55" s="180">
        <f t="shared" si="51"/>
        <v>14250</v>
      </c>
      <c r="N55" s="180">
        <f t="shared" si="51"/>
        <v>15250</v>
      </c>
      <c r="O55" s="180">
        <f t="shared" si="51"/>
        <v>16420</v>
      </c>
      <c r="P55" s="181">
        <f t="shared" si="51"/>
        <v>17780</v>
      </c>
      <c r="S55" s="38">
        <v>11</v>
      </c>
      <c r="T55" s="150" t="s">
        <v>20</v>
      </c>
      <c r="U55" s="39">
        <f aca="true" t="shared" si="52" ref="U55:AH55">U37-U36</f>
        <v>160</v>
      </c>
      <c r="V55" s="40">
        <f t="shared" si="52"/>
        <v>170</v>
      </c>
      <c r="W55" s="40">
        <f t="shared" si="52"/>
        <v>190</v>
      </c>
      <c r="X55" s="40">
        <f t="shared" si="52"/>
        <v>200</v>
      </c>
      <c r="Y55" s="42">
        <f t="shared" si="52"/>
        <v>230</v>
      </c>
      <c r="Z55" s="140">
        <f t="shared" si="52"/>
        <v>250</v>
      </c>
      <c r="AA55" s="140">
        <f t="shared" si="52"/>
        <v>280</v>
      </c>
      <c r="AB55" s="140">
        <f t="shared" si="52"/>
        <v>310</v>
      </c>
      <c r="AC55" s="140">
        <f t="shared" si="52"/>
        <v>350</v>
      </c>
      <c r="AD55" s="140">
        <f t="shared" si="52"/>
        <v>390</v>
      </c>
      <c r="AE55" s="140">
        <f t="shared" si="52"/>
        <v>410</v>
      </c>
      <c r="AF55" s="140">
        <f t="shared" si="52"/>
        <v>440</v>
      </c>
      <c r="AG55" s="140">
        <f t="shared" si="52"/>
        <v>470</v>
      </c>
      <c r="AH55" s="194">
        <f t="shared" si="52"/>
        <v>510</v>
      </c>
    </row>
    <row r="56" spans="1:34" ht="16.5" customHeight="1" thickBot="1">
      <c r="A56" s="45">
        <v>12</v>
      </c>
      <c r="B56" s="151" t="s">
        <v>21</v>
      </c>
      <c r="C56" s="152">
        <v>6640</v>
      </c>
      <c r="D56" s="48">
        <v>6870</v>
      </c>
      <c r="E56" s="48">
        <v>7190</v>
      </c>
      <c r="F56" s="48">
        <v>7630</v>
      </c>
      <c r="G56" s="48">
        <v>8300</v>
      </c>
      <c r="H56" s="182">
        <f aca="true" t="shared" si="53" ref="H56:P56">ROUND(H38,-1)</f>
        <v>9740</v>
      </c>
      <c r="I56" s="185">
        <f t="shared" si="53"/>
        <v>10670</v>
      </c>
      <c r="J56" s="185">
        <f t="shared" si="53"/>
        <v>11670</v>
      </c>
      <c r="K56" s="185">
        <f t="shared" si="53"/>
        <v>12870</v>
      </c>
      <c r="L56" s="185">
        <f t="shared" si="53"/>
        <v>13750</v>
      </c>
      <c r="M56" s="185">
        <f t="shared" si="53"/>
        <v>14670</v>
      </c>
      <c r="N56" s="185">
        <f t="shared" si="53"/>
        <v>15700</v>
      </c>
      <c r="O56" s="185">
        <f t="shared" si="53"/>
        <v>16900</v>
      </c>
      <c r="P56" s="184">
        <f t="shared" si="53"/>
        <v>18300</v>
      </c>
      <c r="S56" s="45">
        <v>12</v>
      </c>
      <c r="T56" s="151" t="s">
        <v>21</v>
      </c>
      <c r="U56" s="46">
        <f aca="true" t="shared" si="54" ref="U56:AH56">U38-U37</f>
        <v>170</v>
      </c>
      <c r="V56" s="47">
        <f t="shared" si="54"/>
        <v>180</v>
      </c>
      <c r="W56" s="47">
        <f t="shared" si="54"/>
        <v>190</v>
      </c>
      <c r="X56" s="47">
        <f t="shared" si="54"/>
        <v>210</v>
      </c>
      <c r="Y56" s="49">
        <f t="shared" si="54"/>
        <v>220</v>
      </c>
      <c r="Z56" s="152">
        <f t="shared" si="54"/>
        <v>250</v>
      </c>
      <c r="AA56" s="152">
        <f t="shared" si="54"/>
        <v>280</v>
      </c>
      <c r="AB56" s="152">
        <f t="shared" si="54"/>
        <v>320</v>
      </c>
      <c r="AC56" s="152">
        <f t="shared" si="54"/>
        <v>360</v>
      </c>
      <c r="AD56" s="152">
        <f t="shared" si="54"/>
        <v>390</v>
      </c>
      <c r="AE56" s="152">
        <f t="shared" si="54"/>
        <v>420</v>
      </c>
      <c r="AF56" s="152">
        <f t="shared" si="54"/>
        <v>450</v>
      </c>
      <c r="AG56" s="152">
        <f t="shared" si="54"/>
        <v>480</v>
      </c>
      <c r="AH56" s="195">
        <f t="shared" si="54"/>
        <v>520</v>
      </c>
    </row>
    <row r="57" ht="16.5" customHeight="1"/>
    <row r="58" spans="4:21" ht="16.5" customHeight="1">
      <c r="D58" t="s">
        <v>41</v>
      </c>
      <c r="U58" t="s">
        <v>44</v>
      </c>
    </row>
    <row r="59" ht="16.5" customHeight="1" thickBot="1"/>
    <row r="60" spans="1:34" ht="16.5" customHeight="1">
      <c r="A60" s="1"/>
      <c r="B60" s="10"/>
      <c r="C60" s="199" t="s">
        <v>3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1"/>
      <c r="S60" s="1"/>
      <c r="T60" s="10"/>
      <c r="U60" s="186" t="s">
        <v>3</v>
      </c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3"/>
    </row>
    <row r="61" spans="1:34" ht="16.5" customHeight="1">
      <c r="A61" s="187" t="s">
        <v>5</v>
      </c>
      <c r="B61" s="122" t="s">
        <v>7</v>
      </c>
      <c r="C61" s="202" t="s">
        <v>6</v>
      </c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4"/>
      <c r="S61" s="11" t="s">
        <v>5</v>
      </c>
      <c r="T61" s="122" t="s">
        <v>7</v>
      </c>
      <c r="U61" s="188" t="s">
        <v>6</v>
      </c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3"/>
    </row>
    <row r="62" spans="1:34" ht="16.5" customHeight="1" thickBot="1">
      <c r="A62" s="190" t="s">
        <v>8</v>
      </c>
      <c r="B62" s="123" t="s">
        <v>9</v>
      </c>
      <c r="C62" s="23">
        <v>1</v>
      </c>
      <c r="D62" s="24">
        <v>2</v>
      </c>
      <c r="E62" s="24">
        <v>3</v>
      </c>
      <c r="F62" s="24">
        <v>4</v>
      </c>
      <c r="G62" s="25">
        <v>5</v>
      </c>
      <c r="H62" s="28">
        <v>6</v>
      </c>
      <c r="I62" s="29">
        <v>7</v>
      </c>
      <c r="J62" s="29">
        <v>8</v>
      </c>
      <c r="K62" s="29">
        <v>9</v>
      </c>
      <c r="L62" s="29">
        <v>10</v>
      </c>
      <c r="M62" s="29">
        <v>11</v>
      </c>
      <c r="N62" s="29">
        <v>12</v>
      </c>
      <c r="O62" s="30">
        <v>13</v>
      </c>
      <c r="P62" s="171">
        <v>14</v>
      </c>
      <c r="S62" s="22" t="s">
        <v>8</v>
      </c>
      <c r="T62" s="123" t="s">
        <v>9</v>
      </c>
      <c r="U62" s="23">
        <v>1</v>
      </c>
      <c r="V62" s="24">
        <v>2</v>
      </c>
      <c r="W62" s="24">
        <v>3</v>
      </c>
      <c r="X62" s="24">
        <v>4</v>
      </c>
      <c r="Y62" s="25">
        <v>5</v>
      </c>
      <c r="Z62" s="28">
        <v>6</v>
      </c>
      <c r="AA62" s="29">
        <v>7</v>
      </c>
      <c r="AB62" s="29">
        <v>8</v>
      </c>
      <c r="AC62" s="29">
        <v>9</v>
      </c>
      <c r="AD62" s="29">
        <v>10</v>
      </c>
      <c r="AE62" s="29">
        <v>11</v>
      </c>
      <c r="AF62" s="29">
        <v>12</v>
      </c>
      <c r="AG62" s="30">
        <v>13</v>
      </c>
      <c r="AH62" s="171">
        <v>14</v>
      </c>
    </row>
    <row r="63" spans="1:34" ht="16.5" customHeight="1">
      <c r="A63" s="32">
        <v>1</v>
      </c>
      <c r="B63" s="128" t="s">
        <v>10</v>
      </c>
      <c r="C63" s="33">
        <f aca="true" t="shared" si="55" ref="C63:P63">C45</f>
        <v>4800</v>
      </c>
      <c r="D63" s="34">
        <f t="shared" si="55"/>
        <v>4930</v>
      </c>
      <c r="E63" s="34">
        <f t="shared" si="55"/>
        <v>5100</v>
      </c>
      <c r="F63" s="34">
        <f t="shared" si="55"/>
        <v>5350</v>
      </c>
      <c r="G63" s="36">
        <f t="shared" si="55"/>
        <v>5790</v>
      </c>
      <c r="H63" s="192">
        <f t="shared" si="55"/>
        <v>6770</v>
      </c>
      <c r="I63" s="192">
        <f t="shared" si="55"/>
        <v>7370</v>
      </c>
      <c r="J63" s="192">
        <f t="shared" si="55"/>
        <v>8050</v>
      </c>
      <c r="K63" s="192">
        <f t="shared" si="55"/>
        <v>8890</v>
      </c>
      <c r="L63" s="192">
        <f t="shared" si="55"/>
        <v>9480</v>
      </c>
      <c r="M63" s="192">
        <f t="shared" si="55"/>
        <v>10130</v>
      </c>
      <c r="N63" s="192">
        <f t="shared" si="55"/>
        <v>10840</v>
      </c>
      <c r="O63" s="192">
        <f t="shared" si="55"/>
        <v>11660</v>
      </c>
      <c r="P63" s="193">
        <f t="shared" si="55"/>
        <v>12620</v>
      </c>
      <c r="S63" s="32">
        <v>1</v>
      </c>
      <c r="T63" s="128" t="s">
        <v>10</v>
      </c>
      <c r="U63" s="33">
        <f aca="true" t="shared" si="56" ref="U63:U74">U27</f>
        <v>4800</v>
      </c>
      <c r="V63" s="34">
        <f aca="true" t="shared" si="57" ref="V63:AH63">V27-U27</f>
        <v>130</v>
      </c>
      <c r="W63" s="34">
        <f t="shared" si="57"/>
        <v>170</v>
      </c>
      <c r="X63" s="34">
        <f t="shared" si="57"/>
        <v>250</v>
      </c>
      <c r="Y63" s="36">
        <f t="shared" si="57"/>
        <v>440</v>
      </c>
      <c r="Z63" s="33">
        <f t="shared" si="57"/>
        <v>600</v>
      </c>
      <c r="AA63" s="34">
        <f t="shared" si="57"/>
        <v>660</v>
      </c>
      <c r="AB63" s="34">
        <f t="shared" si="57"/>
        <v>740</v>
      </c>
      <c r="AC63" s="34">
        <f t="shared" si="57"/>
        <v>910</v>
      </c>
      <c r="AD63" s="34">
        <f t="shared" si="57"/>
        <v>780</v>
      </c>
      <c r="AE63" s="34">
        <f t="shared" si="57"/>
        <v>650</v>
      </c>
      <c r="AF63" s="34">
        <f t="shared" si="57"/>
        <v>710</v>
      </c>
      <c r="AG63" s="34">
        <f t="shared" si="57"/>
        <v>820</v>
      </c>
      <c r="AH63" s="36">
        <f t="shared" si="57"/>
        <v>960</v>
      </c>
    </row>
    <row r="64" spans="1:34" ht="16.5" customHeight="1">
      <c r="A64" s="38">
        <v>2</v>
      </c>
      <c r="B64" s="139" t="s">
        <v>11</v>
      </c>
      <c r="C64" s="39">
        <f aca="true" t="shared" si="58" ref="C64:P64">C46-C45</f>
        <v>170</v>
      </c>
      <c r="D64" s="40">
        <f t="shared" si="58"/>
        <v>180</v>
      </c>
      <c r="E64" s="40">
        <f t="shared" si="58"/>
        <v>190</v>
      </c>
      <c r="F64" s="40">
        <f t="shared" si="58"/>
        <v>200</v>
      </c>
      <c r="G64" s="42">
        <f t="shared" si="58"/>
        <v>230</v>
      </c>
      <c r="H64" s="140">
        <f t="shared" si="58"/>
        <v>270</v>
      </c>
      <c r="I64" s="140">
        <f t="shared" si="58"/>
        <v>310</v>
      </c>
      <c r="J64" s="140">
        <f t="shared" si="58"/>
        <v>340</v>
      </c>
      <c r="K64" s="140">
        <f t="shared" si="58"/>
        <v>360</v>
      </c>
      <c r="L64" s="140">
        <f t="shared" si="58"/>
        <v>390</v>
      </c>
      <c r="M64" s="140">
        <f t="shared" si="58"/>
        <v>410</v>
      </c>
      <c r="N64" s="140">
        <f t="shared" si="58"/>
        <v>440</v>
      </c>
      <c r="O64" s="140">
        <f t="shared" si="58"/>
        <v>470</v>
      </c>
      <c r="P64" s="194">
        <f t="shared" si="58"/>
        <v>510</v>
      </c>
      <c r="S64" s="38">
        <v>2</v>
      </c>
      <c r="T64" s="139" t="s">
        <v>11</v>
      </c>
      <c r="U64" s="39">
        <f t="shared" si="56"/>
        <v>4970</v>
      </c>
      <c r="V64" s="40">
        <f aca="true" t="shared" si="59" ref="V64:AH64">V28-U28</f>
        <v>140</v>
      </c>
      <c r="W64" s="40">
        <f t="shared" si="59"/>
        <v>180</v>
      </c>
      <c r="X64" s="40">
        <f t="shared" si="59"/>
        <v>260</v>
      </c>
      <c r="Y64" s="42">
        <f t="shared" si="59"/>
        <v>470</v>
      </c>
      <c r="Z64" s="39">
        <f t="shared" si="59"/>
        <v>620</v>
      </c>
      <c r="AA64" s="40">
        <f t="shared" si="59"/>
        <v>690</v>
      </c>
      <c r="AB64" s="40">
        <f t="shared" si="59"/>
        <v>780</v>
      </c>
      <c r="AC64" s="40">
        <f t="shared" si="59"/>
        <v>950</v>
      </c>
      <c r="AD64" s="40">
        <f t="shared" si="59"/>
        <v>810</v>
      </c>
      <c r="AE64" s="40">
        <f t="shared" si="59"/>
        <v>670</v>
      </c>
      <c r="AF64" s="40">
        <f t="shared" si="59"/>
        <v>740</v>
      </c>
      <c r="AG64" s="40">
        <f t="shared" si="59"/>
        <v>850</v>
      </c>
      <c r="AH64" s="42">
        <f t="shared" si="59"/>
        <v>1000</v>
      </c>
    </row>
    <row r="65" spans="1:34" ht="16.5" customHeight="1">
      <c r="A65" s="38">
        <v>3</v>
      </c>
      <c r="B65" s="139" t="s">
        <v>12</v>
      </c>
      <c r="C65" s="39">
        <f aca="true" t="shared" si="60" ref="C65:P65">C47-C46</f>
        <v>160</v>
      </c>
      <c r="D65" s="40">
        <f t="shared" si="60"/>
        <v>170</v>
      </c>
      <c r="E65" s="40">
        <f t="shared" si="60"/>
        <v>190</v>
      </c>
      <c r="F65" s="40">
        <f t="shared" si="60"/>
        <v>210</v>
      </c>
      <c r="G65" s="42">
        <f t="shared" si="60"/>
        <v>230</v>
      </c>
      <c r="H65" s="140">
        <f t="shared" si="60"/>
        <v>270</v>
      </c>
      <c r="I65" s="140">
        <f t="shared" si="60"/>
        <v>300</v>
      </c>
      <c r="J65" s="140">
        <f t="shared" si="60"/>
        <v>320</v>
      </c>
      <c r="K65" s="140">
        <f t="shared" si="60"/>
        <v>360</v>
      </c>
      <c r="L65" s="140">
        <f t="shared" si="60"/>
        <v>390</v>
      </c>
      <c r="M65" s="140">
        <f t="shared" si="60"/>
        <v>410</v>
      </c>
      <c r="N65" s="140">
        <f t="shared" si="60"/>
        <v>440</v>
      </c>
      <c r="O65" s="140">
        <f t="shared" si="60"/>
        <v>480</v>
      </c>
      <c r="P65" s="194">
        <f t="shared" si="60"/>
        <v>520</v>
      </c>
      <c r="S65" s="38">
        <v>3</v>
      </c>
      <c r="T65" s="139" t="s">
        <v>12</v>
      </c>
      <c r="U65" s="39">
        <f t="shared" si="56"/>
        <v>5130</v>
      </c>
      <c r="V65" s="40">
        <f aca="true" t="shared" si="61" ref="V65:AH65">V29-U29</f>
        <v>150</v>
      </c>
      <c r="W65" s="40">
        <f t="shared" si="61"/>
        <v>200</v>
      </c>
      <c r="X65" s="40">
        <f t="shared" si="61"/>
        <v>280</v>
      </c>
      <c r="Y65" s="42">
        <f t="shared" si="61"/>
        <v>490</v>
      </c>
      <c r="Z65" s="39">
        <f t="shared" si="61"/>
        <v>640</v>
      </c>
      <c r="AA65" s="40">
        <f t="shared" si="61"/>
        <v>720</v>
      </c>
      <c r="AB65" s="40">
        <f t="shared" si="61"/>
        <v>810</v>
      </c>
      <c r="AC65" s="40">
        <f t="shared" si="61"/>
        <v>990</v>
      </c>
      <c r="AD65" s="40">
        <f t="shared" si="61"/>
        <v>850</v>
      </c>
      <c r="AE65" s="40">
        <f t="shared" si="61"/>
        <v>690</v>
      </c>
      <c r="AF65" s="40">
        <f t="shared" si="61"/>
        <v>770</v>
      </c>
      <c r="AG65" s="40">
        <f t="shared" si="61"/>
        <v>890</v>
      </c>
      <c r="AH65" s="42">
        <f t="shared" si="61"/>
        <v>1040</v>
      </c>
    </row>
    <row r="66" spans="1:34" ht="16.5" customHeight="1">
      <c r="A66" s="38">
        <v>4</v>
      </c>
      <c r="B66" s="139" t="s">
        <v>13</v>
      </c>
      <c r="C66" s="39">
        <f aca="true" t="shared" si="62" ref="C66:P66">C48-C47</f>
        <v>170</v>
      </c>
      <c r="D66" s="40">
        <f t="shared" si="62"/>
        <v>180</v>
      </c>
      <c r="E66" s="40">
        <f t="shared" si="62"/>
        <v>190</v>
      </c>
      <c r="F66" s="40">
        <f t="shared" si="62"/>
        <v>210</v>
      </c>
      <c r="G66" s="42">
        <f t="shared" si="62"/>
        <v>230</v>
      </c>
      <c r="H66" s="140">
        <f t="shared" si="62"/>
        <v>270</v>
      </c>
      <c r="I66" s="140">
        <f t="shared" si="62"/>
        <v>300</v>
      </c>
      <c r="J66" s="140">
        <f t="shared" si="62"/>
        <v>330</v>
      </c>
      <c r="K66" s="140">
        <f t="shared" si="62"/>
        <v>370</v>
      </c>
      <c r="L66" s="140">
        <f t="shared" si="62"/>
        <v>390</v>
      </c>
      <c r="M66" s="140">
        <f t="shared" si="62"/>
        <v>420</v>
      </c>
      <c r="N66" s="140">
        <f t="shared" si="62"/>
        <v>440</v>
      </c>
      <c r="O66" s="140">
        <f t="shared" si="62"/>
        <v>470</v>
      </c>
      <c r="P66" s="194">
        <f t="shared" si="62"/>
        <v>520</v>
      </c>
      <c r="S66" s="38">
        <v>4</v>
      </c>
      <c r="T66" s="139" t="s">
        <v>13</v>
      </c>
      <c r="U66" s="39">
        <f t="shared" si="56"/>
        <v>5300</v>
      </c>
      <c r="V66" s="40">
        <f aca="true" t="shared" si="63" ref="V66:AH66">V30-U30</f>
        <v>160</v>
      </c>
      <c r="W66" s="40">
        <f t="shared" si="63"/>
        <v>210</v>
      </c>
      <c r="X66" s="40">
        <f t="shared" si="63"/>
        <v>300</v>
      </c>
      <c r="Y66" s="42">
        <f t="shared" si="63"/>
        <v>510</v>
      </c>
      <c r="Z66" s="39">
        <f t="shared" si="63"/>
        <v>670</v>
      </c>
      <c r="AA66" s="40">
        <f t="shared" si="63"/>
        <v>740</v>
      </c>
      <c r="AB66" s="40">
        <f t="shared" si="63"/>
        <v>850</v>
      </c>
      <c r="AC66" s="40">
        <f t="shared" si="63"/>
        <v>1030</v>
      </c>
      <c r="AD66" s="40">
        <f t="shared" si="63"/>
        <v>880</v>
      </c>
      <c r="AE66" s="40">
        <f t="shared" si="63"/>
        <v>720</v>
      </c>
      <c r="AF66" s="40">
        <f t="shared" si="63"/>
        <v>790</v>
      </c>
      <c r="AG66" s="40">
        <f t="shared" si="63"/>
        <v>920</v>
      </c>
      <c r="AH66" s="42">
        <f t="shared" si="63"/>
        <v>1090</v>
      </c>
    </row>
    <row r="67" spans="1:34" ht="16.5" customHeight="1">
      <c r="A67" s="38">
        <v>5</v>
      </c>
      <c r="B67" s="139" t="s">
        <v>14</v>
      </c>
      <c r="C67" s="39">
        <f aca="true" t="shared" si="64" ref="C67:P67">C49-C48</f>
        <v>170</v>
      </c>
      <c r="D67" s="40">
        <f t="shared" si="64"/>
        <v>180</v>
      </c>
      <c r="E67" s="40">
        <f t="shared" si="64"/>
        <v>190</v>
      </c>
      <c r="F67" s="40">
        <f t="shared" si="64"/>
        <v>210</v>
      </c>
      <c r="G67" s="42">
        <f t="shared" si="64"/>
        <v>220</v>
      </c>
      <c r="H67" s="140">
        <f t="shared" si="64"/>
        <v>270</v>
      </c>
      <c r="I67" s="140">
        <f t="shared" si="64"/>
        <v>290</v>
      </c>
      <c r="J67" s="140">
        <f t="shared" si="64"/>
        <v>330</v>
      </c>
      <c r="K67" s="140">
        <f t="shared" si="64"/>
        <v>370</v>
      </c>
      <c r="L67" s="140">
        <f t="shared" si="64"/>
        <v>380</v>
      </c>
      <c r="M67" s="140">
        <f t="shared" si="64"/>
        <v>410</v>
      </c>
      <c r="N67" s="140">
        <f t="shared" si="64"/>
        <v>450</v>
      </c>
      <c r="O67" s="140">
        <f t="shared" si="64"/>
        <v>480</v>
      </c>
      <c r="P67" s="194">
        <f t="shared" si="64"/>
        <v>510</v>
      </c>
      <c r="S67" s="38">
        <v>5</v>
      </c>
      <c r="T67" s="139" t="s">
        <v>14</v>
      </c>
      <c r="U67" s="39">
        <f t="shared" si="56"/>
        <v>5470</v>
      </c>
      <c r="V67" s="40">
        <f aca="true" t="shared" si="65" ref="V67:AH67">V31-U31</f>
        <v>170</v>
      </c>
      <c r="W67" s="40">
        <f t="shared" si="65"/>
        <v>220</v>
      </c>
      <c r="X67" s="40">
        <f t="shared" si="65"/>
        <v>320</v>
      </c>
      <c r="Y67" s="42">
        <f t="shared" si="65"/>
        <v>520</v>
      </c>
      <c r="Z67" s="39">
        <f t="shared" si="65"/>
        <v>700</v>
      </c>
      <c r="AA67" s="40">
        <f t="shared" si="65"/>
        <v>770</v>
      </c>
      <c r="AB67" s="40">
        <f t="shared" si="65"/>
        <v>890</v>
      </c>
      <c r="AC67" s="40">
        <f t="shared" si="65"/>
        <v>1060</v>
      </c>
      <c r="AD67" s="40">
        <f t="shared" si="65"/>
        <v>910</v>
      </c>
      <c r="AE67" s="40">
        <f t="shared" si="65"/>
        <v>750</v>
      </c>
      <c r="AF67" s="40">
        <f t="shared" si="65"/>
        <v>830</v>
      </c>
      <c r="AG67" s="40">
        <f t="shared" si="65"/>
        <v>950</v>
      </c>
      <c r="AH67" s="42">
        <f t="shared" si="65"/>
        <v>1120</v>
      </c>
    </row>
    <row r="68" spans="1:34" ht="16.5" customHeight="1">
      <c r="A68" s="38">
        <v>6</v>
      </c>
      <c r="B68" s="139" t="s">
        <v>15</v>
      </c>
      <c r="C68" s="39">
        <f aca="true" t="shared" si="66" ref="C68:P68">C50-C49</f>
        <v>170</v>
      </c>
      <c r="D68" s="40">
        <f t="shared" si="66"/>
        <v>180</v>
      </c>
      <c r="E68" s="40">
        <f t="shared" si="66"/>
        <v>190</v>
      </c>
      <c r="F68" s="40">
        <f t="shared" si="66"/>
        <v>210</v>
      </c>
      <c r="G68" s="42">
        <f t="shared" si="66"/>
        <v>230</v>
      </c>
      <c r="H68" s="140">
        <f t="shared" si="66"/>
        <v>270</v>
      </c>
      <c r="I68" s="140">
        <f t="shared" si="66"/>
        <v>300</v>
      </c>
      <c r="J68" s="140">
        <f t="shared" si="66"/>
        <v>330</v>
      </c>
      <c r="K68" s="140">
        <f t="shared" si="66"/>
        <v>350</v>
      </c>
      <c r="L68" s="140">
        <f t="shared" si="66"/>
        <v>390</v>
      </c>
      <c r="M68" s="140">
        <f t="shared" si="66"/>
        <v>410</v>
      </c>
      <c r="N68" s="140">
        <f t="shared" si="66"/>
        <v>440</v>
      </c>
      <c r="O68" s="140">
        <f t="shared" si="66"/>
        <v>480</v>
      </c>
      <c r="P68" s="194">
        <f t="shared" si="66"/>
        <v>520</v>
      </c>
      <c r="S68" s="38">
        <v>6</v>
      </c>
      <c r="T68" s="139" t="s">
        <v>15</v>
      </c>
      <c r="U68" s="39">
        <f t="shared" si="56"/>
        <v>5640</v>
      </c>
      <c r="V68" s="40">
        <f aca="true" t="shared" si="67" ref="V68:AH68">V32-U32</f>
        <v>180</v>
      </c>
      <c r="W68" s="40">
        <f t="shared" si="67"/>
        <v>230</v>
      </c>
      <c r="X68" s="40">
        <f t="shared" si="67"/>
        <v>340</v>
      </c>
      <c r="Y68" s="42">
        <f t="shared" si="67"/>
        <v>540</v>
      </c>
      <c r="Z68" s="39">
        <f t="shared" si="67"/>
        <v>720</v>
      </c>
      <c r="AA68" s="40">
        <f t="shared" si="67"/>
        <v>810</v>
      </c>
      <c r="AB68" s="40">
        <f t="shared" si="67"/>
        <v>910</v>
      </c>
      <c r="AC68" s="40">
        <f t="shared" si="67"/>
        <v>1110</v>
      </c>
      <c r="AD68" s="40">
        <f t="shared" si="67"/>
        <v>940</v>
      </c>
      <c r="AE68" s="40">
        <f t="shared" si="67"/>
        <v>770</v>
      </c>
      <c r="AF68" s="40">
        <f t="shared" si="67"/>
        <v>860</v>
      </c>
      <c r="AG68" s="40">
        <f t="shared" si="67"/>
        <v>990</v>
      </c>
      <c r="AH68" s="42">
        <f t="shared" si="67"/>
        <v>1160</v>
      </c>
    </row>
    <row r="69" spans="1:34" ht="16.5" customHeight="1">
      <c r="A69" s="38">
        <v>7</v>
      </c>
      <c r="B69" s="139" t="s">
        <v>16</v>
      </c>
      <c r="C69" s="39">
        <f aca="true" t="shared" si="68" ref="C69:P69">C51-C50</f>
        <v>160</v>
      </c>
      <c r="D69" s="40">
        <f t="shared" si="68"/>
        <v>170</v>
      </c>
      <c r="E69" s="40">
        <f t="shared" si="68"/>
        <v>190</v>
      </c>
      <c r="F69" s="40">
        <f t="shared" si="68"/>
        <v>200</v>
      </c>
      <c r="G69" s="42">
        <f t="shared" si="68"/>
        <v>230</v>
      </c>
      <c r="H69" s="140">
        <f t="shared" si="68"/>
        <v>280</v>
      </c>
      <c r="I69" s="140">
        <f t="shared" si="68"/>
        <v>300</v>
      </c>
      <c r="J69" s="140">
        <f t="shared" si="68"/>
        <v>320</v>
      </c>
      <c r="K69" s="140">
        <f t="shared" si="68"/>
        <v>370</v>
      </c>
      <c r="L69" s="140">
        <f t="shared" si="68"/>
        <v>390</v>
      </c>
      <c r="M69" s="140">
        <f t="shared" si="68"/>
        <v>420</v>
      </c>
      <c r="N69" s="140">
        <f t="shared" si="68"/>
        <v>440</v>
      </c>
      <c r="O69" s="140">
        <f t="shared" si="68"/>
        <v>470</v>
      </c>
      <c r="P69" s="194">
        <f t="shared" si="68"/>
        <v>520</v>
      </c>
      <c r="S69" s="38">
        <v>7</v>
      </c>
      <c r="T69" s="139" t="s">
        <v>16</v>
      </c>
      <c r="U69" s="39">
        <f t="shared" si="56"/>
        <v>5800</v>
      </c>
      <c r="V69" s="40">
        <f aca="true" t="shared" si="69" ref="V69:AH69">V33-U33</f>
        <v>190</v>
      </c>
      <c r="W69" s="40">
        <f t="shared" si="69"/>
        <v>250</v>
      </c>
      <c r="X69" s="40">
        <f t="shared" si="69"/>
        <v>350</v>
      </c>
      <c r="Y69" s="42">
        <f t="shared" si="69"/>
        <v>570</v>
      </c>
      <c r="Z69" s="39">
        <f t="shared" si="69"/>
        <v>740</v>
      </c>
      <c r="AA69" s="40">
        <f t="shared" si="69"/>
        <v>840</v>
      </c>
      <c r="AB69" s="40">
        <f t="shared" si="69"/>
        <v>950</v>
      </c>
      <c r="AC69" s="40">
        <f t="shared" si="69"/>
        <v>1140</v>
      </c>
      <c r="AD69" s="40">
        <f t="shared" si="69"/>
        <v>980</v>
      </c>
      <c r="AE69" s="40">
        <f t="shared" si="69"/>
        <v>790</v>
      </c>
      <c r="AF69" s="40">
        <f t="shared" si="69"/>
        <v>890</v>
      </c>
      <c r="AG69" s="40">
        <f t="shared" si="69"/>
        <v>1030</v>
      </c>
      <c r="AH69" s="42">
        <f t="shared" si="69"/>
        <v>1200</v>
      </c>
    </row>
    <row r="70" spans="1:34" ht="16.5" customHeight="1">
      <c r="A70" s="38">
        <v>8</v>
      </c>
      <c r="B70" s="139" t="s">
        <v>17</v>
      </c>
      <c r="C70" s="39">
        <f aca="true" t="shared" si="70" ref="C70:P70">C52-C51</f>
        <v>170</v>
      </c>
      <c r="D70" s="40">
        <f t="shared" si="70"/>
        <v>180</v>
      </c>
      <c r="E70" s="40">
        <f t="shared" si="70"/>
        <v>190</v>
      </c>
      <c r="F70" s="40">
        <f t="shared" si="70"/>
        <v>210</v>
      </c>
      <c r="G70" s="42">
        <f t="shared" si="70"/>
        <v>230</v>
      </c>
      <c r="H70" s="140">
        <f t="shared" si="70"/>
        <v>270</v>
      </c>
      <c r="I70" s="140">
        <f t="shared" si="70"/>
        <v>300</v>
      </c>
      <c r="J70" s="140">
        <f t="shared" si="70"/>
        <v>340</v>
      </c>
      <c r="K70" s="140">
        <f t="shared" si="70"/>
        <v>360</v>
      </c>
      <c r="L70" s="140">
        <f t="shared" si="70"/>
        <v>390</v>
      </c>
      <c r="M70" s="140">
        <f t="shared" si="70"/>
        <v>400</v>
      </c>
      <c r="N70" s="140">
        <f t="shared" si="70"/>
        <v>440</v>
      </c>
      <c r="O70" s="140">
        <f t="shared" si="70"/>
        <v>490</v>
      </c>
      <c r="P70" s="194">
        <f t="shared" si="70"/>
        <v>510</v>
      </c>
      <c r="S70" s="38">
        <v>8</v>
      </c>
      <c r="T70" s="139" t="s">
        <v>17</v>
      </c>
      <c r="U70" s="39">
        <f t="shared" si="56"/>
        <v>5970</v>
      </c>
      <c r="V70" s="40">
        <f aca="true" t="shared" si="71" ref="V70:AH70">V34-U34</f>
        <v>200</v>
      </c>
      <c r="W70" s="40">
        <f t="shared" si="71"/>
        <v>260</v>
      </c>
      <c r="X70" s="40">
        <f t="shared" si="71"/>
        <v>370</v>
      </c>
      <c r="Y70" s="42">
        <f t="shared" si="71"/>
        <v>590</v>
      </c>
      <c r="Z70" s="39">
        <f t="shared" si="71"/>
        <v>760</v>
      </c>
      <c r="AA70" s="40">
        <f t="shared" si="71"/>
        <v>870</v>
      </c>
      <c r="AB70" s="40">
        <f t="shared" si="71"/>
        <v>980</v>
      </c>
      <c r="AC70" s="40">
        <f t="shared" si="71"/>
        <v>1190</v>
      </c>
      <c r="AD70" s="40">
        <f t="shared" si="71"/>
        <v>1010</v>
      </c>
      <c r="AE70" s="40">
        <f t="shared" si="71"/>
        <v>810</v>
      </c>
      <c r="AF70" s="40">
        <f t="shared" si="71"/>
        <v>920</v>
      </c>
      <c r="AG70" s="40">
        <f t="shared" si="71"/>
        <v>1070</v>
      </c>
      <c r="AH70" s="42">
        <f t="shared" si="71"/>
        <v>1230</v>
      </c>
    </row>
    <row r="71" spans="1:34" ht="16.5" customHeight="1">
      <c r="A71" s="38">
        <v>9</v>
      </c>
      <c r="B71" s="139" t="s">
        <v>18</v>
      </c>
      <c r="C71" s="39">
        <f aca="true" t="shared" si="72" ref="C71:P71">C53-C52</f>
        <v>170</v>
      </c>
      <c r="D71" s="40">
        <f t="shared" si="72"/>
        <v>170</v>
      </c>
      <c r="E71" s="40">
        <f t="shared" si="72"/>
        <v>190</v>
      </c>
      <c r="F71" s="40">
        <f t="shared" si="72"/>
        <v>210</v>
      </c>
      <c r="G71" s="42">
        <f t="shared" si="72"/>
        <v>230</v>
      </c>
      <c r="H71" s="140">
        <f t="shared" si="72"/>
        <v>260</v>
      </c>
      <c r="I71" s="140">
        <f t="shared" si="72"/>
        <v>300</v>
      </c>
      <c r="J71" s="140">
        <f t="shared" si="72"/>
        <v>320</v>
      </c>
      <c r="K71" s="140">
        <f t="shared" si="72"/>
        <v>360</v>
      </c>
      <c r="L71" s="140">
        <f t="shared" si="72"/>
        <v>380</v>
      </c>
      <c r="M71" s="140">
        <f t="shared" si="72"/>
        <v>410</v>
      </c>
      <c r="N71" s="140">
        <f t="shared" si="72"/>
        <v>440</v>
      </c>
      <c r="O71" s="140">
        <f t="shared" si="72"/>
        <v>470</v>
      </c>
      <c r="P71" s="194">
        <f t="shared" si="72"/>
        <v>520</v>
      </c>
      <c r="S71" s="38">
        <v>9</v>
      </c>
      <c r="T71" s="139" t="s">
        <v>18</v>
      </c>
      <c r="U71" s="39">
        <f t="shared" si="56"/>
        <v>6140</v>
      </c>
      <c r="V71" s="40">
        <f aca="true" t="shared" si="73" ref="V71:AH71">V35-U35</f>
        <v>200</v>
      </c>
      <c r="W71" s="40">
        <f t="shared" si="73"/>
        <v>280</v>
      </c>
      <c r="X71" s="40">
        <f t="shared" si="73"/>
        <v>390</v>
      </c>
      <c r="Y71" s="42">
        <f t="shared" si="73"/>
        <v>610</v>
      </c>
      <c r="Z71" s="39">
        <f t="shared" si="73"/>
        <v>780</v>
      </c>
      <c r="AA71" s="40">
        <f t="shared" si="73"/>
        <v>900</v>
      </c>
      <c r="AB71" s="40">
        <f t="shared" si="73"/>
        <v>1020</v>
      </c>
      <c r="AC71" s="40">
        <f t="shared" si="73"/>
        <v>1220</v>
      </c>
      <c r="AD71" s="40">
        <f t="shared" si="73"/>
        <v>1040</v>
      </c>
      <c r="AE71" s="40">
        <f t="shared" si="73"/>
        <v>840</v>
      </c>
      <c r="AF71" s="40">
        <f t="shared" si="73"/>
        <v>950</v>
      </c>
      <c r="AG71" s="40">
        <f t="shared" si="73"/>
        <v>1100</v>
      </c>
      <c r="AH71" s="42">
        <f t="shared" si="73"/>
        <v>1280</v>
      </c>
    </row>
    <row r="72" spans="1:34" ht="16.5" customHeight="1">
      <c r="A72" s="38">
        <v>10</v>
      </c>
      <c r="B72" s="139" t="s">
        <v>19</v>
      </c>
      <c r="C72" s="39">
        <f aca="true" t="shared" si="74" ref="C72:P72">C54-C53</f>
        <v>170</v>
      </c>
      <c r="D72" s="40">
        <f t="shared" si="74"/>
        <v>180</v>
      </c>
      <c r="E72" s="40">
        <f t="shared" si="74"/>
        <v>190</v>
      </c>
      <c r="F72" s="40">
        <f t="shared" si="74"/>
        <v>210</v>
      </c>
      <c r="G72" s="42">
        <f t="shared" si="74"/>
        <v>230</v>
      </c>
      <c r="H72" s="140">
        <f t="shared" si="74"/>
        <v>270</v>
      </c>
      <c r="I72" s="140">
        <f t="shared" si="74"/>
        <v>310</v>
      </c>
      <c r="J72" s="140">
        <f t="shared" si="74"/>
        <v>330</v>
      </c>
      <c r="K72" s="140">
        <f t="shared" si="74"/>
        <v>360</v>
      </c>
      <c r="L72" s="140">
        <f t="shared" si="74"/>
        <v>390</v>
      </c>
      <c r="M72" s="140">
        <f t="shared" si="74"/>
        <v>420</v>
      </c>
      <c r="N72" s="140">
        <f t="shared" si="74"/>
        <v>440</v>
      </c>
      <c r="O72" s="140">
        <f t="shared" si="74"/>
        <v>470</v>
      </c>
      <c r="P72" s="194">
        <f t="shared" si="74"/>
        <v>520</v>
      </c>
      <c r="S72" s="38">
        <v>10</v>
      </c>
      <c r="T72" s="139" t="s">
        <v>19</v>
      </c>
      <c r="U72" s="39">
        <f t="shared" si="56"/>
        <v>6310</v>
      </c>
      <c r="V72" s="40">
        <f aca="true" t="shared" si="75" ref="V72:AH72">V36-U36</f>
        <v>210</v>
      </c>
      <c r="W72" s="40">
        <f t="shared" si="75"/>
        <v>290</v>
      </c>
      <c r="X72" s="40">
        <f t="shared" si="75"/>
        <v>410</v>
      </c>
      <c r="Y72" s="42">
        <f t="shared" si="75"/>
        <v>630</v>
      </c>
      <c r="Z72" s="39">
        <f t="shared" si="75"/>
        <v>810</v>
      </c>
      <c r="AA72" s="40">
        <f t="shared" si="75"/>
        <v>920</v>
      </c>
      <c r="AB72" s="40">
        <f t="shared" si="75"/>
        <v>1060</v>
      </c>
      <c r="AC72" s="40">
        <f t="shared" si="75"/>
        <v>1260</v>
      </c>
      <c r="AD72" s="40">
        <f t="shared" si="75"/>
        <v>1070</v>
      </c>
      <c r="AE72" s="40">
        <f t="shared" si="75"/>
        <v>870</v>
      </c>
      <c r="AF72" s="40">
        <f t="shared" si="75"/>
        <v>970</v>
      </c>
      <c r="AG72" s="40">
        <f t="shared" si="75"/>
        <v>1140</v>
      </c>
      <c r="AH72" s="42">
        <f t="shared" si="75"/>
        <v>1320</v>
      </c>
    </row>
    <row r="73" spans="1:34" ht="16.5" customHeight="1">
      <c r="A73" s="38">
        <v>11</v>
      </c>
      <c r="B73" s="150" t="s">
        <v>20</v>
      </c>
      <c r="C73" s="39">
        <f aca="true" t="shared" si="76" ref="C73:P73">C55-C54</f>
        <v>160</v>
      </c>
      <c r="D73" s="40">
        <f t="shared" si="76"/>
        <v>170</v>
      </c>
      <c r="E73" s="40">
        <f t="shared" si="76"/>
        <v>190</v>
      </c>
      <c r="F73" s="40">
        <f t="shared" si="76"/>
        <v>200</v>
      </c>
      <c r="G73" s="42">
        <f t="shared" si="76"/>
        <v>230</v>
      </c>
      <c r="H73" s="140">
        <f t="shared" si="76"/>
        <v>270</v>
      </c>
      <c r="I73" s="140">
        <f t="shared" si="76"/>
        <v>290</v>
      </c>
      <c r="J73" s="140">
        <f t="shared" si="76"/>
        <v>330</v>
      </c>
      <c r="K73" s="140">
        <f t="shared" si="76"/>
        <v>370</v>
      </c>
      <c r="L73" s="140">
        <f t="shared" si="76"/>
        <v>390</v>
      </c>
      <c r="M73" s="140">
        <f t="shared" si="76"/>
        <v>410</v>
      </c>
      <c r="N73" s="140">
        <f t="shared" si="76"/>
        <v>440</v>
      </c>
      <c r="O73" s="140">
        <f t="shared" si="76"/>
        <v>480</v>
      </c>
      <c r="P73" s="194">
        <f t="shared" si="76"/>
        <v>510</v>
      </c>
      <c r="S73" s="38">
        <v>11</v>
      </c>
      <c r="T73" s="150" t="s">
        <v>20</v>
      </c>
      <c r="U73" s="39">
        <f t="shared" si="56"/>
        <v>6470</v>
      </c>
      <c r="V73" s="40">
        <f aca="true" t="shared" si="77" ref="V73:AH73">V37-U37</f>
        <v>220</v>
      </c>
      <c r="W73" s="40">
        <f t="shared" si="77"/>
        <v>310</v>
      </c>
      <c r="X73" s="40">
        <f t="shared" si="77"/>
        <v>420</v>
      </c>
      <c r="Y73" s="42">
        <f t="shared" si="77"/>
        <v>660</v>
      </c>
      <c r="Z73" s="39">
        <f t="shared" si="77"/>
        <v>830</v>
      </c>
      <c r="AA73" s="40">
        <f t="shared" si="77"/>
        <v>950</v>
      </c>
      <c r="AB73" s="40">
        <f t="shared" si="77"/>
        <v>1090</v>
      </c>
      <c r="AC73" s="40">
        <f t="shared" si="77"/>
        <v>1300</v>
      </c>
      <c r="AD73" s="40">
        <f t="shared" si="77"/>
        <v>1110</v>
      </c>
      <c r="AE73" s="40">
        <f t="shared" si="77"/>
        <v>890</v>
      </c>
      <c r="AF73" s="40">
        <f t="shared" si="77"/>
        <v>1000</v>
      </c>
      <c r="AG73" s="40">
        <f t="shared" si="77"/>
        <v>1170</v>
      </c>
      <c r="AH73" s="42">
        <f t="shared" si="77"/>
        <v>1360</v>
      </c>
    </row>
    <row r="74" spans="1:34" ht="16.5" customHeight="1" thickBot="1">
      <c r="A74" s="45">
        <v>12</v>
      </c>
      <c r="B74" s="151" t="s">
        <v>21</v>
      </c>
      <c r="C74" s="46">
        <f aca="true" t="shared" si="78" ref="C74:P74">C56-C55</f>
        <v>170</v>
      </c>
      <c r="D74" s="47">
        <f t="shared" si="78"/>
        <v>180</v>
      </c>
      <c r="E74" s="47">
        <f t="shared" si="78"/>
        <v>190</v>
      </c>
      <c r="F74" s="47">
        <f t="shared" si="78"/>
        <v>210</v>
      </c>
      <c r="G74" s="49">
        <f t="shared" si="78"/>
        <v>220</v>
      </c>
      <c r="H74" s="152">
        <f t="shared" si="78"/>
        <v>270</v>
      </c>
      <c r="I74" s="152">
        <f t="shared" si="78"/>
        <v>300</v>
      </c>
      <c r="J74" s="152">
        <f t="shared" si="78"/>
        <v>330</v>
      </c>
      <c r="K74" s="152">
        <f t="shared" si="78"/>
        <v>350</v>
      </c>
      <c r="L74" s="152">
        <f t="shared" si="78"/>
        <v>390</v>
      </c>
      <c r="M74" s="152">
        <f t="shared" si="78"/>
        <v>420</v>
      </c>
      <c r="N74" s="152">
        <f t="shared" si="78"/>
        <v>450</v>
      </c>
      <c r="O74" s="152">
        <f t="shared" si="78"/>
        <v>480</v>
      </c>
      <c r="P74" s="195">
        <f t="shared" si="78"/>
        <v>520</v>
      </c>
      <c r="S74" s="45">
        <v>12</v>
      </c>
      <c r="T74" s="151" t="s">
        <v>21</v>
      </c>
      <c r="U74" s="46">
        <f t="shared" si="56"/>
        <v>6640</v>
      </c>
      <c r="V74" s="47">
        <f aca="true" t="shared" si="79" ref="V74:AH74">V38-U38</f>
        <v>230</v>
      </c>
      <c r="W74" s="47">
        <f t="shared" si="79"/>
        <v>320</v>
      </c>
      <c r="X74" s="47">
        <f t="shared" si="79"/>
        <v>440</v>
      </c>
      <c r="Y74" s="49">
        <f t="shared" si="79"/>
        <v>670</v>
      </c>
      <c r="Z74" s="46">
        <f t="shared" si="79"/>
        <v>860</v>
      </c>
      <c r="AA74" s="47">
        <f t="shared" si="79"/>
        <v>980</v>
      </c>
      <c r="AB74" s="47">
        <f t="shared" si="79"/>
        <v>1130</v>
      </c>
      <c r="AC74" s="47">
        <f t="shared" si="79"/>
        <v>1340</v>
      </c>
      <c r="AD74" s="47">
        <f t="shared" si="79"/>
        <v>1140</v>
      </c>
      <c r="AE74" s="47">
        <f t="shared" si="79"/>
        <v>920</v>
      </c>
      <c r="AF74" s="47">
        <f t="shared" si="79"/>
        <v>1030</v>
      </c>
      <c r="AG74" s="47">
        <f t="shared" si="79"/>
        <v>1200</v>
      </c>
      <c r="AH74" s="49">
        <f t="shared" si="79"/>
        <v>1400</v>
      </c>
    </row>
    <row r="75" ht="18" customHeight="1"/>
    <row r="76" ht="18" customHeight="1">
      <c r="C76" t="s">
        <v>42</v>
      </c>
    </row>
    <row r="77" ht="18" customHeight="1" thickBot="1"/>
    <row r="78" spans="1:16" ht="18" customHeight="1">
      <c r="A78" s="1"/>
      <c r="B78" s="10"/>
      <c r="C78" s="199" t="s">
        <v>3</v>
      </c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1"/>
    </row>
    <row r="79" spans="1:16" ht="18" customHeight="1">
      <c r="A79" s="187" t="s">
        <v>5</v>
      </c>
      <c r="B79" s="122" t="s">
        <v>7</v>
      </c>
      <c r="C79" s="202" t="s">
        <v>6</v>
      </c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4"/>
    </row>
    <row r="80" spans="1:16" ht="18" customHeight="1" thickBot="1">
      <c r="A80" s="190" t="s">
        <v>8</v>
      </c>
      <c r="B80" s="123" t="s">
        <v>9</v>
      </c>
      <c r="C80" s="23">
        <v>1</v>
      </c>
      <c r="D80" s="24">
        <v>2</v>
      </c>
      <c r="E80" s="24">
        <v>3</v>
      </c>
      <c r="F80" s="24">
        <v>4</v>
      </c>
      <c r="G80" s="25">
        <v>5</v>
      </c>
      <c r="H80" s="28">
        <v>6</v>
      </c>
      <c r="I80" s="29">
        <v>7</v>
      </c>
      <c r="J80" s="29">
        <v>8</v>
      </c>
      <c r="K80" s="29">
        <v>9</v>
      </c>
      <c r="L80" s="29">
        <v>10</v>
      </c>
      <c r="M80" s="29">
        <v>11</v>
      </c>
      <c r="N80" s="29">
        <v>12</v>
      </c>
      <c r="O80" s="30">
        <v>13</v>
      </c>
      <c r="P80" s="171">
        <v>14</v>
      </c>
    </row>
    <row r="81" spans="1:16" ht="18" customHeight="1">
      <c r="A81" s="32">
        <v>1</v>
      </c>
      <c r="B81" s="128" t="s">
        <v>10</v>
      </c>
      <c r="C81" s="33">
        <f aca="true" t="shared" si="80" ref="C81:C92">C45</f>
        <v>4800</v>
      </c>
      <c r="D81" s="34">
        <f aca="true" t="shared" si="81" ref="D81:P81">D45-C45</f>
        <v>130</v>
      </c>
      <c r="E81" s="34">
        <f t="shared" si="81"/>
        <v>170</v>
      </c>
      <c r="F81" s="34">
        <f t="shared" si="81"/>
        <v>250</v>
      </c>
      <c r="G81" s="36">
        <f t="shared" si="81"/>
        <v>440</v>
      </c>
      <c r="H81" s="33">
        <f t="shared" si="81"/>
        <v>980</v>
      </c>
      <c r="I81" s="34">
        <f t="shared" si="81"/>
        <v>600</v>
      </c>
      <c r="J81" s="34">
        <f t="shared" si="81"/>
        <v>680</v>
      </c>
      <c r="K81" s="34">
        <f t="shared" si="81"/>
        <v>840</v>
      </c>
      <c r="L81" s="34">
        <f t="shared" si="81"/>
        <v>590</v>
      </c>
      <c r="M81" s="34">
        <f t="shared" si="81"/>
        <v>650</v>
      </c>
      <c r="N81" s="34">
        <f t="shared" si="81"/>
        <v>710</v>
      </c>
      <c r="O81" s="34">
        <f t="shared" si="81"/>
        <v>820</v>
      </c>
      <c r="P81" s="36">
        <f t="shared" si="81"/>
        <v>960</v>
      </c>
    </row>
    <row r="82" spans="1:16" ht="18" customHeight="1">
      <c r="A82" s="38">
        <v>2</v>
      </c>
      <c r="B82" s="139" t="s">
        <v>11</v>
      </c>
      <c r="C82" s="39">
        <f t="shared" si="80"/>
        <v>4970</v>
      </c>
      <c r="D82" s="40">
        <f aca="true" t="shared" si="82" ref="D82:P82">D46-C46</f>
        <v>140</v>
      </c>
      <c r="E82" s="40">
        <f t="shared" si="82"/>
        <v>180</v>
      </c>
      <c r="F82" s="40">
        <f t="shared" si="82"/>
        <v>260</v>
      </c>
      <c r="G82" s="42">
        <f t="shared" si="82"/>
        <v>470</v>
      </c>
      <c r="H82" s="39">
        <f t="shared" si="82"/>
        <v>1020</v>
      </c>
      <c r="I82" s="40">
        <f t="shared" si="82"/>
        <v>640</v>
      </c>
      <c r="J82" s="40">
        <f t="shared" si="82"/>
        <v>710</v>
      </c>
      <c r="K82" s="40">
        <f t="shared" si="82"/>
        <v>860</v>
      </c>
      <c r="L82" s="40">
        <f t="shared" si="82"/>
        <v>620</v>
      </c>
      <c r="M82" s="40">
        <f t="shared" si="82"/>
        <v>670</v>
      </c>
      <c r="N82" s="40">
        <f t="shared" si="82"/>
        <v>740</v>
      </c>
      <c r="O82" s="40">
        <f t="shared" si="82"/>
        <v>850</v>
      </c>
      <c r="P82" s="42">
        <f t="shared" si="82"/>
        <v>1000</v>
      </c>
    </row>
    <row r="83" spans="1:16" ht="18" customHeight="1">
      <c r="A83" s="38">
        <v>3</v>
      </c>
      <c r="B83" s="139" t="s">
        <v>12</v>
      </c>
      <c r="C83" s="39">
        <f t="shared" si="80"/>
        <v>5130</v>
      </c>
      <c r="D83" s="40">
        <f aca="true" t="shared" si="83" ref="D83:P83">D47-C47</f>
        <v>150</v>
      </c>
      <c r="E83" s="40">
        <f t="shared" si="83"/>
        <v>200</v>
      </c>
      <c r="F83" s="40">
        <f t="shared" si="83"/>
        <v>280</v>
      </c>
      <c r="G83" s="42">
        <f t="shared" si="83"/>
        <v>490</v>
      </c>
      <c r="H83" s="39">
        <f t="shared" si="83"/>
        <v>1060</v>
      </c>
      <c r="I83" s="40">
        <f t="shared" si="83"/>
        <v>670</v>
      </c>
      <c r="J83" s="40">
        <f t="shared" si="83"/>
        <v>730</v>
      </c>
      <c r="K83" s="40">
        <f t="shared" si="83"/>
        <v>900</v>
      </c>
      <c r="L83" s="40">
        <f t="shared" si="83"/>
        <v>650</v>
      </c>
      <c r="M83" s="40">
        <f t="shared" si="83"/>
        <v>690</v>
      </c>
      <c r="N83" s="40">
        <f t="shared" si="83"/>
        <v>770</v>
      </c>
      <c r="O83" s="40">
        <f t="shared" si="83"/>
        <v>890</v>
      </c>
      <c r="P83" s="42">
        <f t="shared" si="83"/>
        <v>1040</v>
      </c>
    </row>
    <row r="84" spans="1:16" ht="18" customHeight="1">
      <c r="A84" s="38">
        <v>4</v>
      </c>
      <c r="B84" s="139" t="s">
        <v>13</v>
      </c>
      <c r="C84" s="39">
        <f t="shared" si="80"/>
        <v>5300</v>
      </c>
      <c r="D84" s="40">
        <f aca="true" t="shared" si="84" ref="D84:P84">D48-C48</f>
        <v>160</v>
      </c>
      <c r="E84" s="40">
        <f t="shared" si="84"/>
        <v>210</v>
      </c>
      <c r="F84" s="40">
        <f t="shared" si="84"/>
        <v>300</v>
      </c>
      <c r="G84" s="42">
        <f t="shared" si="84"/>
        <v>510</v>
      </c>
      <c r="H84" s="39">
        <f t="shared" si="84"/>
        <v>1100</v>
      </c>
      <c r="I84" s="40">
        <f t="shared" si="84"/>
        <v>700</v>
      </c>
      <c r="J84" s="40">
        <f t="shared" si="84"/>
        <v>760</v>
      </c>
      <c r="K84" s="40">
        <f t="shared" si="84"/>
        <v>940</v>
      </c>
      <c r="L84" s="40">
        <f t="shared" si="84"/>
        <v>670</v>
      </c>
      <c r="M84" s="40">
        <f t="shared" si="84"/>
        <v>720</v>
      </c>
      <c r="N84" s="40">
        <f t="shared" si="84"/>
        <v>790</v>
      </c>
      <c r="O84" s="40">
        <f t="shared" si="84"/>
        <v>920</v>
      </c>
      <c r="P84" s="42">
        <f t="shared" si="84"/>
        <v>1090</v>
      </c>
    </row>
    <row r="85" spans="1:16" ht="18" customHeight="1">
      <c r="A85" s="38">
        <v>5</v>
      </c>
      <c r="B85" s="139" t="s">
        <v>14</v>
      </c>
      <c r="C85" s="39">
        <f t="shared" si="80"/>
        <v>5470</v>
      </c>
      <c r="D85" s="40">
        <f aca="true" t="shared" si="85" ref="D85:P85">D49-C49</f>
        <v>170</v>
      </c>
      <c r="E85" s="40">
        <f t="shared" si="85"/>
        <v>220</v>
      </c>
      <c r="F85" s="40">
        <f t="shared" si="85"/>
        <v>320</v>
      </c>
      <c r="G85" s="42">
        <f t="shared" si="85"/>
        <v>520</v>
      </c>
      <c r="H85" s="39">
        <f t="shared" si="85"/>
        <v>1150</v>
      </c>
      <c r="I85" s="40">
        <f t="shared" si="85"/>
        <v>720</v>
      </c>
      <c r="J85" s="40">
        <f t="shared" si="85"/>
        <v>800</v>
      </c>
      <c r="K85" s="40">
        <f t="shared" si="85"/>
        <v>980</v>
      </c>
      <c r="L85" s="40">
        <f t="shared" si="85"/>
        <v>680</v>
      </c>
      <c r="M85" s="40">
        <f t="shared" si="85"/>
        <v>750</v>
      </c>
      <c r="N85" s="40">
        <f t="shared" si="85"/>
        <v>830</v>
      </c>
      <c r="O85" s="40">
        <f t="shared" si="85"/>
        <v>950</v>
      </c>
      <c r="P85" s="42">
        <f t="shared" si="85"/>
        <v>1120</v>
      </c>
    </row>
    <row r="86" spans="1:16" ht="18" customHeight="1">
      <c r="A86" s="38">
        <v>6</v>
      </c>
      <c r="B86" s="139" t="s">
        <v>15</v>
      </c>
      <c r="C86" s="39">
        <f t="shared" si="80"/>
        <v>5640</v>
      </c>
      <c r="D86" s="40">
        <f aca="true" t="shared" si="86" ref="D86:P86">D50-C50</f>
        <v>180</v>
      </c>
      <c r="E86" s="40">
        <f t="shared" si="86"/>
        <v>230</v>
      </c>
      <c r="F86" s="40">
        <f t="shared" si="86"/>
        <v>340</v>
      </c>
      <c r="G86" s="42">
        <f t="shared" si="86"/>
        <v>540</v>
      </c>
      <c r="H86" s="39">
        <f t="shared" si="86"/>
        <v>1190</v>
      </c>
      <c r="I86" s="40">
        <f t="shared" si="86"/>
        <v>750</v>
      </c>
      <c r="J86" s="40">
        <f t="shared" si="86"/>
        <v>830</v>
      </c>
      <c r="K86" s="40">
        <f t="shared" si="86"/>
        <v>1000</v>
      </c>
      <c r="L86" s="40">
        <f t="shared" si="86"/>
        <v>720</v>
      </c>
      <c r="M86" s="40">
        <f t="shared" si="86"/>
        <v>770</v>
      </c>
      <c r="N86" s="40">
        <f t="shared" si="86"/>
        <v>860</v>
      </c>
      <c r="O86" s="40">
        <f t="shared" si="86"/>
        <v>990</v>
      </c>
      <c r="P86" s="42">
        <f t="shared" si="86"/>
        <v>1160</v>
      </c>
    </row>
    <row r="87" spans="1:16" ht="18" customHeight="1">
      <c r="A87" s="38">
        <v>7</v>
      </c>
      <c r="B87" s="139" t="s">
        <v>16</v>
      </c>
      <c r="C87" s="39">
        <f t="shared" si="80"/>
        <v>5800</v>
      </c>
      <c r="D87" s="40">
        <f aca="true" t="shared" si="87" ref="D87:P87">D51-C51</f>
        <v>190</v>
      </c>
      <c r="E87" s="40">
        <f t="shared" si="87"/>
        <v>250</v>
      </c>
      <c r="F87" s="40">
        <f t="shared" si="87"/>
        <v>350</v>
      </c>
      <c r="G87" s="42">
        <f t="shared" si="87"/>
        <v>570</v>
      </c>
      <c r="H87" s="39">
        <f t="shared" si="87"/>
        <v>1240</v>
      </c>
      <c r="I87" s="40">
        <f t="shared" si="87"/>
        <v>770</v>
      </c>
      <c r="J87" s="40">
        <f t="shared" si="87"/>
        <v>850</v>
      </c>
      <c r="K87" s="40">
        <f t="shared" si="87"/>
        <v>1050</v>
      </c>
      <c r="L87" s="40">
        <f t="shared" si="87"/>
        <v>740</v>
      </c>
      <c r="M87" s="40">
        <f t="shared" si="87"/>
        <v>800</v>
      </c>
      <c r="N87" s="40">
        <f t="shared" si="87"/>
        <v>880</v>
      </c>
      <c r="O87" s="40">
        <f t="shared" si="87"/>
        <v>1020</v>
      </c>
      <c r="P87" s="42">
        <f t="shared" si="87"/>
        <v>1210</v>
      </c>
    </row>
    <row r="88" spans="1:16" ht="18" customHeight="1">
      <c r="A88" s="38">
        <v>8</v>
      </c>
      <c r="B88" s="139" t="s">
        <v>17</v>
      </c>
      <c r="C88" s="39">
        <f t="shared" si="80"/>
        <v>5970</v>
      </c>
      <c r="D88" s="40">
        <f aca="true" t="shared" si="88" ref="D88:P88">D52-C52</f>
        <v>200</v>
      </c>
      <c r="E88" s="40">
        <f t="shared" si="88"/>
        <v>260</v>
      </c>
      <c r="F88" s="40">
        <f t="shared" si="88"/>
        <v>370</v>
      </c>
      <c r="G88" s="42">
        <f t="shared" si="88"/>
        <v>590</v>
      </c>
      <c r="H88" s="39">
        <f t="shared" si="88"/>
        <v>1280</v>
      </c>
      <c r="I88" s="40">
        <f t="shared" si="88"/>
        <v>800</v>
      </c>
      <c r="J88" s="40">
        <f t="shared" si="88"/>
        <v>890</v>
      </c>
      <c r="K88" s="40">
        <f t="shared" si="88"/>
        <v>1070</v>
      </c>
      <c r="L88" s="40">
        <f t="shared" si="88"/>
        <v>770</v>
      </c>
      <c r="M88" s="40">
        <f t="shared" si="88"/>
        <v>810</v>
      </c>
      <c r="N88" s="40">
        <f t="shared" si="88"/>
        <v>920</v>
      </c>
      <c r="O88" s="40">
        <f t="shared" si="88"/>
        <v>1070</v>
      </c>
      <c r="P88" s="42">
        <f t="shared" si="88"/>
        <v>1230</v>
      </c>
    </row>
    <row r="89" spans="1:16" ht="18" customHeight="1">
      <c r="A89" s="38">
        <v>9</v>
      </c>
      <c r="B89" s="139" t="s">
        <v>18</v>
      </c>
      <c r="C89" s="39">
        <f t="shared" si="80"/>
        <v>6140</v>
      </c>
      <c r="D89" s="40">
        <f aca="true" t="shared" si="89" ref="D89:P89">D53-C53</f>
        <v>200</v>
      </c>
      <c r="E89" s="40">
        <f t="shared" si="89"/>
        <v>280</v>
      </c>
      <c r="F89" s="40">
        <f t="shared" si="89"/>
        <v>390</v>
      </c>
      <c r="G89" s="42">
        <f t="shared" si="89"/>
        <v>610</v>
      </c>
      <c r="H89" s="39">
        <f t="shared" si="89"/>
        <v>1310</v>
      </c>
      <c r="I89" s="40">
        <f t="shared" si="89"/>
        <v>840</v>
      </c>
      <c r="J89" s="40">
        <f t="shared" si="89"/>
        <v>910</v>
      </c>
      <c r="K89" s="40">
        <f t="shared" si="89"/>
        <v>1110</v>
      </c>
      <c r="L89" s="40">
        <f t="shared" si="89"/>
        <v>790</v>
      </c>
      <c r="M89" s="40">
        <f t="shared" si="89"/>
        <v>840</v>
      </c>
      <c r="N89" s="40">
        <f t="shared" si="89"/>
        <v>950</v>
      </c>
      <c r="O89" s="40">
        <f t="shared" si="89"/>
        <v>1100</v>
      </c>
      <c r="P89" s="42">
        <f t="shared" si="89"/>
        <v>1280</v>
      </c>
    </row>
    <row r="90" spans="1:16" ht="15">
      <c r="A90" s="38">
        <v>10</v>
      </c>
      <c r="B90" s="139" t="s">
        <v>19</v>
      </c>
      <c r="C90" s="39">
        <f t="shared" si="80"/>
        <v>6310</v>
      </c>
      <c r="D90" s="40">
        <f aca="true" t="shared" si="90" ref="D90:P90">D54-C54</f>
        <v>210</v>
      </c>
      <c r="E90" s="40">
        <f t="shared" si="90"/>
        <v>290</v>
      </c>
      <c r="F90" s="40">
        <f t="shared" si="90"/>
        <v>410</v>
      </c>
      <c r="G90" s="42">
        <f t="shared" si="90"/>
        <v>630</v>
      </c>
      <c r="H90" s="39">
        <f t="shared" si="90"/>
        <v>1350</v>
      </c>
      <c r="I90" s="40">
        <f t="shared" si="90"/>
        <v>880</v>
      </c>
      <c r="J90" s="40">
        <f t="shared" si="90"/>
        <v>930</v>
      </c>
      <c r="K90" s="40">
        <f t="shared" si="90"/>
        <v>1140</v>
      </c>
      <c r="L90" s="40">
        <f t="shared" si="90"/>
        <v>820</v>
      </c>
      <c r="M90" s="40">
        <f t="shared" si="90"/>
        <v>870</v>
      </c>
      <c r="N90" s="40">
        <f t="shared" si="90"/>
        <v>970</v>
      </c>
      <c r="O90" s="40">
        <f t="shared" si="90"/>
        <v>1130</v>
      </c>
      <c r="P90" s="42">
        <f t="shared" si="90"/>
        <v>1330</v>
      </c>
    </row>
    <row r="91" spans="1:16" ht="15">
      <c r="A91" s="38">
        <v>11</v>
      </c>
      <c r="B91" s="150" t="s">
        <v>20</v>
      </c>
      <c r="C91" s="39">
        <f t="shared" si="80"/>
        <v>6470</v>
      </c>
      <c r="D91" s="40">
        <f aca="true" t="shared" si="91" ref="D91:P91">D55-C55</f>
        <v>220</v>
      </c>
      <c r="E91" s="40">
        <f t="shared" si="91"/>
        <v>310</v>
      </c>
      <c r="F91" s="40">
        <f t="shared" si="91"/>
        <v>420</v>
      </c>
      <c r="G91" s="42">
        <f t="shared" si="91"/>
        <v>660</v>
      </c>
      <c r="H91" s="39">
        <f t="shared" si="91"/>
        <v>1390</v>
      </c>
      <c r="I91" s="40">
        <f t="shared" si="91"/>
        <v>900</v>
      </c>
      <c r="J91" s="40">
        <f t="shared" si="91"/>
        <v>970</v>
      </c>
      <c r="K91" s="40">
        <f t="shared" si="91"/>
        <v>1180</v>
      </c>
      <c r="L91" s="40">
        <f t="shared" si="91"/>
        <v>840</v>
      </c>
      <c r="M91" s="40">
        <f t="shared" si="91"/>
        <v>890</v>
      </c>
      <c r="N91" s="40">
        <f t="shared" si="91"/>
        <v>1000</v>
      </c>
      <c r="O91" s="40">
        <f t="shared" si="91"/>
        <v>1170</v>
      </c>
      <c r="P91" s="42">
        <f t="shared" si="91"/>
        <v>1360</v>
      </c>
    </row>
    <row r="92" spans="1:16" ht="15.75" thickBot="1">
      <c r="A92" s="45">
        <v>12</v>
      </c>
      <c r="B92" s="151" t="s">
        <v>21</v>
      </c>
      <c r="C92" s="46">
        <f t="shared" si="80"/>
        <v>6640</v>
      </c>
      <c r="D92" s="47">
        <f aca="true" t="shared" si="92" ref="D92:P92">D56-C56</f>
        <v>230</v>
      </c>
      <c r="E92" s="47">
        <f t="shared" si="92"/>
        <v>320</v>
      </c>
      <c r="F92" s="47">
        <f t="shared" si="92"/>
        <v>440</v>
      </c>
      <c r="G92" s="49">
        <f t="shared" si="92"/>
        <v>670</v>
      </c>
      <c r="H92" s="46">
        <f t="shared" si="92"/>
        <v>1440</v>
      </c>
      <c r="I92" s="47">
        <f t="shared" si="92"/>
        <v>930</v>
      </c>
      <c r="J92" s="47">
        <f t="shared" si="92"/>
        <v>1000</v>
      </c>
      <c r="K92" s="47">
        <f t="shared" si="92"/>
        <v>1200</v>
      </c>
      <c r="L92" s="47">
        <f t="shared" si="92"/>
        <v>880</v>
      </c>
      <c r="M92" s="47">
        <f t="shared" si="92"/>
        <v>920</v>
      </c>
      <c r="N92" s="47">
        <f t="shared" si="92"/>
        <v>1030</v>
      </c>
      <c r="O92" s="47">
        <f t="shared" si="92"/>
        <v>1200</v>
      </c>
      <c r="P92" s="49">
        <f t="shared" si="92"/>
        <v>1400</v>
      </c>
    </row>
  </sheetData>
  <mergeCells count="14">
    <mergeCell ref="C78:P78"/>
    <mergeCell ref="C79:P79"/>
    <mergeCell ref="U3:AH3"/>
    <mergeCell ref="U4:AH4"/>
    <mergeCell ref="U24:AH24"/>
    <mergeCell ref="U25:AH25"/>
    <mergeCell ref="C42:P42"/>
    <mergeCell ref="C43:P43"/>
    <mergeCell ref="C60:P60"/>
    <mergeCell ref="C61:P61"/>
    <mergeCell ref="C3:P3"/>
    <mergeCell ref="C4:P4"/>
    <mergeCell ref="C24:P24"/>
    <mergeCell ref="C25:P25"/>
  </mergeCells>
  <printOptions horizontalCentered="1"/>
  <pageMargins left="0.5511811023622047" right="0.4724409448818898" top="0.7480314960629921" bottom="0.787401574803149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K57"/>
  <sheetViews>
    <sheetView tabSelected="1" workbookViewId="0" topLeftCell="AJ1">
      <selection activeCell="AM1" sqref="AM1"/>
    </sheetView>
  </sheetViews>
  <sheetFormatPr defaultColWidth="9.00390625" defaultRowHeight="12.75"/>
  <cols>
    <col min="1" max="16" width="7.25390625" style="0" customWidth="1"/>
    <col min="19" max="34" width="7.25390625" style="0" hidden="1" customWidth="1"/>
    <col min="35" max="35" width="0" style="0" hidden="1" customWidth="1"/>
    <col min="37" max="51" width="7.25390625" style="0" customWidth="1"/>
    <col min="52" max="52" width="9.875" style="0" customWidth="1"/>
    <col min="53" max="54" width="7.25390625" style="0" customWidth="1"/>
    <col min="55" max="55" width="7.125" style="0" customWidth="1"/>
    <col min="56" max="56" width="8.625" style="0" customWidth="1"/>
    <col min="57" max="70" width="7.125" style="0" customWidth="1"/>
  </cols>
  <sheetData>
    <row r="1" spans="4:57" ht="17.25" customHeight="1">
      <c r="D1" t="s">
        <v>0</v>
      </c>
      <c r="V1" t="s">
        <v>1</v>
      </c>
      <c r="BE1" t="s">
        <v>2</v>
      </c>
    </row>
    <row r="2" ht="17.25" customHeight="1" thickBot="1"/>
    <row r="3" spans="2:88" ht="17.25" customHeight="1">
      <c r="B3" s="1"/>
      <c r="C3" s="199" t="s">
        <v>3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1"/>
      <c r="T3" s="1"/>
      <c r="U3" s="199" t="s">
        <v>3</v>
      </c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1"/>
      <c r="AK3" s="4"/>
      <c r="AL3" s="200" t="s">
        <v>3</v>
      </c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1"/>
      <c r="BD3" s="1"/>
      <c r="BE3" s="5"/>
      <c r="BF3" s="6"/>
      <c r="BG3" s="7" t="s">
        <v>4</v>
      </c>
      <c r="BH3" s="8"/>
      <c r="BI3" s="6"/>
      <c r="BJ3" s="6"/>
      <c r="BK3" s="6"/>
      <c r="BL3" s="6"/>
      <c r="BM3" s="6"/>
      <c r="BN3" s="8"/>
      <c r="BO3" s="8"/>
      <c r="BP3" s="8"/>
      <c r="BQ3" s="8"/>
      <c r="BR3" s="9"/>
      <c r="BU3" s="1"/>
      <c r="BV3" s="10"/>
      <c r="BW3" s="199" t="s">
        <v>3</v>
      </c>
      <c r="BX3" s="200"/>
      <c r="BY3" s="200"/>
      <c r="BZ3" s="200"/>
      <c r="CA3" s="200"/>
      <c r="CB3" s="200"/>
      <c r="CC3" s="200"/>
      <c r="CD3" s="200"/>
      <c r="CE3" s="200"/>
      <c r="CF3" s="200"/>
      <c r="CG3" s="200"/>
      <c r="CH3" s="200"/>
      <c r="CI3" s="200"/>
      <c r="CJ3" s="201"/>
    </row>
    <row r="4" spans="2:88" ht="17.25" customHeight="1">
      <c r="B4" s="11" t="s">
        <v>5</v>
      </c>
      <c r="C4" s="202" t="s">
        <v>6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4"/>
      <c r="T4" s="11" t="s">
        <v>5</v>
      </c>
      <c r="U4" s="202" t="s">
        <v>6</v>
      </c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4"/>
      <c r="AK4" s="14" t="s">
        <v>5</v>
      </c>
      <c r="AL4" s="203" t="s">
        <v>6</v>
      </c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4"/>
      <c r="BD4" s="11" t="s">
        <v>5</v>
      </c>
      <c r="BE4" s="15"/>
      <c r="BF4" s="16"/>
      <c r="BG4" s="17" t="s">
        <v>6</v>
      </c>
      <c r="BH4" s="16"/>
      <c r="BI4" s="18"/>
      <c r="BJ4" s="19"/>
      <c r="BK4" s="18"/>
      <c r="BL4" s="18"/>
      <c r="BM4" s="18"/>
      <c r="BN4" s="19"/>
      <c r="BO4" s="19"/>
      <c r="BP4" s="19"/>
      <c r="BQ4" s="19"/>
      <c r="BR4" s="20"/>
      <c r="BU4" s="11" t="s">
        <v>5</v>
      </c>
      <c r="BV4" s="21" t="s">
        <v>7</v>
      </c>
      <c r="BW4" s="202" t="s">
        <v>6</v>
      </c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4"/>
    </row>
    <row r="5" spans="2:88" ht="17.25" customHeight="1" thickBot="1">
      <c r="B5" s="22" t="s">
        <v>8</v>
      </c>
      <c r="C5" s="23">
        <v>1</v>
      </c>
      <c r="D5" s="24">
        <v>2</v>
      </c>
      <c r="E5" s="24">
        <v>3</v>
      </c>
      <c r="F5" s="24">
        <v>4</v>
      </c>
      <c r="G5" s="25">
        <v>5</v>
      </c>
      <c r="H5" s="23">
        <v>6</v>
      </c>
      <c r="I5" s="24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26">
        <v>14</v>
      </c>
      <c r="T5" s="22" t="s">
        <v>8</v>
      </c>
      <c r="U5" s="23">
        <v>1</v>
      </c>
      <c r="V5" s="24">
        <v>2</v>
      </c>
      <c r="W5" s="24">
        <v>3</v>
      </c>
      <c r="X5" s="24">
        <v>4</v>
      </c>
      <c r="Y5" s="25">
        <v>5</v>
      </c>
      <c r="Z5" s="23">
        <v>6</v>
      </c>
      <c r="AA5" s="24">
        <v>7</v>
      </c>
      <c r="AB5" s="24">
        <v>8</v>
      </c>
      <c r="AC5" s="24">
        <v>9</v>
      </c>
      <c r="AD5" s="24">
        <v>10</v>
      </c>
      <c r="AE5" s="24">
        <v>11</v>
      </c>
      <c r="AF5" s="24">
        <v>12</v>
      </c>
      <c r="AG5" s="25">
        <v>13</v>
      </c>
      <c r="AH5" s="26">
        <v>14</v>
      </c>
      <c r="AK5" s="27" t="s">
        <v>8</v>
      </c>
      <c r="AL5" s="24">
        <v>1</v>
      </c>
      <c r="AM5" s="24">
        <v>2</v>
      </c>
      <c r="AN5" s="24">
        <v>3</v>
      </c>
      <c r="AO5" s="24">
        <v>4</v>
      </c>
      <c r="AP5" s="25">
        <v>5</v>
      </c>
      <c r="AQ5" s="23">
        <v>6</v>
      </c>
      <c r="AR5" s="24">
        <v>7</v>
      </c>
      <c r="AS5" s="24">
        <v>8</v>
      </c>
      <c r="AT5" s="24">
        <v>9</v>
      </c>
      <c r="AU5" s="24">
        <v>10</v>
      </c>
      <c r="AV5" s="24">
        <v>11</v>
      </c>
      <c r="AW5" s="24">
        <v>12</v>
      </c>
      <c r="AX5" s="25">
        <v>13</v>
      </c>
      <c r="AY5" s="26">
        <v>14</v>
      </c>
      <c r="BD5" s="22" t="s">
        <v>8</v>
      </c>
      <c r="BE5" s="28">
        <v>1</v>
      </c>
      <c r="BF5" s="29">
        <v>2</v>
      </c>
      <c r="BG5" s="29">
        <v>3</v>
      </c>
      <c r="BH5" s="29">
        <v>4</v>
      </c>
      <c r="BI5" s="29">
        <v>5</v>
      </c>
      <c r="BJ5" s="29">
        <v>6</v>
      </c>
      <c r="BK5" s="29">
        <v>7</v>
      </c>
      <c r="BL5" s="29">
        <v>8</v>
      </c>
      <c r="BM5" s="29">
        <v>9</v>
      </c>
      <c r="BN5" s="29">
        <v>10</v>
      </c>
      <c r="BO5" s="29">
        <v>11</v>
      </c>
      <c r="BP5" s="24">
        <v>12</v>
      </c>
      <c r="BQ5" s="30">
        <v>13</v>
      </c>
      <c r="BR5" s="26">
        <v>14</v>
      </c>
      <c r="BU5" s="22" t="s">
        <v>8</v>
      </c>
      <c r="BV5" s="31" t="s">
        <v>9</v>
      </c>
      <c r="BW5" s="23">
        <v>1</v>
      </c>
      <c r="BX5" s="24">
        <v>2</v>
      </c>
      <c r="BY5" s="24">
        <v>3</v>
      </c>
      <c r="BZ5" s="24">
        <v>4</v>
      </c>
      <c r="CA5" s="25">
        <v>5</v>
      </c>
      <c r="CB5" s="23">
        <v>6</v>
      </c>
      <c r="CC5" s="24">
        <v>7</v>
      </c>
      <c r="CD5" s="24">
        <v>8</v>
      </c>
      <c r="CE5" s="24">
        <v>9</v>
      </c>
      <c r="CF5" s="24">
        <v>10</v>
      </c>
      <c r="CG5" s="24">
        <v>11</v>
      </c>
      <c r="CH5" s="24">
        <v>12</v>
      </c>
      <c r="CI5" s="25">
        <v>13</v>
      </c>
      <c r="CJ5" s="26">
        <v>14</v>
      </c>
    </row>
    <row r="6" spans="2:88" ht="17.25" customHeight="1">
      <c r="B6" s="32">
        <v>1</v>
      </c>
      <c r="C6" s="33">
        <v>4800</v>
      </c>
      <c r="D6" s="34">
        <v>4930</v>
      </c>
      <c r="E6" s="34">
        <v>5100</v>
      </c>
      <c r="F6" s="34">
        <v>5350</v>
      </c>
      <c r="G6" s="35">
        <v>5790</v>
      </c>
      <c r="H6" s="33">
        <v>6290</v>
      </c>
      <c r="I6" s="34">
        <v>6850</v>
      </c>
      <c r="J6" s="34">
        <v>7480</v>
      </c>
      <c r="K6" s="34">
        <v>8260</v>
      </c>
      <c r="L6" s="34">
        <v>8810</v>
      </c>
      <c r="M6" s="34">
        <v>9410</v>
      </c>
      <c r="N6" s="34">
        <v>10070</v>
      </c>
      <c r="O6" s="34">
        <v>10830</v>
      </c>
      <c r="P6" s="36">
        <v>11720</v>
      </c>
      <c r="T6" s="32">
        <v>1</v>
      </c>
      <c r="U6" s="33">
        <f>'[1]Stupnica'!C45</f>
        <v>4800</v>
      </c>
      <c r="V6" s="34">
        <f>'[1]Stupnica'!D45</f>
        <v>4930</v>
      </c>
      <c r="W6" s="34">
        <f>'[1]Stupnica'!E45</f>
        <v>5100</v>
      </c>
      <c r="X6" s="34">
        <f>'[1]Stupnica'!F45</f>
        <v>5350</v>
      </c>
      <c r="Y6" s="35">
        <f>'[1]Stupnica'!G45</f>
        <v>5790</v>
      </c>
      <c r="Z6" s="33">
        <f>'[1]Stupnica'!H45</f>
        <v>6770</v>
      </c>
      <c r="AA6" s="34">
        <f>'[1]Stupnica'!I45</f>
        <v>7370</v>
      </c>
      <c r="AB6" s="34">
        <f>'[1]Stupnica'!J45</f>
        <v>8050</v>
      </c>
      <c r="AC6" s="34">
        <f>'[1]Stupnica'!K45</f>
        <v>8890</v>
      </c>
      <c r="AD6" s="34">
        <f>'[1]Stupnica'!L45</f>
        <v>9480</v>
      </c>
      <c r="AE6" s="34">
        <f>'[1]Stupnica'!M45</f>
        <v>10130</v>
      </c>
      <c r="AF6" s="34">
        <f>'[1]Stupnica'!N45</f>
        <v>10840</v>
      </c>
      <c r="AG6" s="34">
        <f>'[1]Stupnica'!O45</f>
        <v>11660</v>
      </c>
      <c r="AH6" s="36">
        <f>'[1]Stupnica'!P45</f>
        <v>12620</v>
      </c>
      <c r="AK6" s="32">
        <v>1</v>
      </c>
      <c r="AL6" s="33">
        <f>Stupnica!U27</f>
        <v>4800</v>
      </c>
      <c r="AM6" s="34">
        <f>Stupnica!V27</f>
        <v>4930</v>
      </c>
      <c r="AN6" s="34">
        <f>Stupnica!W27</f>
        <v>5100</v>
      </c>
      <c r="AO6" s="34">
        <f>Stupnica!X27</f>
        <v>5350</v>
      </c>
      <c r="AP6" s="36">
        <f>Stupnica!Y27</f>
        <v>5790</v>
      </c>
      <c r="AQ6" s="196">
        <f>Stupnica!Z27</f>
        <v>6390</v>
      </c>
      <c r="AR6" s="34">
        <f>Stupnica!AA27</f>
        <v>7050</v>
      </c>
      <c r="AS6" s="34">
        <f>Stupnica!AB27</f>
        <v>7790</v>
      </c>
      <c r="AT6" s="35">
        <f>Stupnica!AC27</f>
        <v>8700</v>
      </c>
      <c r="AU6" s="33">
        <f>Stupnica!AD27</f>
        <v>9480</v>
      </c>
      <c r="AV6" s="34">
        <f>Stupnica!AE27</f>
        <v>10130</v>
      </c>
      <c r="AW6" s="34">
        <f>Stupnica!AF27</f>
        <v>10840</v>
      </c>
      <c r="AX6" s="34">
        <f>Stupnica!AG27</f>
        <v>11660</v>
      </c>
      <c r="AY6" s="36">
        <f>Stupnica!AH27</f>
        <v>12620</v>
      </c>
      <c r="BD6" s="32">
        <v>1</v>
      </c>
      <c r="BE6" s="33">
        <v>4800</v>
      </c>
      <c r="BF6" s="34">
        <v>4930</v>
      </c>
      <c r="BG6" s="34">
        <v>5100</v>
      </c>
      <c r="BH6" s="34">
        <v>5350</v>
      </c>
      <c r="BI6" s="35">
        <v>5790</v>
      </c>
      <c r="BJ6" s="33">
        <v>6290</v>
      </c>
      <c r="BK6" s="34">
        <v>6850</v>
      </c>
      <c r="BL6" s="34">
        <v>7480</v>
      </c>
      <c r="BM6" s="34">
        <v>8270</v>
      </c>
      <c r="BN6" s="34">
        <v>8840</v>
      </c>
      <c r="BO6" s="34">
        <v>9530</v>
      </c>
      <c r="BP6" s="34">
        <v>10340</v>
      </c>
      <c r="BQ6" s="34">
        <v>11400</v>
      </c>
      <c r="BR6" s="36">
        <v>12600</v>
      </c>
      <c r="BU6" s="32">
        <v>1</v>
      </c>
      <c r="BV6" s="37" t="s">
        <v>10</v>
      </c>
      <c r="BW6" s="33">
        <f>'[1]Stupnica'!AK42</f>
        <v>0</v>
      </c>
      <c r="BX6" s="34">
        <f>'[1]Stupnica'!AL42</f>
        <v>0</v>
      </c>
      <c r="BY6" s="34">
        <f>'[1]Stupnica'!AM42</f>
        <v>0</v>
      </c>
      <c r="BZ6" s="34">
        <f>'[1]Stupnica'!AN42</f>
        <v>0</v>
      </c>
      <c r="CA6" s="35">
        <f>'[1]Stupnica'!AO42</f>
        <v>0</v>
      </c>
      <c r="CB6" s="33">
        <f>'[1]Stupnica'!AP42</f>
        <v>0</v>
      </c>
      <c r="CC6" s="34">
        <f>'[1]Stupnica'!AQ42</f>
        <v>0</v>
      </c>
      <c r="CD6" s="34">
        <f>'[1]Stupnica'!AR42</f>
        <v>0</v>
      </c>
      <c r="CE6" s="34">
        <f>'[1]Stupnica'!AS42</f>
        <v>0</v>
      </c>
      <c r="CF6" s="34">
        <f>'[1]Stupnica'!AT42</f>
        <v>0</v>
      </c>
      <c r="CG6" s="34">
        <f>'[1]Stupnica'!AU42</f>
        <v>0</v>
      </c>
      <c r="CH6" s="34">
        <f>'[1]Stupnica'!AV42</f>
        <v>0</v>
      </c>
      <c r="CI6" s="34">
        <f>'[1]Stupnica'!AW42</f>
        <v>0</v>
      </c>
      <c r="CJ6" s="36">
        <f>'[1]Stupnica'!AX42</f>
        <v>0</v>
      </c>
    </row>
    <row r="7" spans="2:88" ht="17.25" customHeight="1">
      <c r="B7" s="38">
        <v>2</v>
      </c>
      <c r="C7" s="39">
        <v>4970</v>
      </c>
      <c r="D7" s="40">
        <v>5110</v>
      </c>
      <c r="E7" s="40">
        <v>5290</v>
      </c>
      <c r="F7" s="40">
        <v>5550</v>
      </c>
      <c r="G7" s="41">
        <v>6020</v>
      </c>
      <c r="H7" s="39">
        <v>6540</v>
      </c>
      <c r="I7" s="40">
        <v>7130</v>
      </c>
      <c r="J7" s="40">
        <v>7790</v>
      </c>
      <c r="K7" s="40">
        <v>8590</v>
      </c>
      <c r="L7" s="40">
        <v>9170</v>
      </c>
      <c r="M7" s="40">
        <v>9790</v>
      </c>
      <c r="N7" s="40">
        <v>10480</v>
      </c>
      <c r="O7" s="40">
        <v>11270</v>
      </c>
      <c r="P7" s="42">
        <v>12200</v>
      </c>
      <c r="T7" s="38">
        <v>2</v>
      </c>
      <c r="U7" s="39">
        <f>'[1]Stupnica'!C46</f>
        <v>4970</v>
      </c>
      <c r="V7" s="40">
        <f>'[1]Stupnica'!D46</f>
        <v>5110</v>
      </c>
      <c r="W7" s="40">
        <f>'[1]Stupnica'!E46</f>
        <v>5290</v>
      </c>
      <c r="X7" s="40">
        <f>'[1]Stupnica'!F46</f>
        <v>5550</v>
      </c>
      <c r="Y7" s="41">
        <f>'[1]Stupnica'!G46</f>
        <v>6020</v>
      </c>
      <c r="Z7" s="39">
        <f>'[1]Stupnica'!H46</f>
        <v>7040</v>
      </c>
      <c r="AA7" s="40">
        <f>'[1]Stupnica'!I46</f>
        <v>7680</v>
      </c>
      <c r="AB7" s="40">
        <f>'[1]Stupnica'!J46</f>
        <v>8390</v>
      </c>
      <c r="AC7" s="40">
        <f>'[1]Stupnica'!K46</f>
        <v>9250</v>
      </c>
      <c r="AD7" s="40">
        <f>'[1]Stupnica'!L46</f>
        <v>9870</v>
      </c>
      <c r="AE7" s="40">
        <f>'[1]Stupnica'!M46</f>
        <v>10540</v>
      </c>
      <c r="AF7" s="40">
        <f>'[1]Stupnica'!N46</f>
        <v>11280</v>
      </c>
      <c r="AG7" s="40">
        <f>'[1]Stupnica'!O46</f>
        <v>12130</v>
      </c>
      <c r="AH7" s="42">
        <f>'[1]Stupnica'!P46</f>
        <v>13130</v>
      </c>
      <c r="AK7" s="38">
        <v>2</v>
      </c>
      <c r="AL7" s="39">
        <f>Stupnica!U28</f>
        <v>4970</v>
      </c>
      <c r="AM7" s="40">
        <f>Stupnica!V28</f>
        <v>5110</v>
      </c>
      <c r="AN7" s="40">
        <f>Stupnica!W28</f>
        <v>5290</v>
      </c>
      <c r="AO7" s="40">
        <f>Stupnica!X28</f>
        <v>5550</v>
      </c>
      <c r="AP7" s="42">
        <f>Stupnica!Y28</f>
        <v>6020</v>
      </c>
      <c r="AQ7" s="197">
        <f>Stupnica!Z28</f>
        <v>6640</v>
      </c>
      <c r="AR7" s="40">
        <f>Stupnica!AA28</f>
        <v>7330</v>
      </c>
      <c r="AS7" s="40">
        <f>Stupnica!AB28</f>
        <v>8110</v>
      </c>
      <c r="AT7" s="41">
        <f>Stupnica!AC28</f>
        <v>9060</v>
      </c>
      <c r="AU7" s="39">
        <f>Stupnica!AD28</f>
        <v>9870</v>
      </c>
      <c r="AV7" s="40">
        <f>Stupnica!AE28</f>
        <v>10540</v>
      </c>
      <c r="AW7" s="40">
        <f>Stupnica!AF28</f>
        <v>11280</v>
      </c>
      <c r="AX7" s="40">
        <f>Stupnica!AG28</f>
        <v>12130</v>
      </c>
      <c r="AY7" s="42">
        <f>Stupnica!AH28</f>
        <v>13130</v>
      </c>
      <c r="BD7" s="38">
        <v>2</v>
      </c>
      <c r="BE7" s="39">
        <v>4970</v>
      </c>
      <c r="BF7" s="40">
        <v>5110</v>
      </c>
      <c r="BG7" s="40">
        <v>5290</v>
      </c>
      <c r="BH7" s="40">
        <v>5550</v>
      </c>
      <c r="BI7" s="41">
        <v>6020</v>
      </c>
      <c r="BJ7" s="39">
        <v>6540</v>
      </c>
      <c r="BK7" s="40">
        <v>7130</v>
      </c>
      <c r="BL7" s="40">
        <v>7790</v>
      </c>
      <c r="BM7" s="40">
        <v>8600</v>
      </c>
      <c r="BN7" s="40">
        <v>9210</v>
      </c>
      <c r="BO7" s="40">
        <v>9920</v>
      </c>
      <c r="BP7" s="40">
        <v>10770</v>
      </c>
      <c r="BQ7" s="40">
        <v>11870</v>
      </c>
      <c r="BR7" s="42">
        <v>13120</v>
      </c>
      <c r="BU7" s="38">
        <v>2</v>
      </c>
      <c r="BV7" s="43" t="s">
        <v>11</v>
      </c>
      <c r="BW7" s="39">
        <f>'[1]Stupnica'!AK43</f>
        <v>0</v>
      </c>
      <c r="BX7" s="40">
        <f>'[1]Stupnica'!AL43</f>
        <v>0</v>
      </c>
      <c r="BY7" s="40">
        <f>'[1]Stupnica'!AM43</f>
        <v>0</v>
      </c>
      <c r="BZ7" s="40">
        <f>'[1]Stupnica'!AN43</f>
        <v>0</v>
      </c>
      <c r="CA7" s="41">
        <f>'[1]Stupnica'!AO43</f>
        <v>0</v>
      </c>
      <c r="CB7" s="39">
        <f>'[1]Stupnica'!AP43</f>
        <v>0</v>
      </c>
      <c r="CC7" s="40">
        <f>'[1]Stupnica'!AQ43</f>
        <v>0</v>
      </c>
      <c r="CD7" s="40">
        <f>'[1]Stupnica'!AR43</f>
        <v>0</v>
      </c>
      <c r="CE7" s="40">
        <f>'[1]Stupnica'!AS43</f>
        <v>0</v>
      </c>
      <c r="CF7" s="40">
        <f>'[1]Stupnica'!AT43</f>
        <v>0</v>
      </c>
      <c r="CG7" s="40">
        <f>'[1]Stupnica'!AU43</f>
        <v>0</v>
      </c>
      <c r="CH7" s="40">
        <f>'[1]Stupnica'!AV43</f>
        <v>0</v>
      </c>
      <c r="CI7" s="40">
        <f>'[1]Stupnica'!AW43</f>
        <v>0</v>
      </c>
      <c r="CJ7" s="42">
        <f>'[1]Stupnica'!AX43</f>
        <v>0</v>
      </c>
    </row>
    <row r="8" spans="2:88" ht="17.25" customHeight="1">
      <c r="B8" s="38">
        <v>3</v>
      </c>
      <c r="C8" s="39">
        <v>5130</v>
      </c>
      <c r="D8" s="40">
        <v>5280</v>
      </c>
      <c r="E8" s="40">
        <v>5480</v>
      </c>
      <c r="F8" s="40">
        <v>5760</v>
      </c>
      <c r="G8" s="41">
        <v>6250</v>
      </c>
      <c r="H8" s="39">
        <v>6790</v>
      </c>
      <c r="I8" s="40">
        <v>7410</v>
      </c>
      <c r="J8" s="40">
        <v>8090</v>
      </c>
      <c r="K8" s="40">
        <v>8930</v>
      </c>
      <c r="L8" s="40">
        <v>9530</v>
      </c>
      <c r="M8" s="40">
        <v>10170</v>
      </c>
      <c r="N8" s="40">
        <v>10890</v>
      </c>
      <c r="O8" s="40">
        <v>11710</v>
      </c>
      <c r="P8" s="42">
        <v>12680</v>
      </c>
      <c r="T8" s="38">
        <v>3</v>
      </c>
      <c r="U8" s="39">
        <f>'[1]Stupnica'!C47</f>
        <v>5130</v>
      </c>
      <c r="V8" s="40">
        <f>'[1]Stupnica'!D47</f>
        <v>5280</v>
      </c>
      <c r="W8" s="40">
        <f>'[1]Stupnica'!E47</f>
        <v>5480</v>
      </c>
      <c r="X8" s="40">
        <f>'[1]Stupnica'!F47</f>
        <v>5760</v>
      </c>
      <c r="Y8" s="41">
        <f>'[1]Stupnica'!G47</f>
        <v>6250</v>
      </c>
      <c r="Z8" s="39">
        <f>'[1]Stupnica'!H47</f>
        <v>7310</v>
      </c>
      <c r="AA8" s="40">
        <f>'[1]Stupnica'!I47</f>
        <v>7980</v>
      </c>
      <c r="AB8" s="40">
        <f>'[1]Stupnica'!J47</f>
        <v>8710</v>
      </c>
      <c r="AC8" s="40">
        <f>'[1]Stupnica'!K47</f>
        <v>9610</v>
      </c>
      <c r="AD8" s="40">
        <f>'[1]Stupnica'!L47</f>
        <v>10260</v>
      </c>
      <c r="AE8" s="40">
        <f>'[1]Stupnica'!M47</f>
        <v>10950</v>
      </c>
      <c r="AF8" s="40">
        <f>'[1]Stupnica'!N47</f>
        <v>11720</v>
      </c>
      <c r="AG8" s="40">
        <f>'[1]Stupnica'!O47</f>
        <v>12610</v>
      </c>
      <c r="AH8" s="42">
        <f>'[1]Stupnica'!P47</f>
        <v>13650</v>
      </c>
      <c r="AK8" s="38">
        <v>3</v>
      </c>
      <c r="AL8" s="39">
        <f>Stupnica!U29</f>
        <v>5130</v>
      </c>
      <c r="AM8" s="40">
        <f>Stupnica!V29</f>
        <v>5280</v>
      </c>
      <c r="AN8" s="40">
        <f>Stupnica!W29</f>
        <v>5480</v>
      </c>
      <c r="AO8" s="40">
        <f>Stupnica!X29</f>
        <v>5760</v>
      </c>
      <c r="AP8" s="42">
        <f>Stupnica!Y29</f>
        <v>6250</v>
      </c>
      <c r="AQ8" s="197">
        <f>Stupnica!Z29</f>
        <v>6890</v>
      </c>
      <c r="AR8" s="40">
        <f>Stupnica!AA29</f>
        <v>7610</v>
      </c>
      <c r="AS8" s="40">
        <f>Stupnica!AB29</f>
        <v>8420</v>
      </c>
      <c r="AT8" s="41">
        <f>Stupnica!AC29</f>
        <v>9410</v>
      </c>
      <c r="AU8" s="39">
        <f>Stupnica!AD29</f>
        <v>10260</v>
      </c>
      <c r="AV8" s="40">
        <f>Stupnica!AE29</f>
        <v>10950</v>
      </c>
      <c r="AW8" s="40">
        <f>Stupnica!AF29</f>
        <v>11720</v>
      </c>
      <c r="AX8" s="40">
        <f>Stupnica!AG29</f>
        <v>12610</v>
      </c>
      <c r="AY8" s="42">
        <f>Stupnica!AH29</f>
        <v>13650</v>
      </c>
      <c r="BD8" s="38">
        <v>3</v>
      </c>
      <c r="BE8" s="39">
        <v>5130</v>
      </c>
      <c r="BF8" s="40">
        <v>5280</v>
      </c>
      <c r="BG8" s="40">
        <v>5480</v>
      </c>
      <c r="BH8" s="40">
        <v>5760</v>
      </c>
      <c r="BI8" s="41">
        <v>6250</v>
      </c>
      <c r="BJ8" s="39">
        <v>6790</v>
      </c>
      <c r="BK8" s="40">
        <v>7410</v>
      </c>
      <c r="BL8" s="40">
        <v>8090</v>
      </c>
      <c r="BM8" s="40">
        <v>8940</v>
      </c>
      <c r="BN8" s="40">
        <v>9570</v>
      </c>
      <c r="BO8" s="40">
        <v>10310</v>
      </c>
      <c r="BP8" s="40">
        <v>11190</v>
      </c>
      <c r="BQ8" s="40">
        <v>12330</v>
      </c>
      <c r="BR8" s="42">
        <v>13630</v>
      </c>
      <c r="BU8" s="38">
        <v>3</v>
      </c>
      <c r="BV8" s="43" t="s">
        <v>12</v>
      </c>
      <c r="BW8" s="39">
        <f>'[1]Stupnica'!AK44</f>
        <v>0</v>
      </c>
      <c r="BX8" s="40">
        <f>'[1]Stupnica'!AL44</f>
        <v>0</v>
      </c>
      <c r="BY8" s="40">
        <f>'[1]Stupnica'!AM44</f>
        <v>0</v>
      </c>
      <c r="BZ8" s="40">
        <f>'[1]Stupnica'!AN44</f>
        <v>0</v>
      </c>
      <c r="CA8" s="41">
        <f>'[1]Stupnica'!AO44</f>
        <v>0</v>
      </c>
      <c r="CB8" s="39">
        <f>'[1]Stupnica'!AP44</f>
        <v>0</v>
      </c>
      <c r="CC8" s="40">
        <f>'[1]Stupnica'!AQ44</f>
        <v>0</v>
      </c>
      <c r="CD8" s="40">
        <f>'[1]Stupnica'!AR44</f>
        <v>0</v>
      </c>
      <c r="CE8" s="40">
        <f>'[1]Stupnica'!AS44</f>
        <v>0</v>
      </c>
      <c r="CF8" s="40">
        <f>'[1]Stupnica'!AT44</f>
        <v>0</v>
      </c>
      <c r="CG8" s="40">
        <f>'[1]Stupnica'!AU44</f>
        <v>0</v>
      </c>
      <c r="CH8" s="40">
        <f>'[1]Stupnica'!AV44</f>
        <v>0</v>
      </c>
      <c r="CI8" s="40">
        <f>'[1]Stupnica'!AW44</f>
        <v>0</v>
      </c>
      <c r="CJ8" s="42">
        <f>'[1]Stupnica'!AX44</f>
        <v>0</v>
      </c>
    </row>
    <row r="9" spans="2:88" ht="17.25" customHeight="1">
      <c r="B9" s="38">
        <v>4</v>
      </c>
      <c r="C9" s="39">
        <v>5300</v>
      </c>
      <c r="D9" s="40">
        <v>5460</v>
      </c>
      <c r="E9" s="40">
        <v>5670</v>
      </c>
      <c r="F9" s="40">
        <v>5970</v>
      </c>
      <c r="G9" s="41">
        <v>6480</v>
      </c>
      <c r="H9" s="39">
        <v>7040</v>
      </c>
      <c r="I9" s="40">
        <v>7690</v>
      </c>
      <c r="J9" s="40">
        <v>8400</v>
      </c>
      <c r="K9" s="40">
        <v>9270</v>
      </c>
      <c r="L9" s="40">
        <v>9890</v>
      </c>
      <c r="M9" s="40">
        <v>10560</v>
      </c>
      <c r="N9" s="40">
        <v>11300</v>
      </c>
      <c r="O9" s="40">
        <v>12150</v>
      </c>
      <c r="P9" s="42">
        <v>13160</v>
      </c>
      <c r="T9" s="38">
        <v>4</v>
      </c>
      <c r="U9" s="39">
        <f>'[1]Stupnica'!C48</f>
        <v>5300</v>
      </c>
      <c r="V9" s="40">
        <f>'[1]Stupnica'!D48</f>
        <v>5460</v>
      </c>
      <c r="W9" s="40">
        <f>'[1]Stupnica'!E48</f>
        <v>5670</v>
      </c>
      <c r="X9" s="40">
        <f>'[1]Stupnica'!F48</f>
        <v>5970</v>
      </c>
      <c r="Y9" s="41">
        <f>'[1]Stupnica'!G48</f>
        <v>6480</v>
      </c>
      <c r="Z9" s="39">
        <f>'[1]Stupnica'!H48</f>
        <v>7580</v>
      </c>
      <c r="AA9" s="40">
        <f>'[1]Stupnica'!I48</f>
        <v>8280</v>
      </c>
      <c r="AB9" s="40">
        <f>'[1]Stupnica'!J48</f>
        <v>9040</v>
      </c>
      <c r="AC9" s="40">
        <f>'[1]Stupnica'!K48</f>
        <v>9980</v>
      </c>
      <c r="AD9" s="40">
        <f>'[1]Stupnica'!L48</f>
        <v>10650</v>
      </c>
      <c r="AE9" s="40">
        <f>'[1]Stupnica'!M48</f>
        <v>11370</v>
      </c>
      <c r="AF9" s="40">
        <f>'[1]Stupnica'!N48</f>
        <v>12160</v>
      </c>
      <c r="AG9" s="40">
        <f>'[1]Stupnica'!O48</f>
        <v>13080</v>
      </c>
      <c r="AH9" s="42">
        <f>'[1]Stupnica'!P48</f>
        <v>14170</v>
      </c>
      <c r="AK9" s="38">
        <v>4</v>
      </c>
      <c r="AL9" s="39">
        <f>Stupnica!U30</f>
        <v>5300</v>
      </c>
      <c r="AM9" s="40">
        <f>Stupnica!V30</f>
        <v>5460</v>
      </c>
      <c r="AN9" s="40">
        <f>Stupnica!W30</f>
        <v>5670</v>
      </c>
      <c r="AO9" s="40">
        <f>Stupnica!X30</f>
        <v>5970</v>
      </c>
      <c r="AP9" s="42">
        <f>Stupnica!Y30</f>
        <v>6480</v>
      </c>
      <c r="AQ9" s="197">
        <f>Stupnica!Z30</f>
        <v>7150</v>
      </c>
      <c r="AR9" s="40">
        <f>Stupnica!AA30</f>
        <v>7890</v>
      </c>
      <c r="AS9" s="40">
        <f>Stupnica!AB30</f>
        <v>8740</v>
      </c>
      <c r="AT9" s="41">
        <f>Stupnica!AC30</f>
        <v>9770</v>
      </c>
      <c r="AU9" s="39">
        <f>Stupnica!AD30</f>
        <v>10650</v>
      </c>
      <c r="AV9" s="40">
        <f>Stupnica!AE30</f>
        <v>11370</v>
      </c>
      <c r="AW9" s="40">
        <f>Stupnica!AF30</f>
        <v>12160</v>
      </c>
      <c r="AX9" s="40">
        <f>Stupnica!AG30</f>
        <v>13080</v>
      </c>
      <c r="AY9" s="42">
        <f>Stupnica!AH30</f>
        <v>14170</v>
      </c>
      <c r="BD9" s="38">
        <v>4</v>
      </c>
      <c r="BE9" s="39">
        <v>5300</v>
      </c>
      <c r="BF9" s="40">
        <v>5460</v>
      </c>
      <c r="BG9" s="40">
        <v>5670</v>
      </c>
      <c r="BH9" s="40">
        <v>5970</v>
      </c>
      <c r="BI9" s="41">
        <v>6480</v>
      </c>
      <c r="BJ9" s="39">
        <v>7040</v>
      </c>
      <c r="BK9" s="40">
        <v>7690</v>
      </c>
      <c r="BL9" s="40">
        <v>8400</v>
      </c>
      <c r="BM9" s="40">
        <v>9280</v>
      </c>
      <c r="BN9" s="40">
        <v>9930</v>
      </c>
      <c r="BO9" s="40">
        <v>10700</v>
      </c>
      <c r="BP9" s="40">
        <v>11610</v>
      </c>
      <c r="BQ9" s="40">
        <v>12800</v>
      </c>
      <c r="BR9" s="42">
        <v>14150</v>
      </c>
      <c r="BU9" s="38">
        <v>4</v>
      </c>
      <c r="BV9" s="43" t="s">
        <v>13</v>
      </c>
      <c r="BW9" s="39">
        <f>'[1]Stupnica'!AK45</f>
        <v>0</v>
      </c>
      <c r="BX9" s="40">
        <f>'[1]Stupnica'!AL45</f>
        <v>0</v>
      </c>
      <c r="BY9" s="40">
        <f>'[1]Stupnica'!AM45</f>
        <v>0</v>
      </c>
      <c r="BZ9" s="40">
        <f>'[1]Stupnica'!AN45</f>
        <v>0</v>
      </c>
      <c r="CA9" s="41">
        <f>'[1]Stupnica'!AO45</f>
        <v>0</v>
      </c>
      <c r="CB9" s="39">
        <f>'[1]Stupnica'!AP45</f>
        <v>0</v>
      </c>
      <c r="CC9" s="40">
        <f>'[1]Stupnica'!AQ45</f>
        <v>0</v>
      </c>
      <c r="CD9" s="40">
        <f>'[1]Stupnica'!AR45</f>
        <v>0</v>
      </c>
      <c r="CE9" s="40">
        <f>'[1]Stupnica'!AS45</f>
        <v>0</v>
      </c>
      <c r="CF9" s="40">
        <f>'[1]Stupnica'!AT45</f>
        <v>0</v>
      </c>
      <c r="CG9" s="40">
        <f>'[1]Stupnica'!AU45</f>
        <v>0</v>
      </c>
      <c r="CH9" s="40">
        <f>'[1]Stupnica'!AV45</f>
        <v>0</v>
      </c>
      <c r="CI9" s="40">
        <f>'[1]Stupnica'!AW45</f>
        <v>0</v>
      </c>
      <c r="CJ9" s="42">
        <f>'[1]Stupnica'!AX45</f>
        <v>0</v>
      </c>
    </row>
    <row r="10" spans="2:88" ht="17.25" customHeight="1">
      <c r="B10" s="38">
        <v>5</v>
      </c>
      <c r="C10" s="39">
        <v>5470</v>
      </c>
      <c r="D10" s="40">
        <v>5640</v>
      </c>
      <c r="E10" s="40">
        <v>5860</v>
      </c>
      <c r="F10" s="40">
        <v>6180</v>
      </c>
      <c r="G10" s="41">
        <v>6700</v>
      </c>
      <c r="H10" s="39">
        <v>7290</v>
      </c>
      <c r="I10" s="40">
        <v>7960</v>
      </c>
      <c r="J10" s="40">
        <v>8700</v>
      </c>
      <c r="K10" s="40">
        <v>9610</v>
      </c>
      <c r="L10" s="40">
        <v>10250</v>
      </c>
      <c r="M10" s="40">
        <v>10940</v>
      </c>
      <c r="N10" s="40">
        <v>11710</v>
      </c>
      <c r="O10" s="40">
        <v>12600</v>
      </c>
      <c r="P10" s="42">
        <v>13640</v>
      </c>
      <c r="T10" s="38">
        <v>5</v>
      </c>
      <c r="U10" s="39">
        <f>'[1]Stupnica'!C49</f>
        <v>5470</v>
      </c>
      <c r="V10" s="40">
        <f>'[1]Stupnica'!D49</f>
        <v>5640</v>
      </c>
      <c r="W10" s="40">
        <f>'[1]Stupnica'!E49</f>
        <v>5860</v>
      </c>
      <c r="X10" s="40">
        <f>'[1]Stupnica'!F49</f>
        <v>6180</v>
      </c>
      <c r="Y10" s="41">
        <f>'[1]Stupnica'!G49</f>
        <v>6700</v>
      </c>
      <c r="Z10" s="39">
        <f>'[1]Stupnica'!H49</f>
        <v>7850</v>
      </c>
      <c r="AA10" s="40">
        <f>'[1]Stupnica'!I49</f>
        <v>8570</v>
      </c>
      <c r="AB10" s="40">
        <f>'[1]Stupnica'!J49</f>
        <v>9370</v>
      </c>
      <c r="AC10" s="40">
        <f>'[1]Stupnica'!K49</f>
        <v>10350</v>
      </c>
      <c r="AD10" s="40">
        <f>'[1]Stupnica'!L49</f>
        <v>11030</v>
      </c>
      <c r="AE10" s="40">
        <f>'[1]Stupnica'!M49</f>
        <v>11780</v>
      </c>
      <c r="AF10" s="40">
        <f>'[1]Stupnica'!N49</f>
        <v>12610</v>
      </c>
      <c r="AG10" s="40">
        <f>'[1]Stupnica'!O49</f>
        <v>13560</v>
      </c>
      <c r="AH10" s="42">
        <f>'[1]Stupnica'!P49</f>
        <v>14680</v>
      </c>
      <c r="AK10" s="38">
        <v>5</v>
      </c>
      <c r="AL10" s="39">
        <f>Stupnica!U31</f>
        <v>5470</v>
      </c>
      <c r="AM10" s="40">
        <f>Stupnica!V31</f>
        <v>5640</v>
      </c>
      <c r="AN10" s="40">
        <f>Stupnica!W31</f>
        <v>5860</v>
      </c>
      <c r="AO10" s="40">
        <f>Stupnica!X31</f>
        <v>6180</v>
      </c>
      <c r="AP10" s="42">
        <f>Stupnica!Y31</f>
        <v>6700</v>
      </c>
      <c r="AQ10" s="197">
        <f>Stupnica!Z31</f>
        <v>7400</v>
      </c>
      <c r="AR10" s="40">
        <f>Stupnica!AA31</f>
        <v>8170</v>
      </c>
      <c r="AS10" s="40">
        <f>Stupnica!AB31</f>
        <v>9060</v>
      </c>
      <c r="AT10" s="41">
        <f>Stupnica!AC31</f>
        <v>10120</v>
      </c>
      <c r="AU10" s="39">
        <f>Stupnica!AD31</f>
        <v>11030</v>
      </c>
      <c r="AV10" s="40">
        <f>Stupnica!AE31</f>
        <v>11780</v>
      </c>
      <c r="AW10" s="40">
        <f>Stupnica!AF31</f>
        <v>12610</v>
      </c>
      <c r="AX10" s="40">
        <f>Stupnica!AG31</f>
        <v>13560</v>
      </c>
      <c r="AY10" s="42">
        <f>Stupnica!AH31</f>
        <v>14680</v>
      </c>
      <c r="BD10" s="38">
        <v>5</v>
      </c>
      <c r="BE10" s="39">
        <v>5470</v>
      </c>
      <c r="BF10" s="40">
        <v>5640</v>
      </c>
      <c r="BG10" s="40">
        <v>5860</v>
      </c>
      <c r="BH10" s="40">
        <v>6180</v>
      </c>
      <c r="BI10" s="41">
        <v>6700</v>
      </c>
      <c r="BJ10" s="39">
        <v>7290</v>
      </c>
      <c r="BK10" s="40">
        <v>7960</v>
      </c>
      <c r="BL10" s="40">
        <v>8700</v>
      </c>
      <c r="BM10" s="40">
        <v>9620</v>
      </c>
      <c r="BN10" s="40">
        <v>10290</v>
      </c>
      <c r="BO10" s="40">
        <v>11090</v>
      </c>
      <c r="BP10" s="40">
        <v>12040</v>
      </c>
      <c r="BQ10" s="40">
        <v>13260</v>
      </c>
      <c r="BR10" s="42">
        <v>14670</v>
      </c>
      <c r="BU10" s="38">
        <v>5</v>
      </c>
      <c r="BV10" s="43" t="s">
        <v>14</v>
      </c>
      <c r="BW10" s="39">
        <f>'[1]Stupnica'!AK46</f>
        <v>0</v>
      </c>
      <c r="BX10" s="40">
        <f>'[1]Stupnica'!AL46</f>
        <v>0</v>
      </c>
      <c r="BY10" s="40">
        <f>'[1]Stupnica'!AM46</f>
        <v>0</v>
      </c>
      <c r="BZ10" s="40">
        <f>'[1]Stupnica'!AN46</f>
        <v>0</v>
      </c>
      <c r="CA10" s="41">
        <f>'[1]Stupnica'!AO46</f>
        <v>0</v>
      </c>
      <c r="CB10" s="39">
        <f>'[1]Stupnica'!AP46</f>
        <v>0</v>
      </c>
      <c r="CC10" s="40">
        <f>'[1]Stupnica'!AQ46</f>
        <v>0</v>
      </c>
      <c r="CD10" s="40">
        <f>'[1]Stupnica'!AR46</f>
        <v>0</v>
      </c>
      <c r="CE10" s="40">
        <f>'[1]Stupnica'!AS46</f>
        <v>0</v>
      </c>
      <c r="CF10" s="40">
        <f>'[1]Stupnica'!AT46</f>
        <v>0</v>
      </c>
      <c r="CG10" s="40">
        <f>'[1]Stupnica'!AU46</f>
        <v>0</v>
      </c>
      <c r="CH10" s="40">
        <f>'[1]Stupnica'!AV46</f>
        <v>0</v>
      </c>
      <c r="CI10" s="40">
        <f>'[1]Stupnica'!AW46</f>
        <v>0</v>
      </c>
      <c r="CJ10" s="42">
        <f>'[1]Stupnica'!AX46</f>
        <v>0</v>
      </c>
    </row>
    <row r="11" spans="2:88" ht="17.25" customHeight="1">
      <c r="B11" s="38">
        <v>6</v>
      </c>
      <c r="C11" s="39">
        <v>5640</v>
      </c>
      <c r="D11" s="40">
        <v>5820</v>
      </c>
      <c r="E11" s="40">
        <v>6050</v>
      </c>
      <c r="F11" s="40">
        <v>6390</v>
      </c>
      <c r="G11" s="41">
        <v>6930</v>
      </c>
      <c r="H11" s="39">
        <v>7540</v>
      </c>
      <c r="I11" s="40">
        <v>8240</v>
      </c>
      <c r="J11" s="40">
        <v>9010</v>
      </c>
      <c r="K11" s="40">
        <v>9940</v>
      </c>
      <c r="L11" s="40">
        <v>10610</v>
      </c>
      <c r="M11" s="40">
        <v>11320</v>
      </c>
      <c r="N11" s="40">
        <v>12120</v>
      </c>
      <c r="O11" s="40">
        <v>13040</v>
      </c>
      <c r="P11" s="42">
        <v>14120</v>
      </c>
      <c r="T11" s="38">
        <v>6</v>
      </c>
      <c r="U11" s="39">
        <f>'[1]Stupnica'!C50</f>
        <v>5640</v>
      </c>
      <c r="V11" s="40">
        <f>'[1]Stupnica'!D50</f>
        <v>5820</v>
      </c>
      <c r="W11" s="40">
        <f>'[1]Stupnica'!E50</f>
        <v>6050</v>
      </c>
      <c r="X11" s="40">
        <f>'[1]Stupnica'!F50</f>
        <v>6390</v>
      </c>
      <c r="Y11" s="41">
        <f>'[1]Stupnica'!G50</f>
        <v>6930</v>
      </c>
      <c r="Z11" s="39">
        <f>'[1]Stupnica'!H50</f>
        <v>8120</v>
      </c>
      <c r="AA11" s="40">
        <f>'[1]Stupnica'!I50</f>
        <v>8870</v>
      </c>
      <c r="AB11" s="40">
        <f>'[1]Stupnica'!J50</f>
        <v>9700</v>
      </c>
      <c r="AC11" s="40">
        <f>'[1]Stupnica'!K50</f>
        <v>10700</v>
      </c>
      <c r="AD11" s="40">
        <f>'[1]Stupnica'!L50</f>
        <v>11420</v>
      </c>
      <c r="AE11" s="40">
        <f>'[1]Stupnica'!M50</f>
        <v>12190</v>
      </c>
      <c r="AF11" s="40">
        <f>'[1]Stupnica'!N50</f>
        <v>13050</v>
      </c>
      <c r="AG11" s="40">
        <f>'[1]Stupnica'!O50</f>
        <v>14040</v>
      </c>
      <c r="AH11" s="42">
        <f>'[1]Stupnica'!P50</f>
        <v>15200</v>
      </c>
      <c r="AK11" s="38">
        <v>6</v>
      </c>
      <c r="AL11" s="39">
        <f>Stupnica!U32</f>
        <v>5640</v>
      </c>
      <c r="AM11" s="40">
        <f>Stupnica!V32</f>
        <v>5820</v>
      </c>
      <c r="AN11" s="40">
        <f>Stupnica!W32</f>
        <v>6050</v>
      </c>
      <c r="AO11" s="40">
        <f>Stupnica!X32</f>
        <v>6390</v>
      </c>
      <c r="AP11" s="42">
        <f>Stupnica!Y32</f>
        <v>6930</v>
      </c>
      <c r="AQ11" s="197">
        <f>Stupnica!Z32</f>
        <v>7650</v>
      </c>
      <c r="AR11" s="40">
        <f>Stupnica!AA32</f>
        <v>8460</v>
      </c>
      <c r="AS11" s="40">
        <f>Stupnica!AB32</f>
        <v>9370</v>
      </c>
      <c r="AT11" s="41">
        <f>Stupnica!AC32</f>
        <v>10480</v>
      </c>
      <c r="AU11" s="39">
        <f>Stupnica!AD32</f>
        <v>11420</v>
      </c>
      <c r="AV11" s="40">
        <f>Stupnica!AE32</f>
        <v>12190</v>
      </c>
      <c r="AW11" s="40">
        <f>Stupnica!AF32</f>
        <v>13050</v>
      </c>
      <c r="AX11" s="40">
        <f>Stupnica!AG32</f>
        <v>14040</v>
      </c>
      <c r="AY11" s="42">
        <f>Stupnica!AH32</f>
        <v>15200</v>
      </c>
      <c r="BD11" s="38">
        <v>6</v>
      </c>
      <c r="BE11" s="39">
        <v>5640</v>
      </c>
      <c r="BF11" s="40">
        <v>5820</v>
      </c>
      <c r="BG11" s="40">
        <v>6050</v>
      </c>
      <c r="BH11" s="40">
        <v>6390</v>
      </c>
      <c r="BI11" s="41">
        <v>6930</v>
      </c>
      <c r="BJ11" s="39">
        <v>7540</v>
      </c>
      <c r="BK11" s="40">
        <v>8240</v>
      </c>
      <c r="BL11" s="40">
        <v>9010</v>
      </c>
      <c r="BM11" s="40">
        <v>9960</v>
      </c>
      <c r="BN11" s="40">
        <v>10650</v>
      </c>
      <c r="BO11" s="40">
        <v>11480</v>
      </c>
      <c r="BP11" s="40">
        <v>12460</v>
      </c>
      <c r="BQ11" s="40">
        <v>13730</v>
      </c>
      <c r="BR11" s="42">
        <v>15180</v>
      </c>
      <c r="BU11" s="38">
        <v>6</v>
      </c>
      <c r="BV11" s="43" t="s">
        <v>15</v>
      </c>
      <c r="BW11" s="39">
        <f>'[1]Stupnica'!AK47</f>
        <v>0</v>
      </c>
      <c r="BX11" s="40">
        <f>'[1]Stupnica'!AL47</f>
        <v>0</v>
      </c>
      <c r="BY11" s="40">
        <f>'[1]Stupnica'!AM47</f>
        <v>0</v>
      </c>
      <c r="BZ11" s="40">
        <f>'[1]Stupnica'!AN47</f>
        <v>0</v>
      </c>
      <c r="CA11" s="41">
        <f>'[1]Stupnica'!AO47</f>
        <v>0</v>
      </c>
      <c r="CB11" s="39">
        <f>'[1]Stupnica'!AP47</f>
        <v>0</v>
      </c>
      <c r="CC11" s="40">
        <f>'[1]Stupnica'!AQ47</f>
        <v>0</v>
      </c>
      <c r="CD11" s="40">
        <f>'[1]Stupnica'!AR47</f>
        <v>0</v>
      </c>
      <c r="CE11" s="40">
        <f>'[1]Stupnica'!AS47</f>
        <v>0</v>
      </c>
      <c r="CF11" s="40">
        <f>'[1]Stupnica'!AT47</f>
        <v>0</v>
      </c>
      <c r="CG11" s="40">
        <f>'[1]Stupnica'!AU47</f>
        <v>0</v>
      </c>
      <c r="CH11" s="40">
        <f>'[1]Stupnica'!AV47</f>
        <v>0</v>
      </c>
      <c r="CI11" s="40">
        <f>'[1]Stupnica'!AW47</f>
        <v>0</v>
      </c>
      <c r="CJ11" s="42">
        <f>'[1]Stupnica'!AX47</f>
        <v>0</v>
      </c>
    </row>
    <row r="12" spans="2:88" ht="17.25" customHeight="1">
      <c r="B12" s="38">
        <v>7</v>
      </c>
      <c r="C12" s="39">
        <v>5800</v>
      </c>
      <c r="D12" s="40">
        <v>5990</v>
      </c>
      <c r="E12" s="40">
        <v>6240</v>
      </c>
      <c r="F12" s="40">
        <v>6590</v>
      </c>
      <c r="G12" s="41">
        <v>7160</v>
      </c>
      <c r="H12" s="39">
        <v>7800</v>
      </c>
      <c r="I12" s="40">
        <v>8520</v>
      </c>
      <c r="J12" s="40">
        <v>9310</v>
      </c>
      <c r="K12" s="40">
        <v>10280</v>
      </c>
      <c r="L12" s="40">
        <v>10970</v>
      </c>
      <c r="M12" s="40">
        <v>11710</v>
      </c>
      <c r="N12" s="40">
        <v>12530</v>
      </c>
      <c r="O12" s="40">
        <v>13480</v>
      </c>
      <c r="P12" s="42">
        <v>14600</v>
      </c>
      <c r="T12" s="38">
        <v>7</v>
      </c>
      <c r="U12" s="39">
        <f>'[1]Stupnica'!C51</f>
        <v>5800</v>
      </c>
      <c r="V12" s="40">
        <f>'[1]Stupnica'!D51</f>
        <v>5990</v>
      </c>
      <c r="W12" s="40">
        <f>'[1]Stupnica'!E51</f>
        <v>6240</v>
      </c>
      <c r="X12" s="40">
        <f>'[1]Stupnica'!F51</f>
        <v>6590</v>
      </c>
      <c r="Y12" s="41">
        <f>'[1]Stupnica'!G51</f>
        <v>7160</v>
      </c>
      <c r="Z12" s="39">
        <f>'[1]Stupnica'!H51</f>
        <v>8400</v>
      </c>
      <c r="AA12" s="40">
        <f>'[1]Stupnica'!I51</f>
        <v>9170</v>
      </c>
      <c r="AB12" s="40">
        <f>'[1]Stupnica'!J51</f>
        <v>10020</v>
      </c>
      <c r="AC12" s="40">
        <f>'[1]Stupnica'!K51</f>
        <v>11070</v>
      </c>
      <c r="AD12" s="40">
        <f>'[1]Stupnica'!L51</f>
        <v>11810</v>
      </c>
      <c r="AE12" s="40">
        <f>'[1]Stupnica'!M51</f>
        <v>12610</v>
      </c>
      <c r="AF12" s="40">
        <f>'[1]Stupnica'!N51</f>
        <v>13490</v>
      </c>
      <c r="AG12" s="40">
        <f>'[1]Stupnica'!O51</f>
        <v>14510</v>
      </c>
      <c r="AH12" s="42">
        <f>'[1]Stupnica'!P51</f>
        <v>15720</v>
      </c>
      <c r="AK12" s="38">
        <v>7</v>
      </c>
      <c r="AL12" s="39">
        <f>Stupnica!U33</f>
        <v>5800</v>
      </c>
      <c r="AM12" s="40">
        <f>Stupnica!V33</f>
        <v>5990</v>
      </c>
      <c r="AN12" s="40">
        <f>Stupnica!W33</f>
        <v>6240</v>
      </c>
      <c r="AO12" s="40">
        <f>Stupnica!X33</f>
        <v>6590</v>
      </c>
      <c r="AP12" s="42">
        <f>Stupnica!Y33</f>
        <v>7160</v>
      </c>
      <c r="AQ12" s="197">
        <f>Stupnica!Z33</f>
        <v>7900</v>
      </c>
      <c r="AR12" s="40">
        <f>Stupnica!AA33</f>
        <v>8740</v>
      </c>
      <c r="AS12" s="40">
        <f>Stupnica!AB33</f>
        <v>9690</v>
      </c>
      <c r="AT12" s="41">
        <f>Stupnica!AC33</f>
        <v>10830</v>
      </c>
      <c r="AU12" s="39">
        <f>Stupnica!AD33</f>
        <v>11810</v>
      </c>
      <c r="AV12" s="40">
        <f>Stupnica!AE33</f>
        <v>12600</v>
      </c>
      <c r="AW12" s="40">
        <f>Stupnica!AF33</f>
        <v>13490</v>
      </c>
      <c r="AX12" s="40">
        <f>Stupnica!AG33</f>
        <v>14520</v>
      </c>
      <c r="AY12" s="42">
        <f>Stupnica!AH33</f>
        <v>15720</v>
      </c>
      <c r="BD12" s="38">
        <v>7</v>
      </c>
      <c r="BE12" s="39">
        <v>5800</v>
      </c>
      <c r="BF12" s="40">
        <v>5990</v>
      </c>
      <c r="BG12" s="40">
        <v>6240</v>
      </c>
      <c r="BH12" s="40">
        <v>6590</v>
      </c>
      <c r="BI12" s="41">
        <v>7160</v>
      </c>
      <c r="BJ12" s="39">
        <v>7800</v>
      </c>
      <c r="BK12" s="40">
        <v>8520</v>
      </c>
      <c r="BL12" s="40">
        <v>9320</v>
      </c>
      <c r="BM12" s="40">
        <v>10290</v>
      </c>
      <c r="BN12" s="40">
        <v>11020</v>
      </c>
      <c r="BO12" s="40">
        <v>11870</v>
      </c>
      <c r="BP12" s="40">
        <v>12880</v>
      </c>
      <c r="BQ12" s="40">
        <v>14200</v>
      </c>
      <c r="BR12" s="42">
        <v>15700</v>
      </c>
      <c r="BU12" s="38">
        <v>7</v>
      </c>
      <c r="BV12" s="43" t="s">
        <v>16</v>
      </c>
      <c r="BW12" s="39">
        <f>'[1]Stupnica'!AK48</f>
        <v>0</v>
      </c>
      <c r="BX12" s="40">
        <f>'[1]Stupnica'!AL48</f>
        <v>0</v>
      </c>
      <c r="BY12" s="40">
        <f>'[1]Stupnica'!AM48</f>
        <v>0</v>
      </c>
      <c r="BZ12" s="40">
        <f>'[1]Stupnica'!AN48</f>
        <v>0</v>
      </c>
      <c r="CA12" s="41">
        <f>'[1]Stupnica'!AO48</f>
        <v>0</v>
      </c>
      <c r="CB12" s="39">
        <f>'[1]Stupnica'!AP48</f>
        <v>0</v>
      </c>
      <c r="CC12" s="40">
        <f>'[1]Stupnica'!AQ48</f>
        <v>0</v>
      </c>
      <c r="CD12" s="40">
        <f>'[1]Stupnica'!AR48</f>
        <v>0</v>
      </c>
      <c r="CE12" s="40">
        <f>'[1]Stupnica'!AS48</f>
        <v>0</v>
      </c>
      <c r="CF12" s="40">
        <f>'[1]Stupnica'!AT48</f>
        <v>0</v>
      </c>
      <c r="CG12" s="40">
        <f>'[1]Stupnica'!AU48</f>
        <v>0</v>
      </c>
      <c r="CH12" s="40">
        <f>'[1]Stupnica'!AV48</f>
        <v>0</v>
      </c>
      <c r="CI12" s="40">
        <f>'[1]Stupnica'!AW48</f>
        <v>0</v>
      </c>
      <c r="CJ12" s="42">
        <f>'[1]Stupnica'!AX48</f>
        <v>0</v>
      </c>
    </row>
    <row r="13" spans="2:88" ht="17.25" customHeight="1">
      <c r="B13" s="38">
        <v>8</v>
      </c>
      <c r="C13" s="39">
        <v>5970</v>
      </c>
      <c r="D13" s="40">
        <v>6170</v>
      </c>
      <c r="E13" s="40">
        <v>6430</v>
      </c>
      <c r="F13" s="40">
        <v>6800</v>
      </c>
      <c r="G13" s="41">
        <v>7390</v>
      </c>
      <c r="H13" s="39">
        <v>8050</v>
      </c>
      <c r="I13" s="40">
        <v>8800</v>
      </c>
      <c r="J13" s="40">
        <v>9620</v>
      </c>
      <c r="K13" s="40">
        <v>10620</v>
      </c>
      <c r="L13" s="40">
        <v>11330</v>
      </c>
      <c r="M13" s="40">
        <v>12090</v>
      </c>
      <c r="N13" s="40">
        <v>12940</v>
      </c>
      <c r="O13" s="40">
        <v>13930</v>
      </c>
      <c r="P13" s="42">
        <v>15080</v>
      </c>
      <c r="T13" s="38">
        <v>8</v>
      </c>
      <c r="U13" s="39">
        <f>'[1]Stupnica'!C52</f>
        <v>5970</v>
      </c>
      <c r="V13" s="40">
        <f>'[1]Stupnica'!D52</f>
        <v>6170</v>
      </c>
      <c r="W13" s="40">
        <f>'[1]Stupnica'!E52</f>
        <v>6430</v>
      </c>
      <c r="X13" s="40">
        <f>'[1]Stupnica'!F52</f>
        <v>6800</v>
      </c>
      <c r="Y13" s="41">
        <f>'[1]Stupnica'!G52</f>
        <v>7390</v>
      </c>
      <c r="Z13" s="39">
        <f>'[1]Stupnica'!H52</f>
        <v>8670</v>
      </c>
      <c r="AA13" s="40">
        <f>'[1]Stupnica'!I52</f>
        <v>9470</v>
      </c>
      <c r="AB13" s="40">
        <f>'[1]Stupnica'!J52</f>
        <v>10360</v>
      </c>
      <c r="AC13" s="40">
        <f>'[1]Stupnica'!K52</f>
        <v>11430</v>
      </c>
      <c r="AD13" s="40">
        <f>'[1]Stupnica'!L52</f>
        <v>12200</v>
      </c>
      <c r="AE13" s="40">
        <f>'[1]Stupnica'!M52</f>
        <v>13010</v>
      </c>
      <c r="AF13" s="40">
        <f>'[1]Stupnica'!N52</f>
        <v>13930</v>
      </c>
      <c r="AG13" s="40">
        <f>'[1]Stupnica'!O52</f>
        <v>15000</v>
      </c>
      <c r="AH13" s="42">
        <f>'[1]Stupnica'!P52</f>
        <v>16230</v>
      </c>
      <c r="AK13" s="38">
        <v>8</v>
      </c>
      <c r="AL13" s="39">
        <f>Stupnica!U34</f>
        <v>5970</v>
      </c>
      <c r="AM13" s="40">
        <f>Stupnica!V34</f>
        <v>6170</v>
      </c>
      <c r="AN13" s="40">
        <f>Stupnica!W34</f>
        <v>6430</v>
      </c>
      <c r="AO13" s="40">
        <f>Stupnica!X34</f>
        <v>6800</v>
      </c>
      <c r="AP13" s="42">
        <f>Stupnica!Y34</f>
        <v>7390</v>
      </c>
      <c r="AQ13" s="197">
        <f>Stupnica!Z34</f>
        <v>8150</v>
      </c>
      <c r="AR13" s="40">
        <f>Stupnica!AA34</f>
        <v>9020</v>
      </c>
      <c r="AS13" s="40">
        <f>Stupnica!AB34</f>
        <v>10000</v>
      </c>
      <c r="AT13" s="41">
        <f>Stupnica!AC34</f>
        <v>11190</v>
      </c>
      <c r="AU13" s="39">
        <f>Stupnica!AD34</f>
        <v>12200</v>
      </c>
      <c r="AV13" s="40">
        <f>Stupnica!AE34</f>
        <v>13010</v>
      </c>
      <c r="AW13" s="40">
        <f>Stupnica!AF34</f>
        <v>13930</v>
      </c>
      <c r="AX13" s="40">
        <f>Stupnica!AG34</f>
        <v>15000</v>
      </c>
      <c r="AY13" s="42">
        <f>Stupnica!AH34</f>
        <v>16230</v>
      </c>
      <c r="BD13" s="38">
        <v>8</v>
      </c>
      <c r="BE13" s="39">
        <v>5970</v>
      </c>
      <c r="BF13" s="40">
        <v>6170</v>
      </c>
      <c r="BG13" s="40">
        <v>6430</v>
      </c>
      <c r="BH13" s="40">
        <v>6800</v>
      </c>
      <c r="BI13" s="41">
        <v>7390</v>
      </c>
      <c r="BJ13" s="39">
        <v>8050</v>
      </c>
      <c r="BK13" s="40">
        <v>8800</v>
      </c>
      <c r="BL13" s="40">
        <v>9620</v>
      </c>
      <c r="BM13" s="40">
        <v>10630</v>
      </c>
      <c r="BN13" s="40">
        <v>11380</v>
      </c>
      <c r="BO13" s="40">
        <v>12260</v>
      </c>
      <c r="BP13" s="40">
        <v>13310</v>
      </c>
      <c r="BQ13" s="40">
        <v>14660</v>
      </c>
      <c r="BR13" s="42">
        <v>16220</v>
      </c>
      <c r="BU13" s="38">
        <v>8</v>
      </c>
      <c r="BV13" s="43" t="s">
        <v>17</v>
      </c>
      <c r="BW13" s="39">
        <f>'[1]Stupnica'!AK49</f>
        <v>0</v>
      </c>
      <c r="BX13" s="40">
        <f>'[1]Stupnica'!AL49</f>
        <v>0</v>
      </c>
      <c r="BY13" s="40">
        <f>'[1]Stupnica'!AM49</f>
        <v>0</v>
      </c>
      <c r="BZ13" s="40">
        <f>'[1]Stupnica'!AN49</f>
        <v>0</v>
      </c>
      <c r="CA13" s="41">
        <f>'[1]Stupnica'!AO49</f>
        <v>0</v>
      </c>
      <c r="CB13" s="39">
        <f>'[1]Stupnica'!AP49</f>
        <v>0</v>
      </c>
      <c r="CC13" s="40">
        <f>'[1]Stupnica'!AQ49</f>
        <v>0</v>
      </c>
      <c r="CD13" s="40">
        <f>'[1]Stupnica'!AR49</f>
        <v>0</v>
      </c>
      <c r="CE13" s="40">
        <f>'[1]Stupnica'!AS49</f>
        <v>0</v>
      </c>
      <c r="CF13" s="40">
        <f>'[1]Stupnica'!AT49</f>
        <v>0</v>
      </c>
      <c r="CG13" s="40">
        <f>'[1]Stupnica'!AU49</f>
        <v>0</v>
      </c>
      <c r="CH13" s="40">
        <f>'[1]Stupnica'!AV49</f>
        <v>0</v>
      </c>
      <c r="CI13" s="40">
        <f>'[1]Stupnica'!AW49</f>
        <v>0</v>
      </c>
      <c r="CJ13" s="42">
        <f>'[1]Stupnica'!AX49</f>
        <v>0</v>
      </c>
    </row>
    <row r="14" spans="2:88" ht="17.25" customHeight="1">
      <c r="B14" s="38">
        <v>9</v>
      </c>
      <c r="C14" s="39">
        <v>6140</v>
      </c>
      <c r="D14" s="40">
        <v>6340</v>
      </c>
      <c r="E14" s="40">
        <v>6620</v>
      </c>
      <c r="F14" s="40">
        <v>7010</v>
      </c>
      <c r="G14" s="41">
        <v>7620</v>
      </c>
      <c r="H14" s="39">
        <v>8300</v>
      </c>
      <c r="I14" s="40">
        <v>9080</v>
      </c>
      <c r="J14" s="40">
        <v>9920</v>
      </c>
      <c r="K14" s="40">
        <v>10950</v>
      </c>
      <c r="L14" s="40">
        <v>11690</v>
      </c>
      <c r="M14" s="40">
        <v>12470</v>
      </c>
      <c r="N14" s="40">
        <v>13350</v>
      </c>
      <c r="O14" s="40">
        <v>14370</v>
      </c>
      <c r="P14" s="42">
        <v>15560</v>
      </c>
      <c r="T14" s="38">
        <v>9</v>
      </c>
      <c r="U14" s="39">
        <f>'[1]Stupnica'!C53</f>
        <v>6140</v>
      </c>
      <c r="V14" s="40">
        <f>'[1]Stupnica'!D53</f>
        <v>6340</v>
      </c>
      <c r="W14" s="40">
        <f>'[1]Stupnica'!E53</f>
        <v>6620</v>
      </c>
      <c r="X14" s="40">
        <f>'[1]Stupnica'!F53</f>
        <v>7010</v>
      </c>
      <c r="Y14" s="41">
        <f>'[1]Stupnica'!G53</f>
        <v>7620</v>
      </c>
      <c r="Z14" s="39">
        <f>'[1]Stupnica'!H53</f>
        <v>8930</v>
      </c>
      <c r="AA14" s="40">
        <f>'[1]Stupnica'!I53</f>
        <v>9770</v>
      </c>
      <c r="AB14" s="40">
        <f>'[1]Stupnica'!J53</f>
        <v>10680</v>
      </c>
      <c r="AC14" s="40">
        <f>'[1]Stupnica'!K53</f>
        <v>11790</v>
      </c>
      <c r="AD14" s="40">
        <f>'[1]Stupnica'!L53</f>
        <v>12580</v>
      </c>
      <c r="AE14" s="40">
        <f>'[1]Stupnica'!M53</f>
        <v>13420</v>
      </c>
      <c r="AF14" s="40">
        <f>'[1]Stupnica'!N53</f>
        <v>14370</v>
      </c>
      <c r="AG14" s="40">
        <f>'[1]Stupnica'!O53</f>
        <v>15470</v>
      </c>
      <c r="AH14" s="42">
        <f>'[1]Stupnica'!P53</f>
        <v>16750</v>
      </c>
      <c r="AK14" s="38">
        <v>9</v>
      </c>
      <c r="AL14" s="39">
        <f>Stupnica!U35</f>
        <v>6140</v>
      </c>
      <c r="AM14" s="40">
        <f>Stupnica!V35</f>
        <v>6340</v>
      </c>
      <c r="AN14" s="40">
        <f>Stupnica!W35</f>
        <v>6620</v>
      </c>
      <c r="AO14" s="40">
        <f>Stupnica!X35</f>
        <v>7010</v>
      </c>
      <c r="AP14" s="42">
        <f>Stupnica!Y35</f>
        <v>7620</v>
      </c>
      <c r="AQ14" s="197">
        <f>Stupnica!Z35</f>
        <v>8400</v>
      </c>
      <c r="AR14" s="40">
        <f>Stupnica!AA35</f>
        <v>9300</v>
      </c>
      <c r="AS14" s="40">
        <f>Stupnica!AB35</f>
        <v>10320</v>
      </c>
      <c r="AT14" s="41">
        <f>Stupnica!AC35</f>
        <v>11540</v>
      </c>
      <c r="AU14" s="39">
        <f>Stupnica!AD35</f>
        <v>12580</v>
      </c>
      <c r="AV14" s="40">
        <f>Stupnica!AE35</f>
        <v>13420</v>
      </c>
      <c r="AW14" s="40">
        <f>Stupnica!AF35</f>
        <v>14370</v>
      </c>
      <c r="AX14" s="40">
        <f>Stupnica!AG35</f>
        <v>15470</v>
      </c>
      <c r="AY14" s="42">
        <f>Stupnica!AH35</f>
        <v>16750</v>
      </c>
      <c r="BD14" s="38">
        <v>9</v>
      </c>
      <c r="BE14" s="39">
        <v>6140</v>
      </c>
      <c r="BF14" s="40">
        <v>6340</v>
      </c>
      <c r="BG14" s="40">
        <v>6620</v>
      </c>
      <c r="BH14" s="40">
        <v>7010</v>
      </c>
      <c r="BI14" s="41">
        <v>7620</v>
      </c>
      <c r="BJ14" s="39">
        <v>8300</v>
      </c>
      <c r="BK14" s="40">
        <v>9080</v>
      </c>
      <c r="BL14" s="40">
        <v>9930</v>
      </c>
      <c r="BM14" s="40">
        <v>10970</v>
      </c>
      <c r="BN14" s="40">
        <v>11740</v>
      </c>
      <c r="BO14" s="40">
        <v>12650</v>
      </c>
      <c r="BP14" s="40">
        <v>13730</v>
      </c>
      <c r="BQ14" s="40">
        <v>15130</v>
      </c>
      <c r="BR14" s="42">
        <v>16730</v>
      </c>
      <c r="BU14" s="38">
        <v>9</v>
      </c>
      <c r="BV14" s="43" t="s">
        <v>18</v>
      </c>
      <c r="BW14" s="39">
        <f>'[1]Stupnica'!AK50</f>
        <v>0</v>
      </c>
      <c r="BX14" s="40">
        <f>'[1]Stupnica'!AL50</f>
        <v>0</v>
      </c>
      <c r="BY14" s="40">
        <f>'[1]Stupnica'!AM50</f>
        <v>0</v>
      </c>
      <c r="BZ14" s="40">
        <f>'[1]Stupnica'!AN50</f>
        <v>0</v>
      </c>
      <c r="CA14" s="41">
        <f>'[1]Stupnica'!AO50</f>
        <v>0</v>
      </c>
      <c r="CB14" s="39">
        <f>'[1]Stupnica'!AP50</f>
        <v>0</v>
      </c>
      <c r="CC14" s="40">
        <f>'[1]Stupnica'!AQ50</f>
        <v>0</v>
      </c>
      <c r="CD14" s="40">
        <f>'[1]Stupnica'!AR50</f>
        <v>0</v>
      </c>
      <c r="CE14" s="40">
        <f>'[1]Stupnica'!AS50</f>
        <v>0</v>
      </c>
      <c r="CF14" s="40">
        <f>'[1]Stupnica'!AT50</f>
        <v>0</v>
      </c>
      <c r="CG14" s="40">
        <f>'[1]Stupnica'!AU50</f>
        <v>0</v>
      </c>
      <c r="CH14" s="40">
        <f>'[1]Stupnica'!AV50</f>
        <v>0</v>
      </c>
      <c r="CI14" s="40">
        <f>'[1]Stupnica'!AW50</f>
        <v>0</v>
      </c>
      <c r="CJ14" s="42">
        <f>'[1]Stupnica'!AX50</f>
        <v>0</v>
      </c>
    </row>
    <row r="15" spans="2:88" ht="17.25" customHeight="1">
      <c r="B15" s="38">
        <v>10</v>
      </c>
      <c r="C15" s="39">
        <v>6310</v>
      </c>
      <c r="D15" s="40">
        <v>6520</v>
      </c>
      <c r="E15" s="40">
        <v>6810</v>
      </c>
      <c r="F15" s="40">
        <v>7220</v>
      </c>
      <c r="G15" s="41">
        <v>7850</v>
      </c>
      <c r="H15" s="39">
        <v>8550</v>
      </c>
      <c r="I15" s="40">
        <v>9360</v>
      </c>
      <c r="J15" s="40">
        <v>10230</v>
      </c>
      <c r="K15" s="40">
        <v>11290</v>
      </c>
      <c r="L15" s="40">
        <v>12050</v>
      </c>
      <c r="M15" s="40">
        <v>12860</v>
      </c>
      <c r="N15" s="40">
        <v>13760</v>
      </c>
      <c r="O15" s="40">
        <v>14810</v>
      </c>
      <c r="P15" s="42">
        <v>16040</v>
      </c>
      <c r="T15" s="38">
        <v>10</v>
      </c>
      <c r="U15" s="39">
        <f>'[1]Stupnica'!C54</f>
        <v>6310</v>
      </c>
      <c r="V15" s="40">
        <f>'[1]Stupnica'!D54</f>
        <v>6520</v>
      </c>
      <c r="W15" s="40">
        <f>'[1]Stupnica'!E54</f>
        <v>6810</v>
      </c>
      <c r="X15" s="40">
        <f>'[1]Stupnica'!F54</f>
        <v>7220</v>
      </c>
      <c r="Y15" s="41">
        <f>'[1]Stupnica'!G54</f>
        <v>7850</v>
      </c>
      <c r="Z15" s="39">
        <f>'[1]Stupnica'!H54</f>
        <v>9200</v>
      </c>
      <c r="AA15" s="40">
        <f>'[1]Stupnica'!I54</f>
        <v>10080</v>
      </c>
      <c r="AB15" s="40">
        <f>'[1]Stupnica'!J54</f>
        <v>11010</v>
      </c>
      <c r="AC15" s="40">
        <f>'[1]Stupnica'!K54</f>
        <v>12150</v>
      </c>
      <c r="AD15" s="40">
        <f>'[1]Stupnica'!L54</f>
        <v>12970</v>
      </c>
      <c r="AE15" s="40">
        <f>'[1]Stupnica'!M54</f>
        <v>13840</v>
      </c>
      <c r="AF15" s="40">
        <f>'[1]Stupnica'!N54</f>
        <v>14810</v>
      </c>
      <c r="AG15" s="40">
        <f>'[1]Stupnica'!O54</f>
        <v>15940</v>
      </c>
      <c r="AH15" s="42">
        <f>'[1]Stupnica'!P54</f>
        <v>17270</v>
      </c>
      <c r="AK15" s="38">
        <v>10</v>
      </c>
      <c r="AL15" s="39">
        <f>Stupnica!U36</f>
        <v>6310</v>
      </c>
      <c r="AM15" s="40">
        <f>Stupnica!V36</f>
        <v>6520</v>
      </c>
      <c r="AN15" s="40">
        <f>Stupnica!W36</f>
        <v>6810</v>
      </c>
      <c r="AO15" s="40">
        <f>Stupnica!X36</f>
        <v>7220</v>
      </c>
      <c r="AP15" s="42">
        <f>Stupnica!Y36</f>
        <v>7850</v>
      </c>
      <c r="AQ15" s="197">
        <f>Stupnica!Z36</f>
        <v>8660</v>
      </c>
      <c r="AR15" s="40">
        <f>Stupnica!AA36</f>
        <v>9580</v>
      </c>
      <c r="AS15" s="40">
        <f>Stupnica!AB36</f>
        <v>10640</v>
      </c>
      <c r="AT15" s="41">
        <f>Stupnica!AC36</f>
        <v>11900</v>
      </c>
      <c r="AU15" s="39">
        <f>Stupnica!AD36</f>
        <v>12970</v>
      </c>
      <c r="AV15" s="40">
        <f>Stupnica!AE36</f>
        <v>13840</v>
      </c>
      <c r="AW15" s="40">
        <f>Stupnica!AF36</f>
        <v>14810</v>
      </c>
      <c r="AX15" s="40">
        <f>Stupnica!AG36</f>
        <v>15950</v>
      </c>
      <c r="AY15" s="42">
        <f>Stupnica!AH36</f>
        <v>17270</v>
      </c>
      <c r="BD15" s="38">
        <v>10</v>
      </c>
      <c r="BE15" s="39">
        <v>6310</v>
      </c>
      <c r="BF15" s="40">
        <v>6520</v>
      </c>
      <c r="BG15" s="40">
        <v>6810</v>
      </c>
      <c r="BH15" s="40">
        <v>7220</v>
      </c>
      <c r="BI15" s="41">
        <v>7850</v>
      </c>
      <c r="BJ15" s="39">
        <v>8550</v>
      </c>
      <c r="BK15" s="40">
        <v>9360</v>
      </c>
      <c r="BL15" s="40">
        <v>10230</v>
      </c>
      <c r="BM15" s="40">
        <v>11310</v>
      </c>
      <c r="BN15" s="40">
        <v>12100</v>
      </c>
      <c r="BO15" s="40">
        <v>13040</v>
      </c>
      <c r="BP15" s="40">
        <v>14150</v>
      </c>
      <c r="BQ15" s="40">
        <v>15600</v>
      </c>
      <c r="BR15" s="42">
        <v>17250</v>
      </c>
      <c r="BU15" s="38">
        <v>10</v>
      </c>
      <c r="BV15" s="43" t="s">
        <v>19</v>
      </c>
      <c r="BW15" s="39">
        <f>'[1]Stupnica'!AK51</f>
        <v>0</v>
      </c>
      <c r="BX15" s="40">
        <f>'[1]Stupnica'!AL51</f>
        <v>0</v>
      </c>
      <c r="BY15" s="40">
        <f>'[1]Stupnica'!AM51</f>
        <v>0</v>
      </c>
      <c r="BZ15" s="40">
        <f>'[1]Stupnica'!AN51</f>
        <v>0</v>
      </c>
      <c r="CA15" s="41">
        <f>'[1]Stupnica'!AO51</f>
        <v>0</v>
      </c>
      <c r="CB15" s="39">
        <f>'[1]Stupnica'!AP51</f>
        <v>0</v>
      </c>
      <c r="CC15" s="40">
        <f>'[1]Stupnica'!AQ51</f>
        <v>0</v>
      </c>
      <c r="CD15" s="40">
        <f>'[1]Stupnica'!AR51</f>
        <v>0</v>
      </c>
      <c r="CE15" s="40">
        <f>'[1]Stupnica'!AS51</f>
        <v>0</v>
      </c>
      <c r="CF15" s="40">
        <f>'[1]Stupnica'!AT51</f>
        <v>0</v>
      </c>
      <c r="CG15" s="40">
        <f>'[1]Stupnica'!AU51</f>
        <v>0</v>
      </c>
      <c r="CH15" s="40">
        <f>'[1]Stupnica'!AV51</f>
        <v>0</v>
      </c>
      <c r="CI15" s="40">
        <f>'[1]Stupnica'!AW51</f>
        <v>0</v>
      </c>
      <c r="CJ15" s="42">
        <f>'[1]Stupnica'!AX51</f>
        <v>0</v>
      </c>
    </row>
    <row r="16" spans="2:88" ht="17.25" customHeight="1">
      <c r="B16" s="38">
        <v>11</v>
      </c>
      <c r="C16" s="39">
        <v>6470</v>
      </c>
      <c r="D16" s="40">
        <v>6690</v>
      </c>
      <c r="E16" s="40">
        <v>7000</v>
      </c>
      <c r="F16" s="40">
        <v>7420</v>
      </c>
      <c r="G16" s="41">
        <v>8080</v>
      </c>
      <c r="H16" s="39">
        <v>8800</v>
      </c>
      <c r="I16" s="40">
        <v>9630</v>
      </c>
      <c r="J16" s="40">
        <v>10530</v>
      </c>
      <c r="K16" s="40">
        <v>11630</v>
      </c>
      <c r="L16" s="40">
        <v>12410</v>
      </c>
      <c r="M16" s="40">
        <v>13240</v>
      </c>
      <c r="N16" s="40">
        <v>14170</v>
      </c>
      <c r="O16" s="40">
        <v>15250</v>
      </c>
      <c r="P16" s="42">
        <v>16520</v>
      </c>
      <c r="T16" s="38">
        <v>11</v>
      </c>
      <c r="U16" s="39">
        <f>'[1]Stupnica'!C55</f>
        <v>6470</v>
      </c>
      <c r="V16" s="40">
        <f>'[1]Stupnica'!D55</f>
        <v>6690</v>
      </c>
      <c r="W16" s="40">
        <f>'[1]Stupnica'!E55</f>
        <v>7000</v>
      </c>
      <c r="X16" s="40">
        <f>'[1]Stupnica'!F55</f>
        <v>7420</v>
      </c>
      <c r="Y16" s="41">
        <f>'[1]Stupnica'!G55</f>
        <v>8080</v>
      </c>
      <c r="Z16" s="39">
        <f>'[1]Stupnica'!H55</f>
        <v>9470</v>
      </c>
      <c r="AA16" s="40">
        <f>'[1]Stupnica'!I55</f>
        <v>10370</v>
      </c>
      <c r="AB16" s="40">
        <f>'[1]Stupnica'!J55</f>
        <v>11340</v>
      </c>
      <c r="AC16" s="40">
        <f>'[1]Stupnica'!K55</f>
        <v>12520</v>
      </c>
      <c r="AD16" s="40">
        <f>'[1]Stupnica'!L55</f>
        <v>13360</v>
      </c>
      <c r="AE16" s="40">
        <f>'[1]Stupnica'!M55</f>
        <v>14250</v>
      </c>
      <c r="AF16" s="40">
        <f>'[1]Stupnica'!N55</f>
        <v>15250</v>
      </c>
      <c r="AG16" s="40">
        <f>'[1]Stupnica'!O55</f>
        <v>16420</v>
      </c>
      <c r="AH16" s="42">
        <f>'[1]Stupnica'!P55</f>
        <v>17780</v>
      </c>
      <c r="AK16" s="38">
        <v>11</v>
      </c>
      <c r="AL16" s="39">
        <f>Stupnica!U37</f>
        <v>6470</v>
      </c>
      <c r="AM16" s="40">
        <f>Stupnica!V37</f>
        <v>6690</v>
      </c>
      <c r="AN16" s="40">
        <f>Stupnica!W37</f>
        <v>7000</v>
      </c>
      <c r="AO16" s="40">
        <f>Stupnica!X37</f>
        <v>7420</v>
      </c>
      <c r="AP16" s="42">
        <f>Stupnica!Y37</f>
        <v>8080</v>
      </c>
      <c r="AQ16" s="197">
        <f>Stupnica!Z37</f>
        <v>8910</v>
      </c>
      <c r="AR16" s="40">
        <f>Stupnica!AA37</f>
        <v>9860</v>
      </c>
      <c r="AS16" s="40">
        <f>Stupnica!AB37</f>
        <v>10950</v>
      </c>
      <c r="AT16" s="41">
        <f>Stupnica!AC37</f>
        <v>12250</v>
      </c>
      <c r="AU16" s="39">
        <f>Stupnica!AD37</f>
        <v>13360</v>
      </c>
      <c r="AV16" s="40">
        <f>Stupnica!AE37</f>
        <v>14250</v>
      </c>
      <c r="AW16" s="40">
        <f>Stupnica!AF37</f>
        <v>15250</v>
      </c>
      <c r="AX16" s="40">
        <f>Stupnica!AG37</f>
        <v>16420</v>
      </c>
      <c r="AY16" s="42">
        <f>Stupnica!AH37</f>
        <v>17780</v>
      </c>
      <c r="BD16" s="38">
        <v>11</v>
      </c>
      <c r="BE16" s="39">
        <v>6470</v>
      </c>
      <c r="BF16" s="40">
        <v>6690</v>
      </c>
      <c r="BG16" s="40">
        <v>7000</v>
      </c>
      <c r="BH16" s="40">
        <v>7420</v>
      </c>
      <c r="BI16" s="41">
        <v>8080</v>
      </c>
      <c r="BJ16" s="39">
        <v>8800</v>
      </c>
      <c r="BK16" s="40">
        <v>9630</v>
      </c>
      <c r="BL16" s="40">
        <v>10540</v>
      </c>
      <c r="BM16" s="40">
        <v>11650</v>
      </c>
      <c r="BN16" s="40">
        <v>12460</v>
      </c>
      <c r="BO16" s="40">
        <v>13430</v>
      </c>
      <c r="BP16" s="40">
        <v>14580</v>
      </c>
      <c r="BQ16" s="40">
        <v>16060</v>
      </c>
      <c r="BR16" s="42">
        <v>17760</v>
      </c>
      <c r="BU16" s="38">
        <v>11</v>
      </c>
      <c r="BV16" s="44" t="s">
        <v>20</v>
      </c>
      <c r="BW16" s="39">
        <f>'[1]Stupnica'!AK52</f>
        <v>0</v>
      </c>
      <c r="BX16" s="40">
        <f>'[1]Stupnica'!AL52</f>
        <v>0</v>
      </c>
      <c r="BY16" s="40">
        <f>'[1]Stupnica'!AM52</f>
        <v>0</v>
      </c>
      <c r="BZ16" s="40">
        <f>'[1]Stupnica'!AN52</f>
        <v>0</v>
      </c>
      <c r="CA16" s="41">
        <f>'[1]Stupnica'!AO52</f>
        <v>0</v>
      </c>
      <c r="CB16" s="39">
        <f>'[1]Stupnica'!AP52</f>
        <v>0</v>
      </c>
      <c r="CC16" s="40">
        <f>'[1]Stupnica'!AQ52</f>
        <v>0</v>
      </c>
      <c r="CD16" s="40">
        <f>'[1]Stupnica'!AR52</f>
        <v>0</v>
      </c>
      <c r="CE16" s="40">
        <f>'[1]Stupnica'!AS52</f>
        <v>0</v>
      </c>
      <c r="CF16" s="40">
        <f>'[1]Stupnica'!AT52</f>
        <v>0</v>
      </c>
      <c r="CG16" s="40">
        <f>'[1]Stupnica'!AU52</f>
        <v>0</v>
      </c>
      <c r="CH16" s="40">
        <f>'[1]Stupnica'!AV52</f>
        <v>0</v>
      </c>
      <c r="CI16" s="40">
        <f>'[1]Stupnica'!AW52</f>
        <v>0</v>
      </c>
      <c r="CJ16" s="42">
        <f>'[1]Stupnica'!AX52</f>
        <v>0</v>
      </c>
    </row>
    <row r="17" spans="2:88" ht="17.25" customHeight="1" thickBot="1">
      <c r="B17" s="45">
        <v>12</v>
      </c>
      <c r="C17" s="46">
        <v>6640</v>
      </c>
      <c r="D17" s="47">
        <v>6870</v>
      </c>
      <c r="E17" s="47">
        <v>7190</v>
      </c>
      <c r="F17" s="47">
        <v>7630</v>
      </c>
      <c r="G17" s="48">
        <v>8300</v>
      </c>
      <c r="H17" s="46">
        <v>9050</v>
      </c>
      <c r="I17" s="47">
        <v>9910</v>
      </c>
      <c r="J17" s="47">
        <v>10840</v>
      </c>
      <c r="K17" s="47">
        <v>11960</v>
      </c>
      <c r="L17" s="47">
        <v>12770</v>
      </c>
      <c r="M17" s="47">
        <v>13630</v>
      </c>
      <c r="N17" s="47">
        <v>14580</v>
      </c>
      <c r="O17" s="47">
        <v>15700</v>
      </c>
      <c r="P17" s="49">
        <v>17000</v>
      </c>
      <c r="T17" s="45">
        <v>12</v>
      </c>
      <c r="U17" s="46">
        <f>'[1]Stupnica'!C56</f>
        <v>6640</v>
      </c>
      <c r="V17" s="47">
        <f>'[1]Stupnica'!D56</f>
        <v>6870</v>
      </c>
      <c r="W17" s="47">
        <f>'[1]Stupnica'!E56</f>
        <v>7190</v>
      </c>
      <c r="X17" s="47">
        <f>'[1]Stupnica'!F56</f>
        <v>7630</v>
      </c>
      <c r="Y17" s="48">
        <f>'[1]Stupnica'!G56</f>
        <v>8300</v>
      </c>
      <c r="Z17" s="46">
        <f>'[1]Stupnica'!H56</f>
        <v>9740</v>
      </c>
      <c r="AA17" s="47">
        <f>'[1]Stupnica'!I56</f>
        <v>10670</v>
      </c>
      <c r="AB17" s="47">
        <f>'[1]Stupnica'!J56</f>
        <v>11670</v>
      </c>
      <c r="AC17" s="47">
        <f>'[1]Stupnica'!K56</f>
        <v>12870</v>
      </c>
      <c r="AD17" s="47">
        <f>'[1]Stupnica'!L56</f>
        <v>13750</v>
      </c>
      <c r="AE17" s="47">
        <f>'[1]Stupnica'!M56</f>
        <v>14670</v>
      </c>
      <c r="AF17" s="47">
        <f>'[1]Stupnica'!N56</f>
        <v>15700</v>
      </c>
      <c r="AG17" s="47">
        <f>'[1]Stupnica'!O56</f>
        <v>16900</v>
      </c>
      <c r="AH17" s="49">
        <f>'[1]Stupnica'!P56</f>
        <v>18300</v>
      </c>
      <c r="AK17" s="45">
        <v>12</v>
      </c>
      <c r="AL17" s="46">
        <f>Stupnica!U38</f>
        <v>6640</v>
      </c>
      <c r="AM17" s="47">
        <f>Stupnica!V38</f>
        <v>6870</v>
      </c>
      <c r="AN17" s="47">
        <f>Stupnica!W38</f>
        <v>7190</v>
      </c>
      <c r="AO17" s="47">
        <f>Stupnica!X38</f>
        <v>7630</v>
      </c>
      <c r="AP17" s="49">
        <f>Stupnica!Y38</f>
        <v>8300</v>
      </c>
      <c r="AQ17" s="198">
        <f>Stupnica!Z38</f>
        <v>9160</v>
      </c>
      <c r="AR17" s="47">
        <f>Stupnica!AA38</f>
        <v>10140</v>
      </c>
      <c r="AS17" s="47">
        <f>Stupnica!AB38</f>
        <v>11270</v>
      </c>
      <c r="AT17" s="48">
        <f>Stupnica!AC38</f>
        <v>12610</v>
      </c>
      <c r="AU17" s="46">
        <f>Stupnica!AD38</f>
        <v>13750</v>
      </c>
      <c r="AV17" s="47">
        <f>Stupnica!AE38</f>
        <v>14670</v>
      </c>
      <c r="AW17" s="47">
        <f>Stupnica!AF38</f>
        <v>15700</v>
      </c>
      <c r="AX17" s="47">
        <f>Stupnica!AG38</f>
        <v>16900</v>
      </c>
      <c r="AY17" s="49">
        <f>Stupnica!AH38</f>
        <v>18300</v>
      </c>
      <c r="BD17" s="45">
        <v>12</v>
      </c>
      <c r="BE17" s="46">
        <v>6640</v>
      </c>
      <c r="BF17" s="47">
        <v>6870</v>
      </c>
      <c r="BG17" s="47">
        <v>7190</v>
      </c>
      <c r="BH17" s="47">
        <v>7630</v>
      </c>
      <c r="BI17" s="48">
        <v>8300</v>
      </c>
      <c r="BJ17" s="46">
        <v>9050</v>
      </c>
      <c r="BK17" s="47">
        <v>9910</v>
      </c>
      <c r="BL17" s="47">
        <v>10850</v>
      </c>
      <c r="BM17" s="47">
        <v>11990</v>
      </c>
      <c r="BN17" s="47">
        <v>12820</v>
      </c>
      <c r="BO17" s="47">
        <v>13820</v>
      </c>
      <c r="BP17" s="47">
        <v>15000</v>
      </c>
      <c r="BQ17" s="47">
        <v>16530</v>
      </c>
      <c r="BR17" s="49">
        <v>18280</v>
      </c>
      <c r="BU17" s="45">
        <v>12</v>
      </c>
      <c r="BV17" s="50" t="s">
        <v>21</v>
      </c>
      <c r="BW17" s="46">
        <f>'[1]Stupnica'!AK53</f>
        <v>0</v>
      </c>
      <c r="BX17" s="47">
        <f>'[1]Stupnica'!AL53</f>
        <v>0</v>
      </c>
      <c r="BY17" s="47">
        <f>'[1]Stupnica'!AM53</f>
        <v>0</v>
      </c>
      <c r="BZ17" s="47">
        <f>'[1]Stupnica'!AN53</f>
        <v>0</v>
      </c>
      <c r="CA17" s="48">
        <f>'[1]Stupnica'!AO53</f>
        <v>0</v>
      </c>
      <c r="CB17" s="46">
        <f>'[1]Stupnica'!AP53</f>
        <v>0</v>
      </c>
      <c r="CC17" s="47">
        <f>'[1]Stupnica'!AQ53</f>
        <v>0</v>
      </c>
      <c r="CD17" s="47">
        <f>'[1]Stupnica'!AR53</f>
        <v>0</v>
      </c>
      <c r="CE17" s="47">
        <f>'[1]Stupnica'!AS53</f>
        <v>0</v>
      </c>
      <c r="CF17" s="47">
        <f>'[1]Stupnica'!AT53</f>
        <v>0</v>
      </c>
      <c r="CG17" s="47">
        <f>'[1]Stupnica'!AU53</f>
        <v>0</v>
      </c>
      <c r="CH17" s="47">
        <f>'[1]Stupnica'!AV53</f>
        <v>0</v>
      </c>
      <c r="CI17" s="47">
        <f>'[1]Stupnica'!AW53</f>
        <v>0</v>
      </c>
      <c r="CJ17" s="49">
        <f>'[1]Stupnica'!AX53</f>
        <v>0</v>
      </c>
    </row>
    <row r="18" ht="17.25" customHeight="1"/>
    <row r="19" spans="2:89" ht="17.25" customHeight="1">
      <c r="B19" s="51"/>
      <c r="C19" s="52"/>
      <c r="D19" s="53" t="s">
        <v>30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T19" s="51"/>
      <c r="U19" s="52"/>
      <c r="V19" s="53" t="s">
        <v>30</v>
      </c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1"/>
      <c r="AL19" s="52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D19" s="51"/>
      <c r="BE19" s="52"/>
      <c r="BF19" s="53" t="s">
        <v>30</v>
      </c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V19" s="51"/>
      <c r="BW19" s="52"/>
      <c r="BX19" s="53" t="s">
        <v>30</v>
      </c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</row>
    <row r="20" spans="2:88" ht="17.25" customHeight="1" thickBot="1"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</row>
    <row r="21" spans="2:89" ht="17.25" customHeight="1" thickBot="1">
      <c r="B21" s="54" t="s">
        <v>22</v>
      </c>
      <c r="C21" s="55"/>
      <c r="D21" s="55" t="s">
        <v>23</v>
      </c>
      <c r="E21" s="56"/>
      <c r="F21" s="55"/>
      <c r="G21" s="55"/>
      <c r="H21" s="55"/>
      <c r="I21" s="55"/>
      <c r="J21" s="55"/>
      <c r="K21" s="55"/>
      <c r="L21" s="57"/>
      <c r="M21" s="56"/>
      <c r="N21" s="55"/>
      <c r="O21" s="55"/>
      <c r="P21" s="55"/>
      <c r="Q21" s="58" t="s">
        <v>24</v>
      </c>
      <c r="R21" s="59"/>
      <c r="T21" s="60" t="s">
        <v>22</v>
      </c>
      <c r="U21" s="61"/>
      <c r="V21" s="61" t="s">
        <v>23</v>
      </c>
      <c r="W21" s="62"/>
      <c r="X21" s="61"/>
      <c r="Y21" s="61"/>
      <c r="Z21" s="61"/>
      <c r="AA21" s="61"/>
      <c r="AB21" s="61"/>
      <c r="AC21" s="61"/>
      <c r="AD21" s="63"/>
      <c r="AE21" s="62"/>
      <c r="AF21" s="61"/>
      <c r="AG21" s="61"/>
      <c r="AH21" s="61"/>
      <c r="AI21" s="64" t="s">
        <v>24</v>
      </c>
      <c r="AJ21" s="59"/>
      <c r="AK21" s="60"/>
      <c r="AL21" s="61"/>
      <c r="AM21" s="61"/>
      <c r="AN21" s="62"/>
      <c r="AO21" s="61"/>
      <c r="AP21" s="61"/>
      <c r="AQ21" s="61"/>
      <c r="AR21" s="61"/>
      <c r="AS21" s="61"/>
      <c r="AT21" s="61"/>
      <c r="AU21" s="63"/>
      <c r="AV21" s="62"/>
      <c r="AW21" s="61"/>
      <c r="AX21" s="61"/>
      <c r="AY21" s="61"/>
      <c r="AZ21" s="64"/>
      <c r="BA21" s="59"/>
      <c r="BB21" s="59"/>
      <c r="BD21" s="60" t="s">
        <v>22</v>
      </c>
      <c r="BE21" s="61"/>
      <c r="BF21" s="61" t="s">
        <v>23</v>
      </c>
      <c r="BG21" s="62"/>
      <c r="BH21" s="61"/>
      <c r="BI21" s="61"/>
      <c r="BJ21" s="61"/>
      <c r="BK21" s="61"/>
      <c r="BL21" s="61"/>
      <c r="BM21" s="61"/>
      <c r="BN21" s="63"/>
      <c r="BO21" s="62"/>
      <c r="BP21" s="61"/>
      <c r="BQ21" s="61"/>
      <c r="BR21" s="61"/>
      <c r="BS21" s="64" t="s">
        <v>24</v>
      </c>
      <c r="BT21" s="59"/>
      <c r="BV21" s="60" t="s">
        <v>22</v>
      </c>
      <c r="BW21" s="61"/>
      <c r="BX21" s="61" t="s">
        <v>23</v>
      </c>
      <c r="BY21" s="62"/>
      <c r="BZ21" s="61"/>
      <c r="CA21" s="61"/>
      <c r="CB21" s="61"/>
      <c r="CC21" s="61"/>
      <c r="CD21" s="61"/>
      <c r="CE21" s="61"/>
      <c r="CF21" s="63"/>
      <c r="CG21" s="62"/>
      <c r="CH21" s="61"/>
      <c r="CI21" s="61"/>
      <c r="CJ21" s="61"/>
      <c r="CK21" s="64" t="s">
        <v>24</v>
      </c>
    </row>
    <row r="22" spans="2:89" ht="17.25" customHeight="1">
      <c r="B22" s="65" t="s">
        <v>8</v>
      </c>
      <c r="C22" s="66">
        <v>1</v>
      </c>
      <c r="D22" s="67">
        <v>2</v>
      </c>
      <c r="E22" s="66">
        <v>3</v>
      </c>
      <c r="F22" s="67">
        <v>4</v>
      </c>
      <c r="G22" s="66">
        <v>5</v>
      </c>
      <c r="H22" s="68">
        <v>6</v>
      </c>
      <c r="I22" s="69">
        <v>7</v>
      </c>
      <c r="J22" s="70">
        <v>8</v>
      </c>
      <c r="K22" s="69">
        <v>9</v>
      </c>
      <c r="L22" s="70">
        <v>10</v>
      </c>
      <c r="M22" s="69">
        <v>11</v>
      </c>
      <c r="N22" s="70">
        <v>12</v>
      </c>
      <c r="O22" s="69">
        <v>13</v>
      </c>
      <c r="P22" s="70">
        <v>14</v>
      </c>
      <c r="Q22" s="71" t="s">
        <v>25</v>
      </c>
      <c r="R22" s="59"/>
      <c r="T22" s="72" t="s">
        <v>8</v>
      </c>
      <c r="U22" s="66">
        <v>1</v>
      </c>
      <c r="V22" s="67">
        <v>2</v>
      </c>
      <c r="W22" s="66">
        <v>3</v>
      </c>
      <c r="X22" s="67">
        <v>4</v>
      </c>
      <c r="Y22" s="66">
        <v>5</v>
      </c>
      <c r="Z22" s="67">
        <v>6</v>
      </c>
      <c r="AA22" s="66">
        <v>7</v>
      </c>
      <c r="AB22" s="67">
        <v>8</v>
      </c>
      <c r="AC22" s="66">
        <v>9</v>
      </c>
      <c r="AD22" s="67">
        <v>10</v>
      </c>
      <c r="AE22" s="66">
        <v>11</v>
      </c>
      <c r="AF22" s="67">
        <v>12</v>
      </c>
      <c r="AG22" s="66">
        <v>13</v>
      </c>
      <c r="AH22" s="67">
        <v>14</v>
      </c>
      <c r="AI22" s="73" t="s">
        <v>25</v>
      </c>
      <c r="AJ22" s="59"/>
      <c r="AK22" s="72"/>
      <c r="AL22" s="66"/>
      <c r="AM22" s="67"/>
      <c r="AN22" s="66"/>
      <c r="AO22" s="67"/>
      <c r="AP22" s="66"/>
      <c r="AQ22" s="67"/>
      <c r="AR22" s="66"/>
      <c r="AS22" s="67"/>
      <c r="AT22" s="66"/>
      <c r="AU22" s="67"/>
      <c r="AV22" s="66"/>
      <c r="AW22" s="67"/>
      <c r="AX22" s="66"/>
      <c r="AY22" s="67"/>
      <c r="AZ22" s="73"/>
      <c r="BA22" s="59"/>
      <c r="BB22" s="59"/>
      <c r="BD22" s="72" t="s">
        <v>8</v>
      </c>
      <c r="BE22" s="66">
        <v>1</v>
      </c>
      <c r="BF22" s="67">
        <v>2</v>
      </c>
      <c r="BG22" s="66">
        <v>3</v>
      </c>
      <c r="BH22" s="67">
        <v>4</v>
      </c>
      <c r="BI22" s="66">
        <v>5</v>
      </c>
      <c r="BJ22" s="67">
        <v>6</v>
      </c>
      <c r="BK22" s="66">
        <v>7</v>
      </c>
      <c r="BL22" s="67">
        <v>8</v>
      </c>
      <c r="BM22" s="66">
        <v>9</v>
      </c>
      <c r="BN22" s="67">
        <v>10</v>
      </c>
      <c r="BO22" s="66">
        <v>11</v>
      </c>
      <c r="BP22" s="67">
        <v>12</v>
      </c>
      <c r="BQ22" s="66">
        <v>13</v>
      </c>
      <c r="BR22" s="67">
        <v>14</v>
      </c>
      <c r="BS22" s="73" t="s">
        <v>25</v>
      </c>
      <c r="BT22" s="59"/>
      <c r="BV22" s="72" t="s">
        <v>8</v>
      </c>
      <c r="BW22" s="66">
        <v>1</v>
      </c>
      <c r="BX22" s="67">
        <v>2</v>
      </c>
      <c r="BY22" s="66">
        <v>3</v>
      </c>
      <c r="BZ22" s="67">
        <v>4</v>
      </c>
      <c r="CA22" s="66">
        <v>5</v>
      </c>
      <c r="CB22" s="67">
        <v>6</v>
      </c>
      <c r="CC22" s="66">
        <v>7</v>
      </c>
      <c r="CD22" s="67">
        <v>8</v>
      </c>
      <c r="CE22" s="66">
        <v>9</v>
      </c>
      <c r="CF22" s="67">
        <v>10</v>
      </c>
      <c r="CG22" s="66">
        <v>11</v>
      </c>
      <c r="CH22" s="67">
        <v>12</v>
      </c>
      <c r="CI22" s="66">
        <v>13</v>
      </c>
      <c r="CJ22" s="67">
        <v>14</v>
      </c>
      <c r="CK22" s="73" t="s">
        <v>25</v>
      </c>
    </row>
    <row r="23" spans="2:89" ht="17.25" customHeight="1">
      <c r="B23" s="74">
        <v>1</v>
      </c>
      <c r="C23" s="75">
        <v>0</v>
      </c>
      <c r="D23" s="75">
        <v>0</v>
      </c>
      <c r="E23" s="75">
        <v>0</v>
      </c>
      <c r="F23" s="59">
        <v>5</v>
      </c>
      <c r="G23" s="59">
        <v>14</v>
      </c>
      <c r="H23" s="76">
        <v>0</v>
      </c>
      <c r="I23" s="59">
        <v>257</v>
      </c>
      <c r="J23" s="59">
        <v>1021</v>
      </c>
      <c r="K23" s="59">
        <v>1335</v>
      </c>
      <c r="L23" s="59">
        <v>2113</v>
      </c>
      <c r="M23" s="59">
        <v>3348</v>
      </c>
      <c r="N23" s="59">
        <v>48</v>
      </c>
      <c r="O23" s="59">
        <v>15</v>
      </c>
      <c r="P23" s="59">
        <v>0</v>
      </c>
      <c r="Q23" s="77">
        <f aca="true" t="shared" si="0" ref="Q23:Q34">SUM(C23:P23)</f>
        <v>8156</v>
      </c>
      <c r="R23" s="78"/>
      <c r="T23" s="79">
        <v>1</v>
      </c>
      <c r="U23" s="51">
        <v>0</v>
      </c>
      <c r="V23" s="51">
        <v>0</v>
      </c>
      <c r="W23" s="51">
        <v>0</v>
      </c>
      <c r="X23" s="80">
        <v>5</v>
      </c>
      <c r="Y23" s="80">
        <v>14</v>
      </c>
      <c r="Z23" s="80">
        <v>0</v>
      </c>
      <c r="AA23" s="80">
        <v>257</v>
      </c>
      <c r="AB23" s="80">
        <v>1021</v>
      </c>
      <c r="AC23" s="80">
        <v>1335</v>
      </c>
      <c r="AD23" s="80">
        <v>2113</v>
      </c>
      <c r="AE23" s="80">
        <v>3348</v>
      </c>
      <c r="AF23" s="80">
        <v>48</v>
      </c>
      <c r="AG23" s="80">
        <v>15</v>
      </c>
      <c r="AH23" s="80">
        <v>0</v>
      </c>
      <c r="AI23" s="81">
        <f aca="true" t="shared" si="1" ref="AI23:AI34">SUM(U23:AH23)</f>
        <v>8156</v>
      </c>
      <c r="AJ23" s="78"/>
      <c r="AK23" s="79"/>
      <c r="AL23" s="51"/>
      <c r="AM23" s="51"/>
      <c r="AN23" s="51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1"/>
      <c r="BA23" s="78"/>
      <c r="BB23" s="78"/>
      <c r="BD23" s="79">
        <v>1</v>
      </c>
      <c r="BE23" s="51">
        <v>0</v>
      </c>
      <c r="BF23" s="51">
        <v>0</v>
      </c>
      <c r="BG23" s="51">
        <v>0</v>
      </c>
      <c r="BH23" s="80">
        <v>5</v>
      </c>
      <c r="BI23" s="80">
        <v>14</v>
      </c>
      <c r="BJ23" s="80">
        <v>0</v>
      </c>
      <c r="BK23" s="80">
        <v>257</v>
      </c>
      <c r="BL23" s="80">
        <v>1021</v>
      </c>
      <c r="BM23" s="80">
        <v>1335</v>
      </c>
      <c r="BN23" s="80">
        <v>2113</v>
      </c>
      <c r="BO23" s="80">
        <v>3348</v>
      </c>
      <c r="BP23" s="80">
        <v>48</v>
      </c>
      <c r="BQ23" s="80">
        <v>15</v>
      </c>
      <c r="BR23" s="80">
        <v>0</v>
      </c>
      <c r="BS23" s="81">
        <f aca="true" t="shared" si="2" ref="BS23:BS34">SUM(BE23:BR23)</f>
        <v>8156</v>
      </c>
      <c r="BT23" s="78"/>
      <c r="BV23" s="79">
        <v>1</v>
      </c>
      <c r="BW23" s="51">
        <v>0</v>
      </c>
      <c r="BX23" s="51">
        <v>0</v>
      </c>
      <c r="BY23" s="51">
        <v>0</v>
      </c>
      <c r="BZ23" s="80">
        <v>5</v>
      </c>
      <c r="CA23" s="80">
        <v>14</v>
      </c>
      <c r="CB23" s="80">
        <v>0</v>
      </c>
      <c r="CC23" s="80">
        <v>257</v>
      </c>
      <c r="CD23" s="80">
        <v>1021</v>
      </c>
      <c r="CE23" s="80">
        <v>1335</v>
      </c>
      <c r="CF23" s="80">
        <v>2113</v>
      </c>
      <c r="CG23" s="80">
        <v>3348</v>
      </c>
      <c r="CH23" s="80">
        <v>48</v>
      </c>
      <c r="CI23" s="80">
        <v>15</v>
      </c>
      <c r="CJ23" s="80">
        <v>0</v>
      </c>
      <c r="CK23" s="81">
        <f aca="true" t="shared" si="3" ref="CK23:CK34">SUM(BW23:CJ23)</f>
        <v>8156</v>
      </c>
    </row>
    <row r="24" spans="2:89" ht="17.25" customHeight="1">
      <c r="B24" s="82">
        <v>2</v>
      </c>
      <c r="C24" s="75">
        <v>0</v>
      </c>
      <c r="D24" s="75">
        <v>0</v>
      </c>
      <c r="E24" s="75">
        <v>0</v>
      </c>
      <c r="F24" s="59">
        <v>0</v>
      </c>
      <c r="G24" s="75">
        <v>0</v>
      </c>
      <c r="H24" s="76">
        <v>0</v>
      </c>
      <c r="I24" s="59">
        <v>201</v>
      </c>
      <c r="J24" s="59">
        <v>800</v>
      </c>
      <c r="K24" s="59">
        <v>1046</v>
      </c>
      <c r="L24" s="59">
        <v>1480</v>
      </c>
      <c r="M24" s="59">
        <v>2849</v>
      </c>
      <c r="N24" s="59">
        <v>109</v>
      </c>
      <c r="O24" s="59">
        <v>15</v>
      </c>
      <c r="P24" s="59">
        <v>0</v>
      </c>
      <c r="Q24" s="77">
        <f t="shared" si="0"/>
        <v>6500</v>
      </c>
      <c r="R24" s="78"/>
      <c r="T24" s="83">
        <v>2</v>
      </c>
      <c r="U24" s="51">
        <v>0</v>
      </c>
      <c r="V24" s="51">
        <v>0</v>
      </c>
      <c r="W24" s="51">
        <v>0</v>
      </c>
      <c r="X24" s="80">
        <v>0</v>
      </c>
      <c r="Y24" s="51">
        <v>0</v>
      </c>
      <c r="Z24" s="80">
        <v>0</v>
      </c>
      <c r="AA24" s="80">
        <v>201</v>
      </c>
      <c r="AB24" s="80">
        <v>800</v>
      </c>
      <c r="AC24" s="80">
        <v>1046</v>
      </c>
      <c r="AD24" s="80">
        <v>1480</v>
      </c>
      <c r="AE24" s="80">
        <v>2849</v>
      </c>
      <c r="AF24" s="80">
        <v>109</v>
      </c>
      <c r="AG24" s="80">
        <v>15</v>
      </c>
      <c r="AH24" s="80">
        <v>0</v>
      </c>
      <c r="AI24" s="81">
        <f t="shared" si="1"/>
        <v>6500</v>
      </c>
      <c r="AJ24" s="78"/>
      <c r="AK24" s="83"/>
      <c r="AL24" s="51"/>
      <c r="AM24" s="51"/>
      <c r="AN24" s="51"/>
      <c r="AO24" s="80"/>
      <c r="AP24" s="51"/>
      <c r="AQ24" s="80"/>
      <c r="AR24" s="80"/>
      <c r="AS24" s="80"/>
      <c r="AT24" s="80"/>
      <c r="AU24" s="80"/>
      <c r="AV24" s="80"/>
      <c r="AW24" s="80"/>
      <c r="AX24" s="80"/>
      <c r="AY24" s="80"/>
      <c r="AZ24" s="81"/>
      <c r="BA24" s="78"/>
      <c r="BB24" s="78"/>
      <c r="BD24" s="83">
        <v>2</v>
      </c>
      <c r="BE24" s="51">
        <v>0</v>
      </c>
      <c r="BF24" s="51">
        <v>0</v>
      </c>
      <c r="BG24" s="51">
        <v>0</v>
      </c>
      <c r="BH24" s="80">
        <v>0</v>
      </c>
      <c r="BI24" s="51">
        <v>0</v>
      </c>
      <c r="BJ24" s="80">
        <v>0</v>
      </c>
      <c r="BK24" s="80">
        <v>201</v>
      </c>
      <c r="BL24" s="80">
        <v>800</v>
      </c>
      <c r="BM24" s="80">
        <v>1046</v>
      </c>
      <c r="BN24" s="80">
        <v>1480</v>
      </c>
      <c r="BO24" s="80">
        <v>2849</v>
      </c>
      <c r="BP24" s="80">
        <v>109</v>
      </c>
      <c r="BQ24" s="80">
        <v>15</v>
      </c>
      <c r="BR24" s="80">
        <v>0</v>
      </c>
      <c r="BS24" s="81">
        <f t="shared" si="2"/>
        <v>6500</v>
      </c>
      <c r="BT24" s="78"/>
      <c r="BV24" s="83">
        <v>2</v>
      </c>
      <c r="BW24" s="51">
        <v>0</v>
      </c>
      <c r="BX24" s="51">
        <v>0</v>
      </c>
      <c r="BY24" s="51">
        <v>0</v>
      </c>
      <c r="BZ24" s="80">
        <v>0</v>
      </c>
      <c r="CA24" s="51">
        <v>0</v>
      </c>
      <c r="CB24" s="80">
        <v>0</v>
      </c>
      <c r="CC24" s="80">
        <v>201</v>
      </c>
      <c r="CD24" s="80">
        <v>800</v>
      </c>
      <c r="CE24" s="80">
        <v>1046</v>
      </c>
      <c r="CF24" s="80">
        <v>1480</v>
      </c>
      <c r="CG24" s="80">
        <v>2849</v>
      </c>
      <c r="CH24" s="80">
        <v>109</v>
      </c>
      <c r="CI24" s="80">
        <v>15</v>
      </c>
      <c r="CJ24" s="80">
        <v>0</v>
      </c>
      <c r="CK24" s="81">
        <f t="shared" si="3"/>
        <v>6500</v>
      </c>
    </row>
    <row r="25" spans="2:89" ht="17.25" customHeight="1">
      <c r="B25" s="84">
        <v>3</v>
      </c>
      <c r="C25" s="75">
        <v>0</v>
      </c>
      <c r="D25" s="75">
        <v>0</v>
      </c>
      <c r="E25" s="75">
        <v>0</v>
      </c>
      <c r="F25" s="75">
        <v>0</v>
      </c>
      <c r="G25" s="75">
        <v>0</v>
      </c>
      <c r="H25" s="76">
        <v>0</v>
      </c>
      <c r="I25" s="59">
        <v>146</v>
      </c>
      <c r="J25" s="59">
        <v>581</v>
      </c>
      <c r="K25" s="59">
        <v>759</v>
      </c>
      <c r="L25" s="59">
        <v>846</v>
      </c>
      <c r="M25" s="59">
        <v>2349</v>
      </c>
      <c r="N25" s="59">
        <v>170</v>
      </c>
      <c r="O25" s="59">
        <v>16</v>
      </c>
      <c r="P25" s="59">
        <v>0</v>
      </c>
      <c r="Q25" s="77">
        <f t="shared" si="0"/>
        <v>4867</v>
      </c>
      <c r="R25" s="78"/>
      <c r="T25" s="85">
        <v>3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80">
        <v>0</v>
      </c>
      <c r="AA25" s="80">
        <v>146</v>
      </c>
      <c r="AB25" s="80">
        <v>581</v>
      </c>
      <c r="AC25" s="80">
        <v>759</v>
      </c>
      <c r="AD25" s="80">
        <v>846</v>
      </c>
      <c r="AE25" s="80">
        <v>2349</v>
      </c>
      <c r="AF25" s="80">
        <v>170</v>
      </c>
      <c r="AG25" s="80">
        <v>16</v>
      </c>
      <c r="AH25" s="80">
        <v>0</v>
      </c>
      <c r="AI25" s="81">
        <f t="shared" si="1"/>
        <v>4867</v>
      </c>
      <c r="AJ25" s="78"/>
      <c r="AK25" s="85"/>
      <c r="AL25" s="51"/>
      <c r="AM25" s="51"/>
      <c r="AN25" s="51"/>
      <c r="AO25" s="51"/>
      <c r="AP25" s="51"/>
      <c r="AQ25" s="80"/>
      <c r="AR25" s="80"/>
      <c r="AS25" s="80"/>
      <c r="AT25" s="80"/>
      <c r="AU25" s="80"/>
      <c r="AV25" s="80"/>
      <c r="AW25" s="80"/>
      <c r="AX25" s="80"/>
      <c r="AY25" s="80"/>
      <c r="AZ25" s="81"/>
      <c r="BA25" s="78"/>
      <c r="BB25" s="78"/>
      <c r="BD25" s="85">
        <v>3</v>
      </c>
      <c r="BE25" s="51">
        <v>0</v>
      </c>
      <c r="BF25" s="51">
        <v>0</v>
      </c>
      <c r="BG25" s="51">
        <v>0</v>
      </c>
      <c r="BH25" s="51">
        <v>0</v>
      </c>
      <c r="BI25" s="51">
        <v>0</v>
      </c>
      <c r="BJ25" s="80">
        <v>0</v>
      </c>
      <c r="BK25" s="80">
        <v>146</v>
      </c>
      <c r="BL25" s="80">
        <v>581</v>
      </c>
      <c r="BM25" s="80">
        <v>759</v>
      </c>
      <c r="BN25" s="80">
        <v>846</v>
      </c>
      <c r="BO25" s="80">
        <v>2349</v>
      </c>
      <c r="BP25" s="80">
        <v>170</v>
      </c>
      <c r="BQ25" s="80">
        <v>16</v>
      </c>
      <c r="BR25" s="80">
        <v>0</v>
      </c>
      <c r="BS25" s="81">
        <f t="shared" si="2"/>
        <v>4867</v>
      </c>
      <c r="BT25" s="78"/>
      <c r="BV25" s="85">
        <v>3</v>
      </c>
      <c r="BW25" s="51">
        <v>0</v>
      </c>
      <c r="BX25" s="51">
        <v>0</v>
      </c>
      <c r="BY25" s="51">
        <v>0</v>
      </c>
      <c r="BZ25" s="51">
        <v>0</v>
      </c>
      <c r="CA25" s="51">
        <v>0</v>
      </c>
      <c r="CB25" s="80">
        <v>0</v>
      </c>
      <c r="CC25" s="80">
        <v>146</v>
      </c>
      <c r="CD25" s="80">
        <v>581</v>
      </c>
      <c r="CE25" s="80">
        <v>759</v>
      </c>
      <c r="CF25" s="80">
        <v>846</v>
      </c>
      <c r="CG25" s="80">
        <v>2349</v>
      </c>
      <c r="CH25" s="80">
        <v>170</v>
      </c>
      <c r="CI25" s="80">
        <v>16</v>
      </c>
      <c r="CJ25" s="80">
        <v>0</v>
      </c>
      <c r="CK25" s="81">
        <f t="shared" si="3"/>
        <v>4867</v>
      </c>
    </row>
    <row r="26" spans="2:89" ht="17.25" customHeight="1">
      <c r="B26" s="82">
        <v>4</v>
      </c>
      <c r="C26" s="75">
        <v>0</v>
      </c>
      <c r="D26" s="75">
        <v>0</v>
      </c>
      <c r="E26" s="75">
        <v>0</v>
      </c>
      <c r="F26" s="75">
        <v>0</v>
      </c>
      <c r="G26" s="75">
        <v>0</v>
      </c>
      <c r="H26" s="76">
        <v>0</v>
      </c>
      <c r="I26" s="59">
        <v>246</v>
      </c>
      <c r="J26" s="59">
        <v>977</v>
      </c>
      <c r="K26" s="59">
        <v>1277</v>
      </c>
      <c r="L26" s="59">
        <v>1673</v>
      </c>
      <c r="M26" s="59">
        <v>2633</v>
      </c>
      <c r="N26" s="59">
        <v>653</v>
      </c>
      <c r="O26" s="59">
        <v>52</v>
      </c>
      <c r="P26" s="59">
        <v>4</v>
      </c>
      <c r="Q26" s="77">
        <f t="shared" si="0"/>
        <v>7515</v>
      </c>
      <c r="R26" s="78"/>
      <c r="T26" s="83">
        <v>4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80">
        <v>0</v>
      </c>
      <c r="AA26" s="80">
        <v>246</v>
      </c>
      <c r="AB26" s="80">
        <v>977</v>
      </c>
      <c r="AC26" s="80">
        <v>1277</v>
      </c>
      <c r="AD26" s="80">
        <v>1673</v>
      </c>
      <c r="AE26" s="80">
        <v>2633</v>
      </c>
      <c r="AF26" s="80">
        <v>653</v>
      </c>
      <c r="AG26" s="80">
        <v>52</v>
      </c>
      <c r="AH26" s="80">
        <v>4</v>
      </c>
      <c r="AI26" s="81">
        <f t="shared" si="1"/>
        <v>7515</v>
      </c>
      <c r="AJ26" s="78"/>
      <c r="AK26" s="83"/>
      <c r="AL26" s="51"/>
      <c r="AM26" s="51"/>
      <c r="AN26" s="51"/>
      <c r="AO26" s="51"/>
      <c r="AP26" s="51"/>
      <c r="AQ26" s="80"/>
      <c r="AR26" s="80"/>
      <c r="AS26" s="80"/>
      <c r="AT26" s="80"/>
      <c r="AU26" s="80"/>
      <c r="AV26" s="80"/>
      <c r="AW26" s="80"/>
      <c r="AX26" s="80"/>
      <c r="AY26" s="80"/>
      <c r="AZ26" s="81"/>
      <c r="BA26" s="78"/>
      <c r="BB26" s="78"/>
      <c r="BD26" s="83">
        <v>4</v>
      </c>
      <c r="BE26" s="51">
        <v>0</v>
      </c>
      <c r="BF26" s="51">
        <v>0</v>
      </c>
      <c r="BG26" s="51">
        <v>0</v>
      </c>
      <c r="BH26" s="51">
        <v>0</v>
      </c>
      <c r="BI26" s="51">
        <v>0</v>
      </c>
      <c r="BJ26" s="80">
        <v>0</v>
      </c>
      <c r="BK26" s="80">
        <v>246</v>
      </c>
      <c r="BL26" s="80">
        <v>977</v>
      </c>
      <c r="BM26" s="80">
        <v>1277</v>
      </c>
      <c r="BN26" s="80">
        <v>1673</v>
      </c>
      <c r="BO26" s="80">
        <v>2633</v>
      </c>
      <c r="BP26" s="80">
        <v>653</v>
      </c>
      <c r="BQ26" s="80">
        <v>52</v>
      </c>
      <c r="BR26" s="80">
        <v>4</v>
      </c>
      <c r="BS26" s="81">
        <f t="shared" si="2"/>
        <v>7515</v>
      </c>
      <c r="BT26" s="78"/>
      <c r="BV26" s="83">
        <v>4</v>
      </c>
      <c r="BW26" s="51">
        <v>0</v>
      </c>
      <c r="BX26" s="51">
        <v>0</v>
      </c>
      <c r="BY26" s="51">
        <v>0</v>
      </c>
      <c r="BZ26" s="51">
        <v>0</v>
      </c>
      <c r="CA26" s="51">
        <v>0</v>
      </c>
      <c r="CB26" s="80">
        <v>0</v>
      </c>
      <c r="CC26" s="80">
        <v>246</v>
      </c>
      <c r="CD26" s="80">
        <v>977</v>
      </c>
      <c r="CE26" s="80">
        <v>1277</v>
      </c>
      <c r="CF26" s="80">
        <v>1673</v>
      </c>
      <c r="CG26" s="80">
        <v>2633</v>
      </c>
      <c r="CH26" s="80">
        <v>653</v>
      </c>
      <c r="CI26" s="80">
        <v>52</v>
      </c>
      <c r="CJ26" s="80">
        <v>4</v>
      </c>
      <c r="CK26" s="81">
        <f t="shared" si="3"/>
        <v>7515</v>
      </c>
    </row>
    <row r="27" spans="2:89" ht="17.25" customHeight="1">
      <c r="B27" s="84">
        <v>5</v>
      </c>
      <c r="C27" s="75">
        <v>0</v>
      </c>
      <c r="D27" s="75">
        <v>0</v>
      </c>
      <c r="E27" s="75">
        <v>0</v>
      </c>
      <c r="F27" s="75">
        <v>0</v>
      </c>
      <c r="G27" s="75">
        <v>0</v>
      </c>
      <c r="H27" s="76">
        <v>0</v>
      </c>
      <c r="I27" s="59">
        <v>270</v>
      </c>
      <c r="J27" s="59">
        <v>1075</v>
      </c>
      <c r="K27" s="59">
        <v>1406</v>
      </c>
      <c r="L27" s="59">
        <v>1824</v>
      </c>
      <c r="M27" s="59">
        <v>2026</v>
      </c>
      <c r="N27" s="59">
        <v>1061</v>
      </c>
      <c r="O27" s="59">
        <v>99</v>
      </c>
      <c r="P27" s="59">
        <v>8</v>
      </c>
      <c r="Q27" s="77">
        <f t="shared" si="0"/>
        <v>7769</v>
      </c>
      <c r="R27" s="78"/>
      <c r="T27" s="85">
        <v>5</v>
      </c>
      <c r="U27" s="51">
        <v>0</v>
      </c>
      <c r="V27" s="51">
        <v>0</v>
      </c>
      <c r="W27" s="51">
        <v>0</v>
      </c>
      <c r="X27" s="51">
        <v>0</v>
      </c>
      <c r="Y27" s="51">
        <v>0</v>
      </c>
      <c r="Z27" s="80">
        <v>0</v>
      </c>
      <c r="AA27" s="80">
        <v>270</v>
      </c>
      <c r="AB27" s="80">
        <v>1075</v>
      </c>
      <c r="AC27" s="80">
        <v>1406</v>
      </c>
      <c r="AD27" s="80">
        <v>1824</v>
      </c>
      <c r="AE27" s="80">
        <v>2026</v>
      </c>
      <c r="AF27" s="80">
        <v>1061</v>
      </c>
      <c r="AG27" s="80">
        <v>99</v>
      </c>
      <c r="AH27" s="80">
        <v>8</v>
      </c>
      <c r="AI27" s="81">
        <f t="shared" si="1"/>
        <v>7769</v>
      </c>
      <c r="AJ27" s="78"/>
      <c r="AK27" s="85"/>
      <c r="AL27" s="51"/>
      <c r="AM27" s="51"/>
      <c r="AN27" s="51"/>
      <c r="AO27" s="51"/>
      <c r="AP27" s="51"/>
      <c r="AQ27" s="80"/>
      <c r="AR27" s="80"/>
      <c r="AS27" s="80"/>
      <c r="AT27" s="80"/>
      <c r="AU27" s="80"/>
      <c r="AV27" s="80"/>
      <c r="AW27" s="80"/>
      <c r="AX27" s="80"/>
      <c r="AY27" s="80"/>
      <c r="AZ27" s="81"/>
      <c r="BA27" s="78"/>
      <c r="BB27" s="78"/>
      <c r="BD27" s="85">
        <v>5</v>
      </c>
      <c r="BE27" s="51">
        <v>0</v>
      </c>
      <c r="BF27" s="51">
        <v>0</v>
      </c>
      <c r="BG27" s="51">
        <v>0</v>
      </c>
      <c r="BH27" s="51">
        <v>0</v>
      </c>
      <c r="BI27" s="51">
        <v>0</v>
      </c>
      <c r="BJ27" s="80">
        <v>0</v>
      </c>
      <c r="BK27" s="80">
        <v>270</v>
      </c>
      <c r="BL27" s="80">
        <v>1075</v>
      </c>
      <c r="BM27" s="80">
        <v>1406</v>
      </c>
      <c r="BN27" s="80">
        <v>1824</v>
      </c>
      <c r="BO27" s="80">
        <v>2026</v>
      </c>
      <c r="BP27" s="80">
        <v>1061</v>
      </c>
      <c r="BQ27" s="80">
        <v>99</v>
      </c>
      <c r="BR27" s="80">
        <v>8</v>
      </c>
      <c r="BS27" s="81">
        <f t="shared" si="2"/>
        <v>7769</v>
      </c>
      <c r="BT27" s="78"/>
      <c r="BV27" s="85">
        <v>5</v>
      </c>
      <c r="BW27" s="51">
        <v>0</v>
      </c>
      <c r="BX27" s="51">
        <v>0</v>
      </c>
      <c r="BY27" s="51">
        <v>0</v>
      </c>
      <c r="BZ27" s="51">
        <v>0</v>
      </c>
      <c r="CA27" s="51">
        <v>0</v>
      </c>
      <c r="CB27" s="80">
        <v>0</v>
      </c>
      <c r="CC27" s="80">
        <v>270</v>
      </c>
      <c r="CD27" s="80">
        <v>1075</v>
      </c>
      <c r="CE27" s="80">
        <v>1406</v>
      </c>
      <c r="CF27" s="80">
        <v>1824</v>
      </c>
      <c r="CG27" s="80">
        <v>2026</v>
      </c>
      <c r="CH27" s="80">
        <v>1061</v>
      </c>
      <c r="CI27" s="80">
        <v>99</v>
      </c>
      <c r="CJ27" s="80">
        <v>8</v>
      </c>
      <c r="CK27" s="81">
        <f t="shared" si="3"/>
        <v>7769</v>
      </c>
    </row>
    <row r="28" spans="2:89" ht="17.25" customHeight="1">
      <c r="B28" s="82">
        <v>6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6">
        <v>1</v>
      </c>
      <c r="I28" s="59">
        <v>381</v>
      </c>
      <c r="J28" s="59">
        <v>1513</v>
      </c>
      <c r="K28" s="59">
        <v>1978</v>
      </c>
      <c r="L28" s="59">
        <v>1662</v>
      </c>
      <c r="M28" s="59">
        <v>1103</v>
      </c>
      <c r="N28" s="59">
        <v>1536</v>
      </c>
      <c r="O28" s="59">
        <v>177</v>
      </c>
      <c r="P28" s="59">
        <v>30</v>
      </c>
      <c r="Q28" s="77">
        <f t="shared" si="0"/>
        <v>8381</v>
      </c>
      <c r="R28" s="78"/>
      <c r="T28" s="83">
        <v>6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80">
        <v>1</v>
      </c>
      <c r="AA28" s="80">
        <v>381</v>
      </c>
      <c r="AB28" s="80">
        <v>1513</v>
      </c>
      <c r="AC28" s="80">
        <v>1978</v>
      </c>
      <c r="AD28" s="80">
        <v>1662</v>
      </c>
      <c r="AE28" s="80">
        <v>1103</v>
      </c>
      <c r="AF28" s="80">
        <v>1536</v>
      </c>
      <c r="AG28" s="80">
        <v>177</v>
      </c>
      <c r="AH28" s="80">
        <v>30</v>
      </c>
      <c r="AI28" s="81">
        <f t="shared" si="1"/>
        <v>8381</v>
      </c>
      <c r="AJ28" s="78"/>
      <c r="AK28" s="83"/>
      <c r="AL28" s="51"/>
      <c r="AM28" s="51"/>
      <c r="AN28" s="51"/>
      <c r="AO28" s="51"/>
      <c r="AP28" s="51"/>
      <c r="AQ28" s="80"/>
      <c r="AR28" s="80"/>
      <c r="AS28" s="80"/>
      <c r="AT28" s="80"/>
      <c r="AU28" s="80"/>
      <c r="AV28" s="80"/>
      <c r="AW28" s="80"/>
      <c r="AX28" s="80"/>
      <c r="AY28" s="80"/>
      <c r="AZ28" s="81"/>
      <c r="BA28" s="78"/>
      <c r="BB28" s="78"/>
      <c r="BD28" s="83">
        <v>6</v>
      </c>
      <c r="BE28" s="51">
        <v>0</v>
      </c>
      <c r="BF28" s="51">
        <v>0</v>
      </c>
      <c r="BG28" s="51">
        <v>0</v>
      </c>
      <c r="BH28" s="51">
        <v>0</v>
      </c>
      <c r="BI28" s="51">
        <v>0</v>
      </c>
      <c r="BJ28" s="80">
        <v>1</v>
      </c>
      <c r="BK28" s="80">
        <v>381</v>
      </c>
      <c r="BL28" s="80">
        <v>1513</v>
      </c>
      <c r="BM28" s="80">
        <v>1978</v>
      </c>
      <c r="BN28" s="80">
        <v>1662</v>
      </c>
      <c r="BO28" s="80">
        <v>1103</v>
      </c>
      <c r="BP28" s="80">
        <v>1536</v>
      </c>
      <c r="BQ28" s="80">
        <v>177</v>
      </c>
      <c r="BR28" s="80">
        <v>30</v>
      </c>
      <c r="BS28" s="81">
        <f t="shared" si="2"/>
        <v>8381</v>
      </c>
      <c r="BT28" s="78"/>
      <c r="BV28" s="83">
        <v>6</v>
      </c>
      <c r="BW28" s="51">
        <v>0</v>
      </c>
      <c r="BX28" s="51">
        <v>0</v>
      </c>
      <c r="BY28" s="51">
        <v>0</v>
      </c>
      <c r="BZ28" s="51">
        <v>0</v>
      </c>
      <c r="CA28" s="51">
        <v>0</v>
      </c>
      <c r="CB28" s="80">
        <v>1</v>
      </c>
      <c r="CC28" s="80">
        <v>381</v>
      </c>
      <c r="CD28" s="80">
        <v>1513</v>
      </c>
      <c r="CE28" s="80">
        <v>1978</v>
      </c>
      <c r="CF28" s="80">
        <v>1662</v>
      </c>
      <c r="CG28" s="80">
        <v>1103</v>
      </c>
      <c r="CH28" s="80">
        <v>1536</v>
      </c>
      <c r="CI28" s="80">
        <v>177</v>
      </c>
      <c r="CJ28" s="80">
        <v>30</v>
      </c>
      <c r="CK28" s="81">
        <f t="shared" si="3"/>
        <v>8381</v>
      </c>
    </row>
    <row r="29" spans="2:89" ht="17.25" customHeight="1">
      <c r="B29" s="84">
        <v>7</v>
      </c>
      <c r="C29" s="75">
        <v>0</v>
      </c>
      <c r="D29" s="75">
        <v>0</v>
      </c>
      <c r="E29" s="75">
        <v>0</v>
      </c>
      <c r="F29" s="75">
        <v>0</v>
      </c>
      <c r="G29" s="75">
        <v>0</v>
      </c>
      <c r="H29" s="76">
        <v>1</v>
      </c>
      <c r="I29" s="59">
        <v>449</v>
      </c>
      <c r="J29" s="59">
        <v>1783</v>
      </c>
      <c r="K29" s="59">
        <v>2331</v>
      </c>
      <c r="L29" s="59">
        <v>2238</v>
      </c>
      <c r="M29" s="59">
        <v>2139</v>
      </c>
      <c r="N29" s="59">
        <v>2209</v>
      </c>
      <c r="O29" s="59">
        <v>1414</v>
      </c>
      <c r="P29" s="59">
        <v>220</v>
      </c>
      <c r="Q29" s="77">
        <f t="shared" si="0"/>
        <v>12784</v>
      </c>
      <c r="R29" s="78"/>
      <c r="T29" s="85">
        <v>7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80">
        <v>1</v>
      </c>
      <c r="AA29" s="80">
        <v>449</v>
      </c>
      <c r="AB29" s="80">
        <v>1783</v>
      </c>
      <c r="AC29" s="80">
        <v>2331</v>
      </c>
      <c r="AD29" s="80">
        <v>2238</v>
      </c>
      <c r="AE29" s="80">
        <v>2139</v>
      </c>
      <c r="AF29" s="80">
        <v>2209</v>
      </c>
      <c r="AG29" s="80">
        <v>1414</v>
      </c>
      <c r="AH29" s="80">
        <v>220</v>
      </c>
      <c r="AI29" s="81">
        <f t="shared" si="1"/>
        <v>12784</v>
      </c>
      <c r="AJ29" s="78"/>
      <c r="AK29" s="85"/>
      <c r="AL29" s="51"/>
      <c r="AM29" s="51"/>
      <c r="AN29" s="51"/>
      <c r="AO29" s="51"/>
      <c r="AP29" s="51"/>
      <c r="AQ29" s="80"/>
      <c r="AR29" s="80"/>
      <c r="AS29" s="80"/>
      <c r="AT29" s="80"/>
      <c r="AU29" s="80"/>
      <c r="AV29" s="80"/>
      <c r="AW29" s="80"/>
      <c r="AX29" s="80"/>
      <c r="AY29" s="80"/>
      <c r="AZ29" s="81"/>
      <c r="BA29" s="78"/>
      <c r="BB29" s="78"/>
      <c r="BD29" s="85">
        <v>7</v>
      </c>
      <c r="BE29" s="51">
        <v>0</v>
      </c>
      <c r="BF29" s="51">
        <v>0</v>
      </c>
      <c r="BG29" s="51">
        <v>0</v>
      </c>
      <c r="BH29" s="51">
        <v>0</v>
      </c>
      <c r="BI29" s="51">
        <v>0</v>
      </c>
      <c r="BJ29" s="80">
        <v>1</v>
      </c>
      <c r="BK29" s="80">
        <v>449</v>
      </c>
      <c r="BL29" s="80">
        <v>1783</v>
      </c>
      <c r="BM29" s="80">
        <v>2331</v>
      </c>
      <c r="BN29" s="80">
        <v>2238</v>
      </c>
      <c r="BO29" s="80">
        <v>2139</v>
      </c>
      <c r="BP29" s="80">
        <v>2209</v>
      </c>
      <c r="BQ29" s="80">
        <v>1414</v>
      </c>
      <c r="BR29" s="80">
        <v>220</v>
      </c>
      <c r="BS29" s="81">
        <f t="shared" si="2"/>
        <v>12784</v>
      </c>
      <c r="BT29" s="78"/>
      <c r="BV29" s="85">
        <v>7</v>
      </c>
      <c r="BW29" s="51">
        <v>0</v>
      </c>
      <c r="BX29" s="51">
        <v>0</v>
      </c>
      <c r="BY29" s="51">
        <v>0</v>
      </c>
      <c r="BZ29" s="51">
        <v>0</v>
      </c>
      <c r="CA29" s="51">
        <v>0</v>
      </c>
      <c r="CB29" s="80">
        <v>1</v>
      </c>
      <c r="CC29" s="80">
        <v>449</v>
      </c>
      <c r="CD29" s="80">
        <v>1783</v>
      </c>
      <c r="CE29" s="80">
        <v>2331</v>
      </c>
      <c r="CF29" s="80">
        <v>2238</v>
      </c>
      <c r="CG29" s="80">
        <v>2139</v>
      </c>
      <c r="CH29" s="80">
        <v>2209</v>
      </c>
      <c r="CI29" s="80">
        <v>1414</v>
      </c>
      <c r="CJ29" s="80">
        <v>220</v>
      </c>
      <c r="CK29" s="81">
        <f t="shared" si="3"/>
        <v>12784</v>
      </c>
    </row>
    <row r="30" spans="2:89" ht="17.25" customHeight="1">
      <c r="B30" s="82">
        <v>8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6">
        <v>1</v>
      </c>
      <c r="I30" s="59">
        <v>493</v>
      </c>
      <c r="J30" s="59">
        <v>1961</v>
      </c>
      <c r="K30" s="59">
        <v>2564</v>
      </c>
      <c r="L30" s="59">
        <v>2042</v>
      </c>
      <c r="M30" s="59">
        <v>1456</v>
      </c>
      <c r="N30" s="59">
        <v>1604</v>
      </c>
      <c r="O30" s="59">
        <v>221</v>
      </c>
      <c r="P30" s="59">
        <v>110</v>
      </c>
      <c r="Q30" s="77">
        <f t="shared" si="0"/>
        <v>10452</v>
      </c>
      <c r="R30" s="78"/>
      <c r="T30" s="83">
        <v>8</v>
      </c>
      <c r="U30" s="51">
        <v>0</v>
      </c>
      <c r="V30" s="51">
        <v>0</v>
      </c>
      <c r="W30" s="51">
        <v>0</v>
      </c>
      <c r="X30" s="51">
        <v>0</v>
      </c>
      <c r="Y30" s="51">
        <v>0</v>
      </c>
      <c r="Z30" s="80">
        <v>1</v>
      </c>
      <c r="AA30" s="80">
        <v>493</v>
      </c>
      <c r="AB30" s="80">
        <v>1961</v>
      </c>
      <c r="AC30" s="80">
        <v>2564</v>
      </c>
      <c r="AD30" s="80">
        <v>2042</v>
      </c>
      <c r="AE30" s="80">
        <v>1456</v>
      </c>
      <c r="AF30" s="80">
        <v>1604</v>
      </c>
      <c r="AG30" s="80">
        <v>221</v>
      </c>
      <c r="AH30" s="80">
        <v>110</v>
      </c>
      <c r="AI30" s="81">
        <f t="shared" si="1"/>
        <v>10452</v>
      </c>
      <c r="AJ30" s="78"/>
      <c r="AK30" s="83"/>
      <c r="AL30" s="51"/>
      <c r="AM30" s="51"/>
      <c r="AN30" s="51"/>
      <c r="AO30" s="51"/>
      <c r="AP30" s="51"/>
      <c r="AQ30" s="80"/>
      <c r="AR30" s="80"/>
      <c r="AS30" s="80"/>
      <c r="AT30" s="80"/>
      <c r="AU30" s="80"/>
      <c r="AV30" s="80"/>
      <c r="AW30" s="80"/>
      <c r="AX30" s="80"/>
      <c r="AY30" s="80"/>
      <c r="AZ30" s="81"/>
      <c r="BA30" s="78"/>
      <c r="BB30" s="78"/>
      <c r="BD30" s="83">
        <v>8</v>
      </c>
      <c r="BE30" s="51">
        <v>0</v>
      </c>
      <c r="BF30" s="51">
        <v>0</v>
      </c>
      <c r="BG30" s="51">
        <v>0</v>
      </c>
      <c r="BH30" s="51">
        <v>0</v>
      </c>
      <c r="BI30" s="51">
        <v>0</v>
      </c>
      <c r="BJ30" s="80">
        <v>1</v>
      </c>
      <c r="BK30" s="80">
        <v>493</v>
      </c>
      <c r="BL30" s="80">
        <v>1961</v>
      </c>
      <c r="BM30" s="80">
        <v>2564</v>
      </c>
      <c r="BN30" s="80">
        <v>2042</v>
      </c>
      <c r="BO30" s="80">
        <v>1456</v>
      </c>
      <c r="BP30" s="80">
        <v>1604</v>
      </c>
      <c r="BQ30" s="80">
        <v>221</v>
      </c>
      <c r="BR30" s="80">
        <v>110</v>
      </c>
      <c r="BS30" s="81">
        <f t="shared" si="2"/>
        <v>10452</v>
      </c>
      <c r="BT30" s="78"/>
      <c r="BV30" s="83">
        <v>8</v>
      </c>
      <c r="BW30" s="51">
        <v>0</v>
      </c>
      <c r="BX30" s="51">
        <v>0</v>
      </c>
      <c r="BY30" s="51">
        <v>0</v>
      </c>
      <c r="BZ30" s="51">
        <v>0</v>
      </c>
      <c r="CA30" s="51">
        <v>0</v>
      </c>
      <c r="CB30" s="80">
        <v>1</v>
      </c>
      <c r="CC30" s="80">
        <v>493</v>
      </c>
      <c r="CD30" s="80">
        <v>1961</v>
      </c>
      <c r="CE30" s="80">
        <v>2564</v>
      </c>
      <c r="CF30" s="80">
        <v>2042</v>
      </c>
      <c r="CG30" s="80">
        <v>1456</v>
      </c>
      <c r="CH30" s="80">
        <v>1604</v>
      </c>
      <c r="CI30" s="80">
        <v>221</v>
      </c>
      <c r="CJ30" s="80">
        <v>110</v>
      </c>
      <c r="CK30" s="81">
        <f t="shared" si="3"/>
        <v>10452</v>
      </c>
    </row>
    <row r="31" spans="2:89" ht="17.25" customHeight="1">
      <c r="B31" s="84">
        <v>9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6">
        <v>1</v>
      </c>
      <c r="I31" s="59">
        <v>401</v>
      </c>
      <c r="J31" s="59">
        <v>1594</v>
      </c>
      <c r="K31" s="59">
        <v>2084</v>
      </c>
      <c r="L31" s="59">
        <v>2204</v>
      </c>
      <c r="M31" s="59">
        <v>1447</v>
      </c>
      <c r="N31" s="59">
        <v>1840</v>
      </c>
      <c r="O31" s="59">
        <v>337</v>
      </c>
      <c r="P31" s="59">
        <v>168</v>
      </c>
      <c r="Q31" s="77">
        <f t="shared" si="0"/>
        <v>10076</v>
      </c>
      <c r="R31" s="78"/>
      <c r="T31" s="85">
        <v>9</v>
      </c>
      <c r="U31" s="51">
        <v>0</v>
      </c>
      <c r="V31" s="51">
        <v>0</v>
      </c>
      <c r="W31" s="51">
        <v>0</v>
      </c>
      <c r="X31" s="51">
        <v>0</v>
      </c>
      <c r="Y31" s="51">
        <v>0</v>
      </c>
      <c r="Z31" s="80">
        <v>1</v>
      </c>
      <c r="AA31" s="80">
        <v>401</v>
      </c>
      <c r="AB31" s="80">
        <v>1594</v>
      </c>
      <c r="AC31" s="80">
        <v>2084</v>
      </c>
      <c r="AD31" s="80">
        <v>2204</v>
      </c>
      <c r="AE31" s="80">
        <v>1447</v>
      </c>
      <c r="AF31" s="80">
        <v>1840</v>
      </c>
      <c r="AG31" s="80">
        <v>337</v>
      </c>
      <c r="AH31" s="80">
        <v>168</v>
      </c>
      <c r="AI31" s="81">
        <f t="shared" si="1"/>
        <v>10076</v>
      </c>
      <c r="AJ31" s="78"/>
      <c r="AK31" s="85"/>
      <c r="AL31" s="51"/>
      <c r="AM31" s="51"/>
      <c r="AN31" s="51"/>
      <c r="AO31" s="51"/>
      <c r="AP31" s="51"/>
      <c r="AQ31" s="80"/>
      <c r="AR31" s="80"/>
      <c r="AS31" s="80"/>
      <c r="AT31" s="80"/>
      <c r="AU31" s="80"/>
      <c r="AV31" s="80"/>
      <c r="AW31" s="80"/>
      <c r="AX31" s="80"/>
      <c r="AY31" s="80"/>
      <c r="AZ31" s="81"/>
      <c r="BA31" s="78"/>
      <c r="BB31" s="78"/>
      <c r="BD31" s="85">
        <v>9</v>
      </c>
      <c r="BE31" s="51">
        <v>0</v>
      </c>
      <c r="BF31" s="51">
        <v>0</v>
      </c>
      <c r="BG31" s="51">
        <v>0</v>
      </c>
      <c r="BH31" s="51">
        <v>0</v>
      </c>
      <c r="BI31" s="51">
        <v>0</v>
      </c>
      <c r="BJ31" s="80">
        <v>1</v>
      </c>
      <c r="BK31" s="80">
        <v>401</v>
      </c>
      <c r="BL31" s="80">
        <v>1594</v>
      </c>
      <c r="BM31" s="80">
        <v>2084</v>
      </c>
      <c r="BN31" s="80">
        <v>2204</v>
      </c>
      <c r="BO31" s="80">
        <v>1447</v>
      </c>
      <c r="BP31" s="80">
        <v>1840</v>
      </c>
      <c r="BQ31" s="80">
        <v>337</v>
      </c>
      <c r="BR31" s="80">
        <v>168</v>
      </c>
      <c r="BS31" s="81">
        <f t="shared" si="2"/>
        <v>10076</v>
      </c>
      <c r="BT31" s="78"/>
      <c r="BV31" s="85">
        <v>9</v>
      </c>
      <c r="BW31" s="51">
        <v>0</v>
      </c>
      <c r="BX31" s="51">
        <v>0</v>
      </c>
      <c r="BY31" s="51">
        <v>0</v>
      </c>
      <c r="BZ31" s="51">
        <v>0</v>
      </c>
      <c r="CA31" s="51">
        <v>0</v>
      </c>
      <c r="CB31" s="80">
        <v>1</v>
      </c>
      <c r="CC31" s="80">
        <v>401</v>
      </c>
      <c r="CD31" s="80">
        <v>1594</v>
      </c>
      <c r="CE31" s="80">
        <v>2084</v>
      </c>
      <c r="CF31" s="80">
        <v>2204</v>
      </c>
      <c r="CG31" s="80">
        <v>1447</v>
      </c>
      <c r="CH31" s="80">
        <v>1840</v>
      </c>
      <c r="CI31" s="80">
        <v>337</v>
      </c>
      <c r="CJ31" s="80">
        <v>168</v>
      </c>
      <c r="CK31" s="81">
        <f t="shared" si="3"/>
        <v>10076</v>
      </c>
    </row>
    <row r="32" spans="2:89" ht="17.25" customHeight="1">
      <c r="B32" s="82">
        <v>10</v>
      </c>
      <c r="C32" s="75">
        <v>0</v>
      </c>
      <c r="D32" s="75">
        <v>0</v>
      </c>
      <c r="E32" s="75">
        <v>0</v>
      </c>
      <c r="F32" s="75">
        <v>0</v>
      </c>
      <c r="G32" s="75">
        <v>0</v>
      </c>
      <c r="H32" s="76">
        <v>1</v>
      </c>
      <c r="I32" s="59">
        <v>371</v>
      </c>
      <c r="J32" s="59">
        <v>1476</v>
      </c>
      <c r="K32" s="59">
        <v>1930</v>
      </c>
      <c r="L32" s="59">
        <v>2584</v>
      </c>
      <c r="M32" s="59">
        <v>2308</v>
      </c>
      <c r="N32" s="59">
        <v>2441</v>
      </c>
      <c r="O32" s="59">
        <v>435</v>
      </c>
      <c r="P32" s="59">
        <v>378</v>
      </c>
      <c r="Q32" s="77">
        <f t="shared" si="0"/>
        <v>11924</v>
      </c>
      <c r="R32" s="78"/>
      <c r="T32" s="83">
        <v>10</v>
      </c>
      <c r="U32" s="51">
        <v>0</v>
      </c>
      <c r="V32" s="51">
        <v>0</v>
      </c>
      <c r="W32" s="51">
        <v>0</v>
      </c>
      <c r="X32" s="51">
        <v>0</v>
      </c>
      <c r="Y32" s="51">
        <v>0</v>
      </c>
      <c r="Z32" s="80">
        <v>1</v>
      </c>
      <c r="AA32" s="80">
        <v>371</v>
      </c>
      <c r="AB32" s="80">
        <v>1476</v>
      </c>
      <c r="AC32" s="80">
        <v>1930</v>
      </c>
      <c r="AD32" s="80">
        <v>2584</v>
      </c>
      <c r="AE32" s="80">
        <v>2308</v>
      </c>
      <c r="AF32" s="80">
        <v>2441</v>
      </c>
      <c r="AG32" s="80">
        <v>435</v>
      </c>
      <c r="AH32" s="80">
        <v>378</v>
      </c>
      <c r="AI32" s="81">
        <f t="shared" si="1"/>
        <v>11924</v>
      </c>
      <c r="AJ32" s="78"/>
      <c r="AK32" s="83"/>
      <c r="AL32" s="51"/>
      <c r="AM32" s="51"/>
      <c r="AN32" s="51"/>
      <c r="AO32" s="51"/>
      <c r="AP32" s="51"/>
      <c r="AQ32" s="80"/>
      <c r="AR32" s="80"/>
      <c r="AS32" s="80"/>
      <c r="AT32" s="80"/>
      <c r="AU32" s="80"/>
      <c r="AV32" s="80"/>
      <c r="AW32" s="80"/>
      <c r="AX32" s="80"/>
      <c r="AY32" s="80"/>
      <c r="AZ32" s="81"/>
      <c r="BA32" s="78"/>
      <c r="BB32" s="78"/>
      <c r="BD32" s="83">
        <v>10</v>
      </c>
      <c r="BE32" s="51">
        <v>0</v>
      </c>
      <c r="BF32" s="51">
        <v>0</v>
      </c>
      <c r="BG32" s="51">
        <v>0</v>
      </c>
      <c r="BH32" s="51">
        <v>0</v>
      </c>
      <c r="BI32" s="51">
        <v>0</v>
      </c>
      <c r="BJ32" s="80">
        <v>1</v>
      </c>
      <c r="BK32" s="80">
        <v>371</v>
      </c>
      <c r="BL32" s="80">
        <v>1476</v>
      </c>
      <c r="BM32" s="80">
        <v>1930</v>
      </c>
      <c r="BN32" s="80">
        <v>2584</v>
      </c>
      <c r="BO32" s="80">
        <v>2308</v>
      </c>
      <c r="BP32" s="80">
        <v>2441</v>
      </c>
      <c r="BQ32" s="80">
        <v>435</v>
      </c>
      <c r="BR32" s="80">
        <v>378</v>
      </c>
      <c r="BS32" s="81">
        <f t="shared" si="2"/>
        <v>11924</v>
      </c>
      <c r="BT32" s="78"/>
      <c r="BV32" s="83">
        <v>10</v>
      </c>
      <c r="BW32" s="51">
        <v>0</v>
      </c>
      <c r="BX32" s="51">
        <v>0</v>
      </c>
      <c r="BY32" s="51">
        <v>0</v>
      </c>
      <c r="BZ32" s="51">
        <v>0</v>
      </c>
      <c r="CA32" s="51">
        <v>0</v>
      </c>
      <c r="CB32" s="80">
        <v>1</v>
      </c>
      <c r="CC32" s="80">
        <v>371</v>
      </c>
      <c r="CD32" s="80">
        <v>1476</v>
      </c>
      <c r="CE32" s="80">
        <v>1930</v>
      </c>
      <c r="CF32" s="80">
        <v>2584</v>
      </c>
      <c r="CG32" s="80">
        <v>2308</v>
      </c>
      <c r="CH32" s="80">
        <v>2441</v>
      </c>
      <c r="CI32" s="80">
        <v>435</v>
      </c>
      <c r="CJ32" s="80">
        <v>378</v>
      </c>
      <c r="CK32" s="81">
        <f t="shared" si="3"/>
        <v>11924</v>
      </c>
    </row>
    <row r="33" spans="2:89" ht="17.25" customHeight="1">
      <c r="B33" s="84">
        <v>11</v>
      </c>
      <c r="C33" s="75">
        <v>0</v>
      </c>
      <c r="D33" s="75">
        <v>0</v>
      </c>
      <c r="E33" s="75">
        <v>0</v>
      </c>
      <c r="F33" s="75">
        <v>0</v>
      </c>
      <c r="G33" s="75">
        <v>0</v>
      </c>
      <c r="H33" s="76">
        <v>0</v>
      </c>
      <c r="I33" s="59">
        <v>274</v>
      </c>
      <c r="J33" s="59">
        <v>1088</v>
      </c>
      <c r="K33" s="59">
        <v>1422</v>
      </c>
      <c r="L33" s="59">
        <v>1258</v>
      </c>
      <c r="M33" s="59">
        <v>2094</v>
      </c>
      <c r="N33" s="59">
        <v>1846</v>
      </c>
      <c r="O33" s="59">
        <v>391</v>
      </c>
      <c r="P33" s="59">
        <v>502</v>
      </c>
      <c r="Q33" s="77">
        <f t="shared" si="0"/>
        <v>8875</v>
      </c>
      <c r="R33" s="78"/>
      <c r="T33" s="85">
        <v>11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80">
        <v>0</v>
      </c>
      <c r="AA33" s="80">
        <v>274</v>
      </c>
      <c r="AB33" s="80">
        <v>1088</v>
      </c>
      <c r="AC33" s="80">
        <v>1422</v>
      </c>
      <c r="AD33" s="80">
        <v>1258</v>
      </c>
      <c r="AE33" s="80">
        <v>2094</v>
      </c>
      <c r="AF33" s="80">
        <v>1846</v>
      </c>
      <c r="AG33" s="80">
        <v>391</v>
      </c>
      <c r="AH33" s="80">
        <v>502</v>
      </c>
      <c r="AI33" s="81">
        <f t="shared" si="1"/>
        <v>8875</v>
      </c>
      <c r="AJ33" s="78"/>
      <c r="AK33" s="85"/>
      <c r="AL33" s="51"/>
      <c r="AM33" s="51"/>
      <c r="AN33" s="51"/>
      <c r="AO33" s="51"/>
      <c r="AP33" s="51"/>
      <c r="AQ33" s="80"/>
      <c r="AR33" s="80"/>
      <c r="AS33" s="80"/>
      <c r="AT33" s="80"/>
      <c r="AU33" s="80"/>
      <c r="AV33" s="80"/>
      <c r="AW33" s="80"/>
      <c r="AX33" s="80"/>
      <c r="AY33" s="80"/>
      <c r="AZ33" s="81"/>
      <c r="BA33" s="78"/>
      <c r="BB33" s="78"/>
      <c r="BD33" s="85">
        <v>11</v>
      </c>
      <c r="BE33" s="51">
        <v>0</v>
      </c>
      <c r="BF33" s="51">
        <v>0</v>
      </c>
      <c r="BG33" s="51">
        <v>0</v>
      </c>
      <c r="BH33" s="51">
        <v>0</v>
      </c>
      <c r="BI33" s="51">
        <v>0</v>
      </c>
      <c r="BJ33" s="80">
        <v>0</v>
      </c>
      <c r="BK33" s="80">
        <v>274</v>
      </c>
      <c r="BL33" s="80">
        <v>1088</v>
      </c>
      <c r="BM33" s="80">
        <v>1422</v>
      </c>
      <c r="BN33" s="80">
        <v>1258</v>
      </c>
      <c r="BO33" s="80">
        <v>2094</v>
      </c>
      <c r="BP33" s="80">
        <v>1846</v>
      </c>
      <c r="BQ33" s="80">
        <v>391</v>
      </c>
      <c r="BR33" s="80">
        <v>502</v>
      </c>
      <c r="BS33" s="81">
        <f t="shared" si="2"/>
        <v>8875</v>
      </c>
      <c r="BT33" s="78"/>
      <c r="BV33" s="85">
        <v>11</v>
      </c>
      <c r="BW33" s="51">
        <v>0</v>
      </c>
      <c r="BX33" s="51">
        <v>0</v>
      </c>
      <c r="BY33" s="51">
        <v>0</v>
      </c>
      <c r="BZ33" s="51">
        <v>0</v>
      </c>
      <c r="CA33" s="51">
        <v>0</v>
      </c>
      <c r="CB33" s="80">
        <v>0</v>
      </c>
      <c r="CC33" s="80">
        <v>274</v>
      </c>
      <c r="CD33" s="80">
        <v>1088</v>
      </c>
      <c r="CE33" s="80">
        <v>1422</v>
      </c>
      <c r="CF33" s="80">
        <v>1258</v>
      </c>
      <c r="CG33" s="80">
        <v>2094</v>
      </c>
      <c r="CH33" s="80">
        <v>1846</v>
      </c>
      <c r="CI33" s="80">
        <v>391</v>
      </c>
      <c r="CJ33" s="80">
        <v>502</v>
      </c>
      <c r="CK33" s="81">
        <f t="shared" si="3"/>
        <v>8875</v>
      </c>
    </row>
    <row r="34" spans="2:89" ht="17.25" customHeight="1">
      <c r="B34" s="86">
        <v>12</v>
      </c>
      <c r="C34" s="75">
        <v>0</v>
      </c>
      <c r="D34" s="75">
        <v>0</v>
      </c>
      <c r="E34" s="75">
        <v>0</v>
      </c>
      <c r="F34" s="75">
        <v>0</v>
      </c>
      <c r="G34" s="75">
        <v>0</v>
      </c>
      <c r="H34" s="87">
        <v>2</v>
      </c>
      <c r="I34" s="78">
        <v>430</v>
      </c>
      <c r="J34" s="78">
        <v>1708</v>
      </c>
      <c r="K34" s="78">
        <v>2234</v>
      </c>
      <c r="L34" s="78">
        <v>1976</v>
      </c>
      <c r="M34" s="78">
        <v>3290</v>
      </c>
      <c r="N34" s="78">
        <v>2900</v>
      </c>
      <c r="O34" s="78">
        <v>614</v>
      </c>
      <c r="P34" s="78">
        <v>789</v>
      </c>
      <c r="Q34" s="77">
        <f t="shared" si="0"/>
        <v>13943</v>
      </c>
      <c r="R34" s="78"/>
      <c r="T34" s="88">
        <v>12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89">
        <v>2</v>
      </c>
      <c r="AA34" s="89">
        <v>430</v>
      </c>
      <c r="AB34" s="89">
        <v>1708</v>
      </c>
      <c r="AC34" s="89">
        <v>2234</v>
      </c>
      <c r="AD34" s="89">
        <v>1976</v>
      </c>
      <c r="AE34" s="89">
        <v>3290</v>
      </c>
      <c r="AF34" s="89">
        <v>2900</v>
      </c>
      <c r="AG34" s="89">
        <v>614</v>
      </c>
      <c r="AH34" s="89">
        <v>789</v>
      </c>
      <c r="AI34" s="81">
        <f t="shared" si="1"/>
        <v>13943</v>
      </c>
      <c r="AJ34" s="78"/>
      <c r="AK34" s="88"/>
      <c r="AL34" s="51"/>
      <c r="AM34" s="51"/>
      <c r="AN34" s="51"/>
      <c r="AO34" s="51"/>
      <c r="AP34" s="51"/>
      <c r="AQ34" s="89"/>
      <c r="AR34" s="89"/>
      <c r="AS34" s="89"/>
      <c r="AT34" s="89"/>
      <c r="AU34" s="89"/>
      <c r="AV34" s="89"/>
      <c r="AW34" s="89"/>
      <c r="AX34" s="89"/>
      <c r="AY34" s="89"/>
      <c r="AZ34" s="81"/>
      <c r="BA34" s="78"/>
      <c r="BB34" s="78"/>
      <c r="BD34" s="88">
        <v>12</v>
      </c>
      <c r="BE34" s="51">
        <v>0</v>
      </c>
      <c r="BF34" s="51">
        <v>0</v>
      </c>
      <c r="BG34" s="51">
        <v>0</v>
      </c>
      <c r="BH34" s="51">
        <v>0</v>
      </c>
      <c r="BI34" s="51">
        <v>0</v>
      </c>
      <c r="BJ34" s="89">
        <v>2</v>
      </c>
      <c r="BK34" s="89">
        <v>430</v>
      </c>
      <c r="BL34" s="89">
        <v>1708</v>
      </c>
      <c r="BM34" s="89">
        <v>2234</v>
      </c>
      <c r="BN34" s="89">
        <v>1976</v>
      </c>
      <c r="BO34" s="89">
        <v>3290</v>
      </c>
      <c r="BP34" s="89">
        <v>2900</v>
      </c>
      <c r="BQ34" s="89">
        <v>614</v>
      </c>
      <c r="BR34" s="89">
        <v>789</v>
      </c>
      <c r="BS34" s="81">
        <f t="shared" si="2"/>
        <v>13943</v>
      </c>
      <c r="BT34" s="78"/>
      <c r="BV34" s="88">
        <v>12</v>
      </c>
      <c r="BW34" s="51">
        <v>0</v>
      </c>
      <c r="BX34" s="51">
        <v>0</v>
      </c>
      <c r="BY34" s="51">
        <v>0</v>
      </c>
      <c r="BZ34" s="51">
        <v>0</v>
      </c>
      <c r="CA34" s="51">
        <v>0</v>
      </c>
      <c r="CB34" s="89">
        <v>2</v>
      </c>
      <c r="CC34" s="89">
        <v>430</v>
      </c>
      <c r="CD34" s="89">
        <v>1708</v>
      </c>
      <c r="CE34" s="89">
        <v>2234</v>
      </c>
      <c r="CF34" s="89">
        <v>1976</v>
      </c>
      <c r="CG34" s="89">
        <v>3290</v>
      </c>
      <c r="CH34" s="89">
        <v>2900</v>
      </c>
      <c r="CI34" s="89">
        <v>614</v>
      </c>
      <c r="CJ34" s="89">
        <v>789</v>
      </c>
      <c r="CK34" s="81">
        <f t="shared" si="3"/>
        <v>13943</v>
      </c>
    </row>
    <row r="35" spans="2:89" ht="17.25" customHeight="1" thickBot="1">
      <c r="B35" s="90" t="s">
        <v>26</v>
      </c>
      <c r="C35" s="91">
        <f aca="true" t="shared" si="4" ref="C35:Q35">SUM(C23:C34)</f>
        <v>0</v>
      </c>
      <c r="D35" s="91">
        <f t="shared" si="4"/>
        <v>0</v>
      </c>
      <c r="E35" s="91">
        <f t="shared" si="4"/>
        <v>0</v>
      </c>
      <c r="F35" s="91">
        <f t="shared" si="4"/>
        <v>5</v>
      </c>
      <c r="G35" s="91">
        <f t="shared" si="4"/>
        <v>14</v>
      </c>
      <c r="H35" s="92">
        <f t="shared" si="4"/>
        <v>7</v>
      </c>
      <c r="I35" s="91">
        <f t="shared" si="4"/>
        <v>3919</v>
      </c>
      <c r="J35" s="91">
        <f t="shared" si="4"/>
        <v>15577</v>
      </c>
      <c r="K35" s="91">
        <f t="shared" si="4"/>
        <v>20366</v>
      </c>
      <c r="L35" s="91">
        <f t="shared" si="4"/>
        <v>21900</v>
      </c>
      <c r="M35" s="91">
        <f t="shared" si="4"/>
        <v>27042</v>
      </c>
      <c r="N35" s="91">
        <f t="shared" si="4"/>
        <v>16417</v>
      </c>
      <c r="O35" s="91">
        <f t="shared" si="4"/>
        <v>3786</v>
      </c>
      <c r="P35" s="91">
        <f t="shared" si="4"/>
        <v>2209</v>
      </c>
      <c r="Q35" s="93">
        <f t="shared" si="4"/>
        <v>111242</v>
      </c>
      <c r="R35" s="94"/>
      <c r="T35" s="95" t="s">
        <v>26</v>
      </c>
      <c r="U35" s="96">
        <f aca="true" t="shared" si="5" ref="U35:AI35">SUM(U23:U34)</f>
        <v>0</v>
      </c>
      <c r="V35" s="96">
        <f t="shared" si="5"/>
        <v>0</v>
      </c>
      <c r="W35" s="96">
        <f t="shared" si="5"/>
        <v>0</v>
      </c>
      <c r="X35" s="96">
        <f t="shared" si="5"/>
        <v>5</v>
      </c>
      <c r="Y35" s="96">
        <f t="shared" si="5"/>
        <v>14</v>
      </c>
      <c r="Z35" s="96">
        <f t="shared" si="5"/>
        <v>7</v>
      </c>
      <c r="AA35" s="96">
        <f t="shared" si="5"/>
        <v>3919</v>
      </c>
      <c r="AB35" s="96">
        <f t="shared" si="5"/>
        <v>15577</v>
      </c>
      <c r="AC35" s="96">
        <f t="shared" si="5"/>
        <v>20366</v>
      </c>
      <c r="AD35" s="96">
        <f t="shared" si="5"/>
        <v>21900</v>
      </c>
      <c r="AE35" s="96">
        <f t="shared" si="5"/>
        <v>27042</v>
      </c>
      <c r="AF35" s="96">
        <f t="shared" si="5"/>
        <v>16417</v>
      </c>
      <c r="AG35" s="96">
        <f t="shared" si="5"/>
        <v>3786</v>
      </c>
      <c r="AH35" s="96">
        <f t="shared" si="5"/>
        <v>2209</v>
      </c>
      <c r="AI35" s="97">
        <f t="shared" si="5"/>
        <v>111242</v>
      </c>
      <c r="AJ35" s="94"/>
      <c r="AK35" s="95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7"/>
      <c r="BA35" s="94"/>
      <c r="BB35" s="94"/>
      <c r="BD35" s="95" t="s">
        <v>26</v>
      </c>
      <c r="BE35" s="96">
        <f aca="true" t="shared" si="6" ref="BE35:BS35">SUM(BE23:BE34)</f>
        <v>0</v>
      </c>
      <c r="BF35" s="96">
        <f t="shared" si="6"/>
        <v>0</v>
      </c>
      <c r="BG35" s="96">
        <f t="shared" si="6"/>
        <v>0</v>
      </c>
      <c r="BH35" s="96">
        <f t="shared" si="6"/>
        <v>5</v>
      </c>
      <c r="BI35" s="96">
        <f t="shared" si="6"/>
        <v>14</v>
      </c>
      <c r="BJ35" s="96">
        <f t="shared" si="6"/>
        <v>7</v>
      </c>
      <c r="BK35" s="96">
        <f t="shared" si="6"/>
        <v>3919</v>
      </c>
      <c r="BL35" s="96">
        <f t="shared" si="6"/>
        <v>15577</v>
      </c>
      <c r="BM35" s="96">
        <f t="shared" si="6"/>
        <v>20366</v>
      </c>
      <c r="BN35" s="96">
        <f t="shared" si="6"/>
        <v>21900</v>
      </c>
      <c r="BO35" s="96">
        <f t="shared" si="6"/>
        <v>27042</v>
      </c>
      <c r="BP35" s="96">
        <f t="shared" si="6"/>
        <v>16417</v>
      </c>
      <c r="BQ35" s="96">
        <f t="shared" si="6"/>
        <v>3786</v>
      </c>
      <c r="BR35" s="96">
        <f t="shared" si="6"/>
        <v>2209</v>
      </c>
      <c r="BS35" s="97">
        <f t="shared" si="6"/>
        <v>111242</v>
      </c>
      <c r="BT35" s="94"/>
      <c r="BV35" s="95" t="s">
        <v>26</v>
      </c>
      <c r="BW35" s="96">
        <f aca="true" t="shared" si="7" ref="BW35:CK35">SUM(BW23:BW34)</f>
        <v>0</v>
      </c>
      <c r="BX35" s="96">
        <f t="shared" si="7"/>
        <v>0</v>
      </c>
      <c r="BY35" s="96">
        <f t="shared" si="7"/>
        <v>0</v>
      </c>
      <c r="BZ35" s="96">
        <f t="shared" si="7"/>
        <v>5</v>
      </c>
      <c r="CA35" s="96">
        <f t="shared" si="7"/>
        <v>14</v>
      </c>
      <c r="CB35" s="96">
        <f t="shared" si="7"/>
        <v>7</v>
      </c>
      <c r="CC35" s="96">
        <f t="shared" si="7"/>
        <v>3919</v>
      </c>
      <c r="CD35" s="96">
        <f t="shared" si="7"/>
        <v>15577</v>
      </c>
      <c r="CE35" s="96">
        <f t="shared" si="7"/>
        <v>20366</v>
      </c>
      <c r="CF35" s="96">
        <f t="shared" si="7"/>
        <v>21900</v>
      </c>
      <c r="CG35" s="96">
        <f t="shared" si="7"/>
        <v>27042</v>
      </c>
      <c r="CH35" s="96">
        <f t="shared" si="7"/>
        <v>16417</v>
      </c>
      <c r="CI35" s="96">
        <f t="shared" si="7"/>
        <v>3786</v>
      </c>
      <c r="CJ35" s="96">
        <f t="shared" si="7"/>
        <v>2209</v>
      </c>
      <c r="CK35" s="97">
        <f t="shared" si="7"/>
        <v>111242</v>
      </c>
    </row>
    <row r="36" ht="17.25" customHeight="1"/>
    <row r="37" spans="2:71" ht="17.25" customHeight="1">
      <c r="B37" s="51"/>
      <c r="C37" s="52"/>
      <c r="D37" s="98" t="s">
        <v>31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T37" s="51"/>
      <c r="U37" s="52"/>
      <c r="V37" s="98" t="s">
        <v>32</v>
      </c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K37" s="51"/>
      <c r="AL37" s="52"/>
      <c r="AM37" s="98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D37" s="51"/>
      <c r="BE37" s="52"/>
      <c r="BF37" s="98" t="s">
        <v>33</v>
      </c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</row>
    <row r="38" spans="2:71" ht="17.25" customHeight="1" thickBot="1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</row>
    <row r="39" spans="2:71" ht="17.25" customHeight="1">
      <c r="B39" s="99" t="s">
        <v>22</v>
      </c>
      <c r="C39" s="55"/>
      <c r="D39" s="55" t="s">
        <v>23</v>
      </c>
      <c r="E39" s="56"/>
      <c r="F39" s="55"/>
      <c r="G39" s="55"/>
      <c r="H39" s="55"/>
      <c r="I39" s="55"/>
      <c r="J39" s="55"/>
      <c r="K39" s="55"/>
      <c r="L39" s="57"/>
      <c r="M39" s="56"/>
      <c r="N39" s="55"/>
      <c r="O39" s="56"/>
      <c r="P39" s="55"/>
      <c r="Q39" s="100" t="s">
        <v>26</v>
      </c>
      <c r="T39" s="99" t="s">
        <v>22</v>
      </c>
      <c r="U39" s="55"/>
      <c r="V39" s="55" t="s">
        <v>23</v>
      </c>
      <c r="W39" s="56"/>
      <c r="X39" s="55"/>
      <c r="Y39" s="55"/>
      <c r="Z39" s="55"/>
      <c r="AA39" s="55"/>
      <c r="AB39" s="55"/>
      <c r="AC39" s="55"/>
      <c r="AD39" s="57"/>
      <c r="AE39" s="56"/>
      <c r="AF39" s="55"/>
      <c r="AG39" s="56"/>
      <c r="AH39" s="55"/>
      <c r="AI39" s="100" t="s">
        <v>26</v>
      </c>
      <c r="AK39" s="99"/>
      <c r="AL39" s="55"/>
      <c r="AM39" s="55"/>
      <c r="AN39" s="56"/>
      <c r="AO39" s="55"/>
      <c r="AP39" s="55"/>
      <c r="AQ39" s="55"/>
      <c r="AR39" s="55"/>
      <c r="AS39" s="55"/>
      <c r="AT39" s="55"/>
      <c r="AU39" s="57"/>
      <c r="AV39" s="56"/>
      <c r="AW39" s="55"/>
      <c r="AX39" s="56"/>
      <c r="AY39" s="55"/>
      <c r="AZ39" s="100"/>
      <c r="BD39" s="99" t="s">
        <v>22</v>
      </c>
      <c r="BE39" s="55"/>
      <c r="BF39" s="55" t="s">
        <v>23</v>
      </c>
      <c r="BG39" s="56"/>
      <c r="BH39" s="55"/>
      <c r="BI39" s="55"/>
      <c r="BJ39" s="55"/>
      <c r="BK39" s="55"/>
      <c r="BL39" s="55"/>
      <c r="BM39" s="55"/>
      <c r="BN39" s="57"/>
      <c r="BO39" s="56"/>
      <c r="BP39" s="55"/>
      <c r="BQ39" s="56"/>
      <c r="BR39" s="55"/>
      <c r="BS39" s="100" t="s">
        <v>26</v>
      </c>
    </row>
    <row r="40" spans="2:71" ht="17.25" customHeight="1" thickBot="1">
      <c r="B40" s="101" t="s">
        <v>8</v>
      </c>
      <c r="C40" s="102">
        <v>1</v>
      </c>
      <c r="D40" s="103">
        <v>2</v>
      </c>
      <c r="E40" s="102">
        <v>3</v>
      </c>
      <c r="F40" s="103">
        <v>4</v>
      </c>
      <c r="G40" s="102">
        <v>5</v>
      </c>
      <c r="H40" s="103">
        <v>6</v>
      </c>
      <c r="I40" s="102">
        <v>7</v>
      </c>
      <c r="J40" s="103">
        <v>8</v>
      </c>
      <c r="K40" s="102">
        <v>9</v>
      </c>
      <c r="L40" s="103">
        <v>10</v>
      </c>
      <c r="M40" s="102">
        <v>11</v>
      </c>
      <c r="N40" s="103">
        <v>12</v>
      </c>
      <c r="O40" s="102">
        <v>13</v>
      </c>
      <c r="P40" s="103">
        <v>14</v>
      </c>
      <c r="Q40" s="104"/>
      <c r="T40" s="101" t="s">
        <v>8</v>
      </c>
      <c r="U40" s="102">
        <v>1</v>
      </c>
      <c r="V40" s="103">
        <v>2</v>
      </c>
      <c r="W40" s="102">
        <v>3</v>
      </c>
      <c r="X40" s="103">
        <v>4</v>
      </c>
      <c r="Y40" s="102">
        <v>5</v>
      </c>
      <c r="Z40" s="103">
        <v>6</v>
      </c>
      <c r="AA40" s="102">
        <v>7</v>
      </c>
      <c r="AB40" s="103">
        <v>8</v>
      </c>
      <c r="AC40" s="102">
        <v>9</v>
      </c>
      <c r="AD40" s="103">
        <v>10</v>
      </c>
      <c r="AE40" s="102">
        <v>11</v>
      </c>
      <c r="AF40" s="103">
        <v>12</v>
      </c>
      <c r="AG40" s="102">
        <v>13</v>
      </c>
      <c r="AH40" s="103">
        <v>14</v>
      </c>
      <c r="AI40" s="104"/>
      <c r="AK40" s="101"/>
      <c r="AL40" s="102"/>
      <c r="AM40" s="103"/>
      <c r="AN40" s="102"/>
      <c r="AO40" s="103"/>
      <c r="AP40" s="102"/>
      <c r="AQ40" s="103"/>
      <c r="AR40" s="102"/>
      <c r="AS40" s="103"/>
      <c r="AT40" s="102"/>
      <c r="AU40" s="103"/>
      <c r="AV40" s="102"/>
      <c r="AW40" s="103"/>
      <c r="AX40" s="102"/>
      <c r="AY40" s="103"/>
      <c r="AZ40" s="104"/>
      <c r="BD40" s="101" t="s">
        <v>8</v>
      </c>
      <c r="BE40" s="102">
        <v>1</v>
      </c>
      <c r="BF40" s="103">
        <v>2</v>
      </c>
      <c r="BG40" s="102">
        <v>3</v>
      </c>
      <c r="BH40" s="103">
        <v>4</v>
      </c>
      <c r="BI40" s="102">
        <v>5</v>
      </c>
      <c r="BJ40" s="103">
        <v>6</v>
      </c>
      <c r="BK40" s="102">
        <v>7</v>
      </c>
      <c r="BL40" s="103">
        <v>8</v>
      </c>
      <c r="BM40" s="102">
        <v>9</v>
      </c>
      <c r="BN40" s="103">
        <v>10</v>
      </c>
      <c r="BO40" s="102">
        <v>11</v>
      </c>
      <c r="BP40" s="103">
        <v>12</v>
      </c>
      <c r="BQ40" s="102">
        <v>13</v>
      </c>
      <c r="BR40" s="103">
        <v>14</v>
      </c>
      <c r="BS40" s="104"/>
    </row>
    <row r="41" spans="2:71" ht="17.25" customHeight="1">
      <c r="B41" s="105">
        <v>1</v>
      </c>
      <c r="C41" s="106">
        <v>0</v>
      </c>
      <c r="D41" s="106">
        <f aca="true" t="shared" si="8" ref="D41:P41">ROUND(D6*D23/1000,1)</f>
        <v>0</v>
      </c>
      <c r="E41" s="106">
        <f t="shared" si="8"/>
        <v>0</v>
      </c>
      <c r="F41" s="106">
        <f t="shared" si="8"/>
        <v>26.8</v>
      </c>
      <c r="G41" s="106">
        <f t="shared" si="8"/>
        <v>81.1</v>
      </c>
      <c r="H41" s="106">
        <f t="shared" si="8"/>
        <v>0</v>
      </c>
      <c r="I41" s="106">
        <f t="shared" si="8"/>
        <v>1760.5</v>
      </c>
      <c r="J41" s="106">
        <f t="shared" si="8"/>
        <v>7637.1</v>
      </c>
      <c r="K41" s="106">
        <f t="shared" si="8"/>
        <v>11027.1</v>
      </c>
      <c r="L41" s="106">
        <f t="shared" si="8"/>
        <v>18615.5</v>
      </c>
      <c r="M41" s="106">
        <f t="shared" si="8"/>
        <v>31504.7</v>
      </c>
      <c r="N41" s="106">
        <f t="shared" si="8"/>
        <v>483.4</v>
      </c>
      <c r="O41" s="106">
        <f t="shared" si="8"/>
        <v>162.5</v>
      </c>
      <c r="P41" s="106">
        <f t="shared" si="8"/>
        <v>0</v>
      </c>
      <c r="Q41" s="107">
        <f aca="true" t="shared" si="9" ref="Q41:Q53">SUM(C41:P41)</f>
        <v>71298.7</v>
      </c>
      <c r="T41" s="105">
        <v>1</v>
      </c>
      <c r="U41" s="106">
        <v>0</v>
      </c>
      <c r="V41" s="106">
        <f aca="true" t="shared" si="10" ref="V41:AH41">ROUND(V6*V23/1000,1)</f>
        <v>0</v>
      </c>
      <c r="W41" s="106">
        <f t="shared" si="10"/>
        <v>0</v>
      </c>
      <c r="X41" s="106">
        <f t="shared" si="10"/>
        <v>26.8</v>
      </c>
      <c r="Y41" s="106">
        <f t="shared" si="10"/>
        <v>81.1</v>
      </c>
      <c r="Z41" s="106">
        <f t="shared" si="10"/>
        <v>0</v>
      </c>
      <c r="AA41" s="106">
        <f t="shared" si="10"/>
        <v>1894.1</v>
      </c>
      <c r="AB41" s="106">
        <f t="shared" si="10"/>
        <v>8219.1</v>
      </c>
      <c r="AC41" s="106">
        <f t="shared" si="10"/>
        <v>11868.2</v>
      </c>
      <c r="AD41" s="106">
        <f t="shared" si="10"/>
        <v>20031.2</v>
      </c>
      <c r="AE41" s="106">
        <f t="shared" si="10"/>
        <v>33915.2</v>
      </c>
      <c r="AF41" s="106">
        <f t="shared" si="10"/>
        <v>520.3</v>
      </c>
      <c r="AG41" s="106">
        <f t="shared" si="10"/>
        <v>174.9</v>
      </c>
      <c r="AH41" s="106">
        <f t="shared" si="10"/>
        <v>0</v>
      </c>
      <c r="AI41" s="107">
        <f aca="true" t="shared" si="11" ref="AI41:AI53">SUM(U41:AH41)</f>
        <v>76730.9</v>
      </c>
      <c r="AK41" s="105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7"/>
      <c r="BD41" s="105">
        <v>1</v>
      </c>
      <c r="BE41" s="106">
        <v>0</v>
      </c>
      <c r="BF41" s="106">
        <f aca="true" t="shared" si="12" ref="BF41:BR41">ROUND(BF6*BF23/1000,1)</f>
        <v>0</v>
      </c>
      <c r="BG41" s="106">
        <f t="shared" si="12"/>
        <v>0</v>
      </c>
      <c r="BH41" s="106">
        <f t="shared" si="12"/>
        <v>26.8</v>
      </c>
      <c r="BI41" s="106">
        <f t="shared" si="12"/>
        <v>81.1</v>
      </c>
      <c r="BJ41" s="106">
        <f t="shared" si="12"/>
        <v>0</v>
      </c>
      <c r="BK41" s="106">
        <f t="shared" si="12"/>
        <v>1760.5</v>
      </c>
      <c r="BL41" s="106">
        <f t="shared" si="12"/>
        <v>7637.1</v>
      </c>
      <c r="BM41" s="106">
        <f t="shared" si="12"/>
        <v>11040.5</v>
      </c>
      <c r="BN41" s="106">
        <f t="shared" si="12"/>
        <v>18678.9</v>
      </c>
      <c r="BO41" s="106">
        <f t="shared" si="12"/>
        <v>31906.4</v>
      </c>
      <c r="BP41" s="106">
        <f t="shared" si="12"/>
        <v>496.3</v>
      </c>
      <c r="BQ41" s="106">
        <f t="shared" si="12"/>
        <v>171</v>
      </c>
      <c r="BR41" s="106">
        <f t="shared" si="12"/>
        <v>0</v>
      </c>
      <c r="BS41" s="107">
        <f aca="true" t="shared" si="13" ref="BS41:BS53">SUM(BE41:BR41)</f>
        <v>71798.6</v>
      </c>
    </row>
    <row r="42" spans="2:71" ht="17.25" customHeight="1">
      <c r="B42" s="108">
        <v>2</v>
      </c>
      <c r="C42" s="106">
        <v>0</v>
      </c>
      <c r="D42" s="106">
        <f aca="true" t="shared" si="14" ref="D42:P42">ROUND(D7*D24/1000,1)</f>
        <v>0</v>
      </c>
      <c r="E42" s="106">
        <f t="shared" si="14"/>
        <v>0</v>
      </c>
      <c r="F42" s="106">
        <f t="shared" si="14"/>
        <v>0</v>
      </c>
      <c r="G42" s="106">
        <f t="shared" si="14"/>
        <v>0</v>
      </c>
      <c r="H42" s="106">
        <f t="shared" si="14"/>
        <v>0</v>
      </c>
      <c r="I42" s="106">
        <f t="shared" si="14"/>
        <v>1433.1</v>
      </c>
      <c r="J42" s="106">
        <f t="shared" si="14"/>
        <v>6232</v>
      </c>
      <c r="K42" s="106">
        <f t="shared" si="14"/>
        <v>8985.1</v>
      </c>
      <c r="L42" s="106">
        <f t="shared" si="14"/>
        <v>13571.6</v>
      </c>
      <c r="M42" s="106">
        <f t="shared" si="14"/>
        <v>27891.7</v>
      </c>
      <c r="N42" s="106">
        <f t="shared" si="14"/>
        <v>1142.3</v>
      </c>
      <c r="O42" s="106">
        <f t="shared" si="14"/>
        <v>169.1</v>
      </c>
      <c r="P42" s="106">
        <f t="shared" si="14"/>
        <v>0</v>
      </c>
      <c r="Q42" s="109">
        <f t="shared" si="9"/>
        <v>59424.9</v>
      </c>
      <c r="T42" s="108">
        <v>2</v>
      </c>
      <c r="U42" s="106">
        <v>0</v>
      </c>
      <c r="V42" s="106">
        <f aca="true" t="shared" si="15" ref="V42:AH42">ROUND(V7*V24/1000,1)</f>
        <v>0</v>
      </c>
      <c r="W42" s="106">
        <f t="shared" si="15"/>
        <v>0</v>
      </c>
      <c r="X42" s="106">
        <f t="shared" si="15"/>
        <v>0</v>
      </c>
      <c r="Y42" s="106">
        <f t="shared" si="15"/>
        <v>0</v>
      </c>
      <c r="Z42" s="106">
        <f t="shared" si="15"/>
        <v>0</v>
      </c>
      <c r="AA42" s="106">
        <f t="shared" si="15"/>
        <v>1543.7</v>
      </c>
      <c r="AB42" s="106">
        <f t="shared" si="15"/>
        <v>6712</v>
      </c>
      <c r="AC42" s="106">
        <f t="shared" si="15"/>
        <v>9675.5</v>
      </c>
      <c r="AD42" s="106">
        <f t="shared" si="15"/>
        <v>14607.6</v>
      </c>
      <c r="AE42" s="106">
        <f t="shared" si="15"/>
        <v>30028.5</v>
      </c>
      <c r="AF42" s="106">
        <f t="shared" si="15"/>
        <v>1229.5</v>
      </c>
      <c r="AG42" s="106">
        <f t="shared" si="15"/>
        <v>182</v>
      </c>
      <c r="AH42" s="106">
        <f t="shared" si="15"/>
        <v>0</v>
      </c>
      <c r="AI42" s="109">
        <f t="shared" si="11"/>
        <v>63978.8</v>
      </c>
      <c r="AK42" s="108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9"/>
      <c r="BD42" s="108">
        <v>2</v>
      </c>
      <c r="BE42" s="106">
        <v>0</v>
      </c>
      <c r="BF42" s="106">
        <f aca="true" t="shared" si="16" ref="BF42:BR42">ROUND(BF7*BF24/1000,1)</f>
        <v>0</v>
      </c>
      <c r="BG42" s="106">
        <f t="shared" si="16"/>
        <v>0</v>
      </c>
      <c r="BH42" s="106">
        <f t="shared" si="16"/>
        <v>0</v>
      </c>
      <c r="BI42" s="106">
        <f t="shared" si="16"/>
        <v>0</v>
      </c>
      <c r="BJ42" s="106">
        <f t="shared" si="16"/>
        <v>0</v>
      </c>
      <c r="BK42" s="106">
        <f t="shared" si="16"/>
        <v>1433.1</v>
      </c>
      <c r="BL42" s="106">
        <f t="shared" si="16"/>
        <v>6232</v>
      </c>
      <c r="BM42" s="106">
        <f t="shared" si="16"/>
        <v>8995.6</v>
      </c>
      <c r="BN42" s="106">
        <f t="shared" si="16"/>
        <v>13630.8</v>
      </c>
      <c r="BO42" s="106">
        <f t="shared" si="16"/>
        <v>28262.1</v>
      </c>
      <c r="BP42" s="106">
        <f t="shared" si="16"/>
        <v>1173.9</v>
      </c>
      <c r="BQ42" s="106">
        <f t="shared" si="16"/>
        <v>178.1</v>
      </c>
      <c r="BR42" s="106">
        <f t="shared" si="16"/>
        <v>0</v>
      </c>
      <c r="BS42" s="109">
        <f t="shared" si="13"/>
        <v>59905.6</v>
      </c>
    </row>
    <row r="43" spans="2:71" ht="17.25" customHeight="1">
      <c r="B43" s="105">
        <v>3</v>
      </c>
      <c r="C43" s="106">
        <v>0</v>
      </c>
      <c r="D43" s="106">
        <f aca="true" t="shared" si="17" ref="D43:P43">ROUND(D8*D25/1000,1)</f>
        <v>0</v>
      </c>
      <c r="E43" s="106">
        <f t="shared" si="17"/>
        <v>0</v>
      </c>
      <c r="F43" s="106">
        <f t="shared" si="17"/>
        <v>0</v>
      </c>
      <c r="G43" s="106">
        <f t="shared" si="17"/>
        <v>0</v>
      </c>
      <c r="H43" s="106">
        <f t="shared" si="17"/>
        <v>0</v>
      </c>
      <c r="I43" s="106">
        <f t="shared" si="17"/>
        <v>1081.9</v>
      </c>
      <c r="J43" s="106">
        <f t="shared" si="17"/>
        <v>4700.3</v>
      </c>
      <c r="K43" s="106">
        <f t="shared" si="17"/>
        <v>6777.9</v>
      </c>
      <c r="L43" s="106">
        <f t="shared" si="17"/>
        <v>8062.4</v>
      </c>
      <c r="M43" s="106">
        <f t="shared" si="17"/>
        <v>23889.3</v>
      </c>
      <c r="N43" s="106">
        <f t="shared" si="17"/>
        <v>1851.3</v>
      </c>
      <c r="O43" s="106">
        <f t="shared" si="17"/>
        <v>187.4</v>
      </c>
      <c r="P43" s="106">
        <f t="shared" si="17"/>
        <v>0</v>
      </c>
      <c r="Q43" s="109">
        <f t="shared" si="9"/>
        <v>46550.50000000001</v>
      </c>
      <c r="T43" s="105">
        <v>3</v>
      </c>
      <c r="U43" s="106">
        <v>0</v>
      </c>
      <c r="V43" s="106">
        <f aca="true" t="shared" si="18" ref="V43:AH43">ROUND(V8*V25/1000,1)</f>
        <v>0</v>
      </c>
      <c r="W43" s="106">
        <f t="shared" si="18"/>
        <v>0</v>
      </c>
      <c r="X43" s="106">
        <f t="shared" si="18"/>
        <v>0</v>
      </c>
      <c r="Y43" s="106">
        <f t="shared" si="18"/>
        <v>0</v>
      </c>
      <c r="Z43" s="106">
        <f t="shared" si="18"/>
        <v>0</v>
      </c>
      <c r="AA43" s="106">
        <f t="shared" si="18"/>
        <v>1165.1</v>
      </c>
      <c r="AB43" s="106">
        <f t="shared" si="18"/>
        <v>5060.5</v>
      </c>
      <c r="AC43" s="106">
        <f t="shared" si="18"/>
        <v>7294</v>
      </c>
      <c r="AD43" s="106">
        <f t="shared" si="18"/>
        <v>8680</v>
      </c>
      <c r="AE43" s="106">
        <f t="shared" si="18"/>
        <v>25721.6</v>
      </c>
      <c r="AF43" s="106">
        <f t="shared" si="18"/>
        <v>1992.4</v>
      </c>
      <c r="AG43" s="106">
        <f t="shared" si="18"/>
        <v>201.8</v>
      </c>
      <c r="AH43" s="106">
        <f t="shared" si="18"/>
        <v>0</v>
      </c>
      <c r="AI43" s="109">
        <f t="shared" si="11"/>
        <v>50115.4</v>
      </c>
      <c r="AK43" s="105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9"/>
      <c r="BD43" s="105">
        <v>3</v>
      </c>
      <c r="BE43" s="106">
        <v>0</v>
      </c>
      <c r="BF43" s="106">
        <f aca="true" t="shared" si="19" ref="BF43:BR43">ROUND(BF8*BF25/1000,1)</f>
        <v>0</v>
      </c>
      <c r="BG43" s="106">
        <f t="shared" si="19"/>
        <v>0</v>
      </c>
      <c r="BH43" s="106">
        <f t="shared" si="19"/>
        <v>0</v>
      </c>
      <c r="BI43" s="106">
        <f t="shared" si="19"/>
        <v>0</v>
      </c>
      <c r="BJ43" s="106">
        <f t="shared" si="19"/>
        <v>0</v>
      </c>
      <c r="BK43" s="106">
        <f t="shared" si="19"/>
        <v>1081.9</v>
      </c>
      <c r="BL43" s="106">
        <f t="shared" si="19"/>
        <v>4700.3</v>
      </c>
      <c r="BM43" s="106">
        <f t="shared" si="19"/>
        <v>6785.5</v>
      </c>
      <c r="BN43" s="106">
        <f t="shared" si="19"/>
        <v>8096.2</v>
      </c>
      <c r="BO43" s="106">
        <f t="shared" si="19"/>
        <v>24218.2</v>
      </c>
      <c r="BP43" s="106">
        <f t="shared" si="19"/>
        <v>1902.3</v>
      </c>
      <c r="BQ43" s="106">
        <f t="shared" si="19"/>
        <v>197.3</v>
      </c>
      <c r="BR43" s="106">
        <f t="shared" si="19"/>
        <v>0</v>
      </c>
      <c r="BS43" s="109">
        <f t="shared" si="13"/>
        <v>46981.70000000001</v>
      </c>
    </row>
    <row r="44" spans="2:71" ht="17.25" customHeight="1">
      <c r="B44" s="108">
        <v>4</v>
      </c>
      <c r="C44" s="106">
        <v>0</v>
      </c>
      <c r="D44" s="106">
        <f aca="true" t="shared" si="20" ref="D44:P44">ROUND(D9*D26/1000,1)</f>
        <v>0</v>
      </c>
      <c r="E44" s="106">
        <f t="shared" si="20"/>
        <v>0</v>
      </c>
      <c r="F44" s="106">
        <f t="shared" si="20"/>
        <v>0</v>
      </c>
      <c r="G44" s="106">
        <f t="shared" si="20"/>
        <v>0</v>
      </c>
      <c r="H44" s="106">
        <f t="shared" si="20"/>
        <v>0</v>
      </c>
      <c r="I44" s="106">
        <f t="shared" si="20"/>
        <v>1891.7</v>
      </c>
      <c r="J44" s="106">
        <f t="shared" si="20"/>
        <v>8206.8</v>
      </c>
      <c r="K44" s="106">
        <f t="shared" si="20"/>
        <v>11837.8</v>
      </c>
      <c r="L44" s="106">
        <f t="shared" si="20"/>
        <v>16546</v>
      </c>
      <c r="M44" s="106">
        <f t="shared" si="20"/>
        <v>27804.5</v>
      </c>
      <c r="N44" s="106">
        <f t="shared" si="20"/>
        <v>7378.9</v>
      </c>
      <c r="O44" s="106">
        <f t="shared" si="20"/>
        <v>631.8</v>
      </c>
      <c r="P44" s="106">
        <f t="shared" si="20"/>
        <v>52.6</v>
      </c>
      <c r="Q44" s="109">
        <f t="shared" si="9"/>
        <v>74350.1</v>
      </c>
      <c r="T44" s="108">
        <v>4</v>
      </c>
      <c r="U44" s="106">
        <v>0</v>
      </c>
      <c r="V44" s="106">
        <f aca="true" t="shared" si="21" ref="V44:AH44">ROUND(V9*V26/1000,1)</f>
        <v>0</v>
      </c>
      <c r="W44" s="106">
        <f t="shared" si="21"/>
        <v>0</v>
      </c>
      <c r="X44" s="106">
        <f t="shared" si="21"/>
        <v>0</v>
      </c>
      <c r="Y44" s="106">
        <f t="shared" si="21"/>
        <v>0</v>
      </c>
      <c r="Z44" s="106">
        <f t="shared" si="21"/>
        <v>0</v>
      </c>
      <c r="AA44" s="106">
        <f t="shared" si="21"/>
        <v>2036.9</v>
      </c>
      <c r="AB44" s="106">
        <f t="shared" si="21"/>
        <v>8832.1</v>
      </c>
      <c r="AC44" s="106">
        <f t="shared" si="21"/>
        <v>12744.5</v>
      </c>
      <c r="AD44" s="106">
        <f t="shared" si="21"/>
        <v>17817.5</v>
      </c>
      <c r="AE44" s="106">
        <f t="shared" si="21"/>
        <v>29937.2</v>
      </c>
      <c r="AF44" s="106">
        <f t="shared" si="21"/>
        <v>7940.5</v>
      </c>
      <c r="AG44" s="106">
        <f t="shared" si="21"/>
        <v>680.2</v>
      </c>
      <c r="AH44" s="106">
        <f t="shared" si="21"/>
        <v>56.7</v>
      </c>
      <c r="AI44" s="109">
        <f t="shared" si="11"/>
        <v>80045.59999999999</v>
      </c>
      <c r="AK44" s="108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9"/>
      <c r="BD44" s="108">
        <v>4</v>
      </c>
      <c r="BE44" s="106">
        <v>0</v>
      </c>
      <c r="BF44" s="106">
        <f aca="true" t="shared" si="22" ref="BF44:BR44">ROUND(BF9*BF26/1000,1)</f>
        <v>0</v>
      </c>
      <c r="BG44" s="106">
        <f t="shared" si="22"/>
        <v>0</v>
      </c>
      <c r="BH44" s="106">
        <f t="shared" si="22"/>
        <v>0</v>
      </c>
      <c r="BI44" s="106">
        <f t="shared" si="22"/>
        <v>0</v>
      </c>
      <c r="BJ44" s="106">
        <f t="shared" si="22"/>
        <v>0</v>
      </c>
      <c r="BK44" s="106">
        <f t="shared" si="22"/>
        <v>1891.7</v>
      </c>
      <c r="BL44" s="106">
        <f t="shared" si="22"/>
        <v>8206.8</v>
      </c>
      <c r="BM44" s="106">
        <f t="shared" si="22"/>
        <v>11850.6</v>
      </c>
      <c r="BN44" s="106">
        <f t="shared" si="22"/>
        <v>16612.9</v>
      </c>
      <c r="BO44" s="106">
        <f t="shared" si="22"/>
        <v>28173.1</v>
      </c>
      <c r="BP44" s="106">
        <f t="shared" si="22"/>
        <v>7581.3</v>
      </c>
      <c r="BQ44" s="106">
        <f t="shared" si="22"/>
        <v>665.6</v>
      </c>
      <c r="BR44" s="106">
        <f t="shared" si="22"/>
        <v>56.6</v>
      </c>
      <c r="BS44" s="109">
        <f t="shared" si="13"/>
        <v>75038.60000000002</v>
      </c>
    </row>
    <row r="45" spans="2:71" ht="17.25" customHeight="1">
      <c r="B45" s="105">
        <v>5</v>
      </c>
      <c r="C45" s="106">
        <v>0</v>
      </c>
      <c r="D45" s="106">
        <v>0</v>
      </c>
      <c r="E45" s="106">
        <v>0</v>
      </c>
      <c r="F45" s="106">
        <v>0</v>
      </c>
      <c r="G45" s="106">
        <v>0</v>
      </c>
      <c r="H45" s="106">
        <f aca="true" t="shared" si="23" ref="H45:P45">ROUND(H10*H27/1000,1)</f>
        <v>0</v>
      </c>
      <c r="I45" s="106">
        <f t="shared" si="23"/>
        <v>2149.2</v>
      </c>
      <c r="J45" s="106">
        <f t="shared" si="23"/>
        <v>9352.5</v>
      </c>
      <c r="K45" s="106">
        <f t="shared" si="23"/>
        <v>13511.7</v>
      </c>
      <c r="L45" s="106">
        <f t="shared" si="23"/>
        <v>18696</v>
      </c>
      <c r="M45" s="106">
        <f t="shared" si="23"/>
        <v>22164.4</v>
      </c>
      <c r="N45" s="106">
        <f t="shared" si="23"/>
        <v>12424.3</v>
      </c>
      <c r="O45" s="106">
        <f t="shared" si="23"/>
        <v>1247.4</v>
      </c>
      <c r="P45" s="106">
        <f t="shared" si="23"/>
        <v>109.1</v>
      </c>
      <c r="Q45" s="109">
        <f t="shared" si="9"/>
        <v>79654.6</v>
      </c>
      <c r="T45" s="105">
        <v>5</v>
      </c>
      <c r="U45" s="106">
        <v>0</v>
      </c>
      <c r="V45" s="106">
        <v>0</v>
      </c>
      <c r="W45" s="106">
        <v>0</v>
      </c>
      <c r="X45" s="106">
        <v>0</v>
      </c>
      <c r="Y45" s="106">
        <v>0</v>
      </c>
      <c r="Z45" s="106">
        <f aca="true" t="shared" si="24" ref="Z45:AH45">ROUND(Z10*Z27/1000,1)</f>
        <v>0</v>
      </c>
      <c r="AA45" s="106">
        <f t="shared" si="24"/>
        <v>2313.9</v>
      </c>
      <c r="AB45" s="106">
        <f t="shared" si="24"/>
        <v>10072.8</v>
      </c>
      <c r="AC45" s="106">
        <f t="shared" si="24"/>
        <v>14552.1</v>
      </c>
      <c r="AD45" s="106">
        <f t="shared" si="24"/>
        <v>20118.7</v>
      </c>
      <c r="AE45" s="106">
        <f t="shared" si="24"/>
        <v>23866.3</v>
      </c>
      <c r="AF45" s="106">
        <f t="shared" si="24"/>
        <v>13379.2</v>
      </c>
      <c r="AG45" s="106">
        <f t="shared" si="24"/>
        <v>1342.4</v>
      </c>
      <c r="AH45" s="106">
        <f t="shared" si="24"/>
        <v>117.4</v>
      </c>
      <c r="AI45" s="109">
        <f t="shared" si="11"/>
        <v>85762.79999999999</v>
      </c>
      <c r="AK45" s="105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9"/>
      <c r="BD45" s="105">
        <v>5</v>
      </c>
      <c r="BE45" s="106">
        <v>0</v>
      </c>
      <c r="BF45" s="106">
        <v>0</v>
      </c>
      <c r="BG45" s="106">
        <v>0</v>
      </c>
      <c r="BH45" s="106">
        <v>0</v>
      </c>
      <c r="BI45" s="106">
        <v>0</v>
      </c>
      <c r="BJ45" s="106">
        <f aca="true" t="shared" si="25" ref="BJ45:BR45">ROUND(BJ10*BJ27/1000,1)</f>
        <v>0</v>
      </c>
      <c r="BK45" s="106">
        <f t="shared" si="25"/>
        <v>2149.2</v>
      </c>
      <c r="BL45" s="106">
        <f t="shared" si="25"/>
        <v>9352.5</v>
      </c>
      <c r="BM45" s="106">
        <f t="shared" si="25"/>
        <v>13525.7</v>
      </c>
      <c r="BN45" s="106">
        <f t="shared" si="25"/>
        <v>18769</v>
      </c>
      <c r="BO45" s="106">
        <f t="shared" si="25"/>
        <v>22468.3</v>
      </c>
      <c r="BP45" s="106">
        <f t="shared" si="25"/>
        <v>12774.4</v>
      </c>
      <c r="BQ45" s="106">
        <f t="shared" si="25"/>
        <v>1312.7</v>
      </c>
      <c r="BR45" s="106">
        <f t="shared" si="25"/>
        <v>117.4</v>
      </c>
      <c r="BS45" s="109">
        <f t="shared" si="13"/>
        <v>80469.19999999998</v>
      </c>
    </row>
    <row r="46" spans="2:71" ht="17.25" customHeight="1">
      <c r="B46" s="108">
        <v>6</v>
      </c>
      <c r="C46" s="106">
        <v>0</v>
      </c>
      <c r="D46" s="106">
        <v>0</v>
      </c>
      <c r="E46" s="106">
        <v>0</v>
      </c>
      <c r="F46" s="106">
        <v>0</v>
      </c>
      <c r="G46" s="106">
        <v>0</v>
      </c>
      <c r="H46" s="106">
        <f aca="true" t="shared" si="26" ref="H46:P46">ROUND(H11*H28/1000,1)</f>
        <v>7.5</v>
      </c>
      <c r="I46" s="106">
        <f t="shared" si="26"/>
        <v>3139.4</v>
      </c>
      <c r="J46" s="106">
        <f t="shared" si="26"/>
        <v>13632.1</v>
      </c>
      <c r="K46" s="106">
        <f t="shared" si="26"/>
        <v>19661.3</v>
      </c>
      <c r="L46" s="106">
        <f t="shared" si="26"/>
        <v>17633.8</v>
      </c>
      <c r="M46" s="106">
        <f t="shared" si="26"/>
        <v>12486</v>
      </c>
      <c r="N46" s="106">
        <f t="shared" si="26"/>
        <v>18616.3</v>
      </c>
      <c r="O46" s="106">
        <f t="shared" si="26"/>
        <v>2308.1</v>
      </c>
      <c r="P46" s="106">
        <f t="shared" si="26"/>
        <v>423.6</v>
      </c>
      <c r="Q46" s="109">
        <f t="shared" si="9"/>
        <v>87908.10000000002</v>
      </c>
      <c r="T46" s="108">
        <v>6</v>
      </c>
      <c r="U46" s="106">
        <v>0</v>
      </c>
      <c r="V46" s="106">
        <v>0</v>
      </c>
      <c r="W46" s="106">
        <v>0</v>
      </c>
      <c r="X46" s="106">
        <v>0</v>
      </c>
      <c r="Y46" s="106">
        <v>0</v>
      </c>
      <c r="Z46" s="106">
        <f aca="true" t="shared" si="27" ref="Z46:AH46">ROUND(Z11*Z28/1000,1)</f>
        <v>8.1</v>
      </c>
      <c r="AA46" s="106">
        <f t="shared" si="27"/>
        <v>3379.5</v>
      </c>
      <c r="AB46" s="106">
        <f t="shared" si="27"/>
        <v>14676.1</v>
      </c>
      <c r="AC46" s="106">
        <f t="shared" si="27"/>
        <v>21164.6</v>
      </c>
      <c r="AD46" s="106">
        <f t="shared" si="27"/>
        <v>18980</v>
      </c>
      <c r="AE46" s="106">
        <f t="shared" si="27"/>
        <v>13445.6</v>
      </c>
      <c r="AF46" s="106">
        <f t="shared" si="27"/>
        <v>20044.8</v>
      </c>
      <c r="AG46" s="106">
        <f t="shared" si="27"/>
        <v>2485.1</v>
      </c>
      <c r="AH46" s="106">
        <f t="shared" si="27"/>
        <v>456</v>
      </c>
      <c r="AI46" s="109">
        <f t="shared" si="11"/>
        <v>94639.80000000002</v>
      </c>
      <c r="AK46" s="108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9"/>
      <c r="BD46" s="108">
        <v>6</v>
      </c>
      <c r="BE46" s="106">
        <v>0</v>
      </c>
      <c r="BF46" s="106">
        <v>0</v>
      </c>
      <c r="BG46" s="106">
        <v>0</v>
      </c>
      <c r="BH46" s="106">
        <v>0</v>
      </c>
      <c r="BI46" s="106">
        <v>0</v>
      </c>
      <c r="BJ46" s="106">
        <f aca="true" t="shared" si="28" ref="BJ46:BR46">ROUND(BJ11*BJ28/1000,1)</f>
        <v>7.5</v>
      </c>
      <c r="BK46" s="106">
        <f t="shared" si="28"/>
        <v>3139.4</v>
      </c>
      <c r="BL46" s="106">
        <f t="shared" si="28"/>
        <v>13632.1</v>
      </c>
      <c r="BM46" s="106">
        <f t="shared" si="28"/>
        <v>19700.9</v>
      </c>
      <c r="BN46" s="106">
        <f t="shared" si="28"/>
        <v>17700.3</v>
      </c>
      <c r="BO46" s="106">
        <f t="shared" si="28"/>
        <v>12662.4</v>
      </c>
      <c r="BP46" s="106">
        <f t="shared" si="28"/>
        <v>19138.6</v>
      </c>
      <c r="BQ46" s="106">
        <f t="shared" si="28"/>
        <v>2430.2</v>
      </c>
      <c r="BR46" s="106">
        <f t="shared" si="28"/>
        <v>455.4</v>
      </c>
      <c r="BS46" s="109">
        <f t="shared" si="13"/>
        <v>88866.79999999997</v>
      </c>
    </row>
    <row r="47" spans="2:71" ht="17.25" customHeight="1">
      <c r="B47" s="105">
        <v>7</v>
      </c>
      <c r="C47" s="106">
        <v>0</v>
      </c>
      <c r="D47" s="106">
        <v>0</v>
      </c>
      <c r="E47" s="106">
        <v>0</v>
      </c>
      <c r="F47" s="106">
        <v>0</v>
      </c>
      <c r="G47" s="106">
        <v>0</v>
      </c>
      <c r="H47" s="106">
        <f aca="true" t="shared" si="29" ref="H47:P47">ROUND(H12*H29/1000,1)</f>
        <v>7.8</v>
      </c>
      <c r="I47" s="106">
        <f t="shared" si="29"/>
        <v>3825.5</v>
      </c>
      <c r="J47" s="106">
        <f t="shared" si="29"/>
        <v>16599.7</v>
      </c>
      <c r="K47" s="106">
        <f t="shared" si="29"/>
        <v>23962.7</v>
      </c>
      <c r="L47" s="106">
        <f t="shared" si="29"/>
        <v>24550.9</v>
      </c>
      <c r="M47" s="106">
        <f t="shared" si="29"/>
        <v>25047.7</v>
      </c>
      <c r="N47" s="106">
        <f t="shared" si="29"/>
        <v>27678.8</v>
      </c>
      <c r="O47" s="106">
        <f t="shared" si="29"/>
        <v>19060.7</v>
      </c>
      <c r="P47" s="106">
        <f t="shared" si="29"/>
        <v>3212</v>
      </c>
      <c r="Q47" s="109">
        <f t="shared" si="9"/>
        <v>143945.80000000002</v>
      </c>
      <c r="T47" s="105">
        <v>7</v>
      </c>
      <c r="U47" s="106">
        <v>0</v>
      </c>
      <c r="V47" s="106">
        <v>0</v>
      </c>
      <c r="W47" s="106">
        <v>0</v>
      </c>
      <c r="X47" s="106">
        <v>0</v>
      </c>
      <c r="Y47" s="106">
        <v>0</v>
      </c>
      <c r="Z47" s="106">
        <f aca="true" t="shared" si="30" ref="Z47:AH47">ROUND(Z12*Z29/1000,1)</f>
        <v>8.4</v>
      </c>
      <c r="AA47" s="106">
        <f t="shared" si="30"/>
        <v>4117.3</v>
      </c>
      <c r="AB47" s="106">
        <f t="shared" si="30"/>
        <v>17865.7</v>
      </c>
      <c r="AC47" s="106">
        <f t="shared" si="30"/>
        <v>25804.2</v>
      </c>
      <c r="AD47" s="106">
        <f t="shared" si="30"/>
        <v>26430.8</v>
      </c>
      <c r="AE47" s="106">
        <f t="shared" si="30"/>
        <v>26972.8</v>
      </c>
      <c r="AF47" s="106">
        <f t="shared" si="30"/>
        <v>29799.4</v>
      </c>
      <c r="AG47" s="106">
        <f t="shared" si="30"/>
        <v>20517.1</v>
      </c>
      <c r="AH47" s="106">
        <f t="shared" si="30"/>
        <v>3458.4</v>
      </c>
      <c r="AI47" s="109">
        <f t="shared" si="11"/>
        <v>154974.1</v>
      </c>
      <c r="AK47" s="105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9"/>
      <c r="BD47" s="105">
        <v>7</v>
      </c>
      <c r="BE47" s="106">
        <v>0</v>
      </c>
      <c r="BF47" s="106">
        <v>0</v>
      </c>
      <c r="BG47" s="106">
        <v>0</v>
      </c>
      <c r="BH47" s="106">
        <v>0</v>
      </c>
      <c r="BI47" s="106">
        <v>0</v>
      </c>
      <c r="BJ47" s="106">
        <f aca="true" t="shared" si="31" ref="BJ47:BR47">ROUND(BJ12*BJ29/1000,1)</f>
        <v>7.8</v>
      </c>
      <c r="BK47" s="106">
        <f t="shared" si="31"/>
        <v>3825.5</v>
      </c>
      <c r="BL47" s="106">
        <f t="shared" si="31"/>
        <v>16617.6</v>
      </c>
      <c r="BM47" s="106">
        <f t="shared" si="31"/>
        <v>23986</v>
      </c>
      <c r="BN47" s="106">
        <f t="shared" si="31"/>
        <v>24662.8</v>
      </c>
      <c r="BO47" s="106">
        <f t="shared" si="31"/>
        <v>25389.9</v>
      </c>
      <c r="BP47" s="106">
        <f t="shared" si="31"/>
        <v>28451.9</v>
      </c>
      <c r="BQ47" s="106">
        <f t="shared" si="31"/>
        <v>20078.8</v>
      </c>
      <c r="BR47" s="106">
        <f t="shared" si="31"/>
        <v>3454</v>
      </c>
      <c r="BS47" s="109">
        <f t="shared" si="13"/>
        <v>146474.3</v>
      </c>
    </row>
    <row r="48" spans="2:71" ht="17.25" customHeight="1">
      <c r="B48" s="108">
        <v>8</v>
      </c>
      <c r="C48" s="106">
        <v>0</v>
      </c>
      <c r="D48" s="106">
        <v>0</v>
      </c>
      <c r="E48" s="106">
        <v>0</v>
      </c>
      <c r="F48" s="106">
        <v>0</v>
      </c>
      <c r="G48" s="106">
        <v>0</v>
      </c>
      <c r="H48" s="106">
        <f aca="true" t="shared" si="32" ref="H48:P48">ROUND(H13*H30/1000,1)</f>
        <v>8.1</v>
      </c>
      <c r="I48" s="106">
        <f t="shared" si="32"/>
        <v>4338.4</v>
      </c>
      <c r="J48" s="106">
        <f t="shared" si="32"/>
        <v>18864.8</v>
      </c>
      <c r="K48" s="106">
        <f t="shared" si="32"/>
        <v>27229.7</v>
      </c>
      <c r="L48" s="106">
        <f t="shared" si="32"/>
        <v>23135.9</v>
      </c>
      <c r="M48" s="106">
        <f t="shared" si="32"/>
        <v>17603</v>
      </c>
      <c r="N48" s="106">
        <f t="shared" si="32"/>
        <v>20755.8</v>
      </c>
      <c r="O48" s="106">
        <f t="shared" si="32"/>
        <v>3078.5</v>
      </c>
      <c r="P48" s="106">
        <f t="shared" si="32"/>
        <v>1658.8</v>
      </c>
      <c r="Q48" s="109">
        <f t="shared" si="9"/>
        <v>116673</v>
      </c>
      <c r="T48" s="108">
        <v>8</v>
      </c>
      <c r="U48" s="106">
        <v>0</v>
      </c>
      <c r="V48" s="106">
        <v>0</v>
      </c>
      <c r="W48" s="106">
        <v>0</v>
      </c>
      <c r="X48" s="106">
        <v>0</v>
      </c>
      <c r="Y48" s="106">
        <v>0</v>
      </c>
      <c r="Z48" s="106">
        <f aca="true" t="shared" si="33" ref="Z48:AH48">ROUND(Z13*Z30/1000,1)</f>
        <v>8.7</v>
      </c>
      <c r="AA48" s="106">
        <f t="shared" si="33"/>
        <v>4668.7</v>
      </c>
      <c r="AB48" s="106">
        <f t="shared" si="33"/>
        <v>20316</v>
      </c>
      <c r="AC48" s="106">
        <f t="shared" si="33"/>
        <v>29306.5</v>
      </c>
      <c r="AD48" s="106">
        <f t="shared" si="33"/>
        <v>24912.4</v>
      </c>
      <c r="AE48" s="106">
        <f t="shared" si="33"/>
        <v>18942.6</v>
      </c>
      <c r="AF48" s="106">
        <f t="shared" si="33"/>
        <v>22343.7</v>
      </c>
      <c r="AG48" s="106">
        <f t="shared" si="33"/>
        <v>3315</v>
      </c>
      <c r="AH48" s="106">
        <f t="shared" si="33"/>
        <v>1785.3</v>
      </c>
      <c r="AI48" s="109">
        <f t="shared" si="11"/>
        <v>125598.9</v>
      </c>
      <c r="AK48" s="108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9"/>
      <c r="BD48" s="108">
        <v>8</v>
      </c>
      <c r="BE48" s="106">
        <v>0</v>
      </c>
      <c r="BF48" s="106">
        <v>0</v>
      </c>
      <c r="BG48" s="106">
        <v>0</v>
      </c>
      <c r="BH48" s="106">
        <v>0</v>
      </c>
      <c r="BI48" s="106">
        <v>0</v>
      </c>
      <c r="BJ48" s="106">
        <f aca="true" t="shared" si="34" ref="BJ48:BR48">ROUND(BJ13*BJ30/1000,1)</f>
        <v>8.1</v>
      </c>
      <c r="BK48" s="106">
        <f t="shared" si="34"/>
        <v>4338.4</v>
      </c>
      <c r="BL48" s="106">
        <f t="shared" si="34"/>
        <v>18864.8</v>
      </c>
      <c r="BM48" s="106">
        <f t="shared" si="34"/>
        <v>27255.3</v>
      </c>
      <c r="BN48" s="106">
        <f t="shared" si="34"/>
        <v>23238</v>
      </c>
      <c r="BO48" s="106">
        <f t="shared" si="34"/>
        <v>17850.6</v>
      </c>
      <c r="BP48" s="106">
        <f t="shared" si="34"/>
        <v>21349.2</v>
      </c>
      <c r="BQ48" s="106">
        <f t="shared" si="34"/>
        <v>3239.9</v>
      </c>
      <c r="BR48" s="106">
        <f t="shared" si="34"/>
        <v>1784.2</v>
      </c>
      <c r="BS48" s="109">
        <f t="shared" si="13"/>
        <v>117928.5</v>
      </c>
    </row>
    <row r="49" spans="2:71" ht="17.25" customHeight="1">
      <c r="B49" s="105">
        <v>9</v>
      </c>
      <c r="C49" s="106">
        <v>0</v>
      </c>
      <c r="D49" s="106">
        <v>0</v>
      </c>
      <c r="E49" s="106">
        <v>0</v>
      </c>
      <c r="F49" s="106">
        <v>0</v>
      </c>
      <c r="G49" s="106">
        <v>0</v>
      </c>
      <c r="H49" s="106">
        <f aca="true" t="shared" si="35" ref="H49:P49">ROUND(H14*H31/1000,1)</f>
        <v>8.3</v>
      </c>
      <c r="I49" s="106">
        <f t="shared" si="35"/>
        <v>3641.1</v>
      </c>
      <c r="J49" s="106">
        <f t="shared" si="35"/>
        <v>15812.5</v>
      </c>
      <c r="K49" s="106">
        <f t="shared" si="35"/>
        <v>22819.8</v>
      </c>
      <c r="L49" s="106">
        <f t="shared" si="35"/>
        <v>25764.8</v>
      </c>
      <c r="M49" s="106">
        <f t="shared" si="35"/>
        <v>18044.1</v>
      </c>
      <c r="N49" s="106">
        <f t="shared" si="35"/>
        <v>24564</v>
      </c>
      <c r="O49" s="106">
        <f t="shared" si="35"/>
        <v>4842.7</v>
      </c>
      <c r="P49" s="106">
        <f t="shared" si="35"/>
        <v>2614.1</v>
      </c>
      <c r="Q49" s="109">
        <f t="shared" si="9"/>
        <v>118111.40000000001</v>
      </c>
      <c r="T49" s="105">
        <v>9</v>
      </c>
      <c r="U49" s="106">
        <v>0</v>
      </c>
      <c r="V49" s="106">
        <v>0</v>
      </c>
      <c r="W49" s="106">
        <v>0</v>
      </c>
      <c r="X49" s="106">
        <v>0</v>
      </c>
      <c r="Y49" s="106">
        <v>0</v>
      </c>
      <c r="Z49" s="106">
        <f aca="true" t="shared" si="36" ref="Z49:AH49">ROUND(Z14*Z31/1000,1)</f>
        <v>8.9</v>
      </c>
      <c r="AA49" s="106">
        <f t="shared" si="36"/>
        <v>3917.8</v>
      </c>
      <c r="AB49" s="106">
        <f t="shared" si="36"/>
        <v>17023.9</v>
      </c>
      <c r="AC49" s="106">
        <f t="shared" si="36"/>
        <v>24570.4</v>
      </c>
      <c r="AD49" s="106">
        <f t="shared" si="36"/>
        <v>27726.3</v>
      </c>
      <c r="AE49" s="106">
        <f t="shared" si="36"/>
        <v>19418.7</v>
      </c>
      <c r="AF49" s="106">
        <f t="shared" si="36"/>
        <v>26440.8</v>
      </c>
      <c r="AG49" s="106">
        <f t="shared" si="36"/>
        <v>5213.4</v>
      </c>
      <c r="AH49" s="106">
        <f t="shared" si="36"/>
        <v>2814</v>
      </c>
      <c r="AI49" s="109">
        <f t="shared" si="11"/>
        <v>127134.2</v>
      </c>
      <c r="AK49" s="105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9"/>
      <c r="BD49" s="105">
        <v>9</v>
      </c>
      <c r="BE49" s="106">
        <v>0</v>
      </c>
      <c r="BF49" s="106">
        <v>0</v>
      </c>
      <c r="BG49" s="106">
        <v>0</v>
      </c>
      <c r="BH49" s="106">
        <v>0</v>
      </c>
      <c r="BI49" s="106">
        <v>0</v>
      </c>
      <c r="BJ49" s="106">
        <f aca="true" t="shared" si="37" ref="BJ49:BR49">ROUND(BJ14*BJ31/1000,1)</f>
        <v>8.3</v>
      </c>
      <c r="BK49" s="106">
        <f t="shared" si="37"/>
        <v>3641.1</v>
      </c>
      <c r="BL49" s="106">
        <f t="shared" si="37"/>
        <v>15828.4</v>
      </c>
      <c r="BM49" s="106">
        <f t="shared" si="37"/>
        <v>22861.5</v>
      </c>
      <c r="BN49" s="106">
        <f t="shared" si="37"/>
        <v>25875</v>
      </c>
      <c r="BO49" s="106">
        <f t="shared" si="37"/>
        <v>18304.6</v>
      </c>
      <c r="BP49" s="106">
        <f t="shared" si="37"/>
        <v>25263.2</v>
      </c>
      <c r="BQ49" s="106">
        <f t="shared" si="37"/>
        <v>5098.8</v>
      </c>
      <c r="BR49" s="106">
        <f t="shared" si="37"/>
        <v>2810.6</v>
      </c>
      <c r="BS49" s="109">
        <f t="shared" si="13"/>
        <v>119691.5</v>
      </c>
    </row>
    <row r="50" spans="2:71" ht="17.25" customHeight="1">
      <c r="B50" s="108">
        <v>10</v>
      </c>
      <c r="C50" s="106">
        <v>0</v>
      </c>
      <c r="D50" s="106">
        <v>0</v>
      </c>
      <c r="E50" s="106">
        <v>0</v>
      </c>
      <c r="F50" s="106">
        <v>0</v>
      </c>
      <c r="G50" s="106">
        <v>0</v>
      </c>
      <c r="H50" s="106">
        <f aca="true" t="shared" si="38" ref="H50:P50">ROUND(H15*H32/1000,1)</f>
        <v>8.6</v>
      </c>
      <c r="I50" s="106">
        <f t="shared" si="38"/>
        <v>3472.6</v>
      </c>
      <c r="J50" s="106">
        <f t="shared" si="38"/>
        <v>15099.5</v>
      </c>
      <c r="K50" s="106">
        <f t="shared" si="38"/>
        <v>21789.7</v>
      </c>
      <c r="L50" s="106">
        <f t="shared" si="38"/>
        <v>31137.2</v>
      </c>
      <c r="M50" s="106">
        <f t="shared" si="38"/>
        <v>29680.9</v>
      </c>
      <c r="N50" s="106">
        <f t="shared" si="38"/>
        <v>33588.2</v>
      </c>
      <c r="O50" s="106">
        <f t="shared" si="38"/>
        <v>6442.4</v>
      </c>
      <c r="P50" s="106">
        <f t="shared" si="38"/>
        <v>6063.1</v>
      </c>
      <c r="Q50" s="109">
        <f t="shared" si="9"/>
        <v>147282.2</v>
      </c>
      <c r="T50" s="108">
        <v>10</v>
      </c>
      <c r="U50" s="106">
        <v>0</v>
      </c>
      <c r="V50" s="106">
        <v>0</v>
      </c>
      <c r="W50" s="106">
        <v>0</v>
      </c>
      <c r="X50" s="106">
        <v>0</v>
      </c>
      <c r="Y50" s="106">
        <v>0</v>
      </c>
      <c r="Z50" s="106">
        <f aca="true" t="shared" si="39" ref="Z50:AH50">ROUND(Z15*Z32/1000,1)</f>
        <v>9.2</v>
      </c>
      <c r="AA50" s="106">
        <f t="shared" si="39"/>
        <v>3739.7</v>
      </c>
      <c r="AB50" s="106">
        <f t="shared" si="39"/>
        <v>16250.8</v>
      </c>
      <c r="AC50" s="106">
        <f t="shared" si="39"/>
        <v>23449.5</v>
      </c>
      <c r="AD50" s="106">
        <f t="shared" si="39"/>
        <v>33514.5</v>
      </c>
      <c r="AE50" s="106">
        <f t="shared" si="39"/>
        <v>31942.7</v>
      </c>
      <c r="AF50" s="106">
        <f t="shared" si="39"/>
        <v>36151.2</v>
      </c>
      <c r="AG50" s="106">
        <f t="shared" si="39"/>
        <v>6933.9</v>
      </c>
      <c r="AH50" s="106">
        <f t="shared" si="39"/>
        <v>6528.1</v>
      </c>
      <c r="AI50" s="109">
        <f t="shared" si="11"/>
        <v>158519.59999999998</v>
      </c>
      <c r="AK50" s="108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9"/>
      <c r="BD50" s="108">
        <v>10</v>
      </c>
      <c r="BE50" s="106">
        <v>0</v>
      </c>
      <c r="BF50" s="106">
        <v>0</v>
      </c>
      <c r="BG50" s="106">
        <v>0</v>
      </c>
      <c r="BH50" s="106">
        <v>0</v>
      </c>
      <c r="BI50" s="106">
        <v>0</v>
      </c>
      <c r="BJ50" s="106">
        <f aca="true" t="shared" si="40" ref="BJ50:BR50">ROUND(BJ15*BJ32/1000,1)</f>
        <v>8.6</v>
      </c>
      <c r="BK50" s="106">
        <f t="shared" si="40"/>
        <v>3472.6</v>
      </c>
      <c r="BL50" s="106">
        <f t="shared" si="40"/>
        <v>15099.5</v>
      </c>
      <c r="BM50" s="106">
        <f t="shared" si="40"/>
        <v>21828.3</v>
      </c>
      <c r="BN50" s="106">
        <f t="shared" si="40"/>
        <v>31266.4</v>
      </c>
      <c r="BO50" s="106">
        <f t="shared" si="40"/>
        <v>30096.3</v>
      </c>
      <c r="BP50" s="106">
        <f t="shared" si="40"/>
        <v>34540.2</v>
      </c>
      <c r="BQ50" s="106">
        <f t="shared" si="40"/>
        <v>6786</v>
      </c>
      <c r="BR50" s="106">
        <f t="shared" si="40"/>
        <v>6520.5</v>
      </c>
      <c r="BS50" s="109">
        <f t="shared" si="13"/>
        <v>149618.4</v>
      </c>
    </row>
    <row r="51" spans="2:71" ht="17.25" customHeight="1">
      <c r="B51" s="105">
        <v>11</v>
      </c>
      <c r="C51" s="106">
        <v>0</v>
      </c>
      <c r="D51" s="106">
        <v>0</v>
      </c>
      <c r="E51" s="106">
        <v>0</v>
      </c>
      <c r="F51" s="106">
        <v>0</v>
      </c>
      <c r="G51" s="106">
        <v>0</v>
      </c>
      <c r="H51" s="106">
        <f aca="true" t="shared" si="41" ref="H51:P51">ROUND(H16*H33/1000,1)</f>
        <v>0</v>
      </c>
      <c r="I51" s="106">
        <f t="shared" si="41"/>
        <v>2638.6</v>
      </c>
      <c r="J51" s="106">
        <f t="shared" si="41"/>
        <v>11456.6</v>
      </c>
      <c r="K51" s="106">
        <f t="shared" si="41"/>
        <v>16537.9</v>
      </c>
      <c r="L51" s="106">
        <f t="shared" si="41"/>
        <v>15611.8</v>
      </c>
      <c r="M51" s="106">
        <f t="shared" si="41"/>
        <v>27724.6</v>
      </c>
      <c r="N51" s="106">
        <f t="shared" si="41"/>
        <v>26157.8</v>
      </c>
      <c r="O51" s="106">
        <f t="shared" si="41"/>
        <v>5962.8</v>
      </c>
      <c r="P51" s="106">
        <f t="shared" si="41"/>
        <v>8293</v>
      </c>
      <c r="Q51" s="109">
        <f t="shared" si="9"/>
        <v>114383.1</v>
      </c>
      <c r="T51" s="105">
        <v>11</v>
      </c>
      <c r="U51" s="106">
        <v>0</v>
      </c>
      <c r="V51" s="106">
        <v>0</v>
      </c>
      <c r="W51" s="106">
        <v>0</v>
      </c>
      <c r="X51" s="106">
        <v>0</v>
      </c>
      <c r="Y51" s="106">
        <v>0</v>
      </c>
      <c r="Z51" s="106">
        <f aca="true" t="shared" si="42" ref="Z51:AH51">ROUND(Z16*Z33/1000,1)</f>
        <v>0</v>
      </c>
      <c r="AA51" s="106">
        <f t="shared" si="42"/>
        <v>2841.4</v>
      </c>
      <c r="AB51" s="106">
        <f t="shared" si="42"/>
        <v>12337.9</v>
      </c>
      <c r="AC51" s="106">
        <f t="shared" si="42"/>
        <v>17803.4</v>
      </c>
      <c r="AD51" s="106">
        <f t="shared" si="42"/>
        <v>16806.9</v>
      </c>
      <c r="AE51" s="106">
        <f t="shared" si="42"/>
        <v>29839.5</v>
      </c>
      <c r="AF51" s="106">
        <f t="shared" si="42"/>
        <v>28151.5</v>
      </c>
      <c r="AG51" s="106">
        <f t="shared" si="42"/>
        <v>6420.2</v>
      </c>
      <c r="AH51" s="106">
        <f t="shared" si="42"/>
        <v>8925.6</v>
      </c>
      <c r="AI51" s="109">
        <f t="shared" si="11"/>
        <v>123126.40000000001</v>
      </c>
      <c r="AK51" s="105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9"/>
      <c r="BD51" s="105">
        <v>11</v>
      </c>
      <c r="BE51" s="106">
        <v>0</v>
      </c>
      <c r="BF51" s="106">
        <v>0</v>
      </c>
      <c r="BG51" s="106">
        <v>0</v>
      </c>
      <c r="BH51" s="106">
        <v>0</v>
      </c>
      <c r="BI51" s="106">
        <v>0</v>
      </c>
      <c r="BJ51" s="106">
        <f aca="true" t="shared" si="43" ref="BJ51:BR51">ROUND(BJ16*BJ33/1000,1)</f>
        <v>0</v>
      </c>
      <c r="BK51" s="106">
        <f t="shared" si="43"/>
        <v>2638.6</v>
      </c>
      <c r="BL51" s="106">
        <f t="shared" si="43"/>
        <v>11467.5</v>
      </c>
      <c r="BM51" s="106">
        <f t="shared" si="43"/>
        <v>16566.3</v>
      </c>
      <c r="BN51" s="106">
        <f t="shared" si="43"/>
        <v>15674.7</v>
      </c>
      <c r="BO51" s="106">
        <f t="shared" si="43"/>
        <v>28122.4</v>
      </c>
      <c r="BP51" s="106">
        <f t="shared" si="43"/>
        <v>26914.7</v>
      </c>
      <c r="BQ51" s="106">
        <f t="shared" si="43"/>
        <v>6279.5</v>
      </c>
      <c r="BR51" s="106">
        <f t="shared" si="43"/>
        <v>8915.5</v>
      </c>
      <c r="BS51" s="109">
        <f t="shared" si="13"/>
        <v>116579.2</v>
      </c>
    </row>
    <row r="52" spans="2:71" ht="17.25" customHeight="1" thickBot="1">
      <c r="B52" s="108">
        <v>12</v>
      </c>
      <c r="C52" s="106">
        <v>0</v>
      </c>
      <c r="D52" s="106">
        <v>0</v>
      </c>
      <c r="E52" s="106">
        <v>0</v>
      </c>
      <c r="F52" s="106">
        <v>0</v>
      </c>
      <c r="G52" s="106">
        <v>0</v>
      </c>
      <c r="H52" s="106">
        <f aca="true" t="shared" si="44" ref="H52:P52">ROUND(H17*H34/1000,1)</f>
        <v>18.1</v>
      </c>
      <c r="I52" s="106">
        <f t="shared" si="44"/>
        <v>4261.3</v>
      </c>
      <c r="J52" s="106">
        <f t="shared" si="44"/>
        <v>18514.7</v>
      </c>
      <c r="K52" s="106">
        <f t="shared" si="44"/>
        <v>26718.6</v>
      </c>
      <c r="L52" s="106">
        <f t="shared" si="44"/>
        <v>25233.5</v>
      </c>
      <c r="M52" s="106">
        <f t="shared" si="44"/>
        <v>44842.7</v>
      </c>
      <c r="N52" s="106">
        <f t="shared" si="44"/>
        <v>42282</v>
      </c>
      <c r="O52" s="106">
        <f t="shared" si="44"/>
        <v>9639.8</v>
      </c>
      <c r="P52" s="106">
        <f t="shared" si="44"/>
        <v>13413</v>
      </c>
      <c r="Q52" s="109">
        <f t="shared" si="9"/>
        <v>184923.69999999998</v>
      </c>
      <c r="T52" s="108">
        <v>12</v>
      </c>
      <c r="U52" s="106">
        <v>0</v>
      </c>
      <c r="V52" s="106">
        <v>0</v>
      </c>
      <c r="W52" s="106">
        <v>0</v>
      </c>
      <c r="X52" s="106">
        <v>0</v>
      </c>
      <c r="Y52" s="106">
        <v>0</v>
      </c>
      <c r="Z52" s="106">
        <f aca="true" t="shared" si="45" ref="Z52:AH52">ROUND(Z17*Z34/1000,1)</f>
        <v>19.5</v>
      </c>
      <c r="AA52" s="106">
        <f t="shared" si="45"/>
        <v>4588.1</v>
      </c>
      <c r="AB52" s="106">
        <f t="shared" si="45"/>
        <v>19932.4</v>
      </c>
      <c r="AC52" s="106">
        <f t="shared" si="45"/>
        <v>28751.6</v>
      </c>
      <c r="AD52" s="106">
        <f t="shared" si="45"/>
        <v>27170</v>
      </c>
      <c r="AE52" s="106">
        <f t="shared" si="45"/>
        <v>48264.3</v>
      </c>
      <c r="AF52" s="106">
        <f t="shared" si="45"/>
        <v>45530</v>
      </c>
      <c r="AG52" s="106">
        <f t="shared" si="45"/>
        <v>10376.6</v>
      </c>
      <c r="AH52" s="106">
        <f t="shared" si="45"/>
        <v>14438.7</v>
      </c>
      <c r="AI52" s="110">
        <f t="shared" si="11"/>
        <v>199071.20000000004</v>
      </c>
      <c r="AK52" s="108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10"/>
      <c r="BD52" s="108">
        <v>12</v>
      </c>
      <c r="BE52" s="106">
        <v>0</v>
      </c>
      <c r="BF52" s="106">
        <v>0</v>
      </c>
      <c r="BG52" s="106">
        <v>0</v>
      </c>
      <c r="BH52" s="106">
        <v>0</v>
      </c>
      <c r="BI52" s="106">
        <v>0</v>
      </c>
      <c r="BJ52" s="106">
        <f aca="true" t="shared" si="46" ref="BJ52:BR52">ROUND(BJ17*BJ34/1000,1)</f>
        <v>18.1</v>
      </c>
      <c r="BK52" s="106">
        <f t="shared" si="46"/>
        <v>4261.3</v>
      </c>
      <c r="BL52" s="106">
        <f t="shared" si="46"/>
        <v>18531.8</v>
      </c>
      <c r="BM52" s="106">
        <f t="shared" si="46"/>
        <v>26785.7</v>
      </c>
      <c r="BN52" s="106">
        <f t="shared" si="46"/>
        <v>25332.3</v>
      </c>
      <c r="BO52" s="106">
        <f t="shared" si="46"/>
        <v>45467.8</v>
      </c>
      <c r="BP52" s="106">
        <f t="shared" si="46"/>
        <v>43500</v>
      </c>
      <c r="BQ52" s="106">
        <f t="shared" si="46"/>
        <v>10149.4</v>
      </c>
      <c r="BR52" s="106">
        <f t="shared" si="46"/>
        <v>14422.9</v>
      </c>
      <c r="BS52" s="109">
        <f t="shared" si="13"/>
        <v>188469.3</v>
      </c>
    </row>
    <row r="53" spans="2:71" ht="17.25" customHeight="1" thickBot="1">
      <c r="B53" s="111" t="s">
        <v>26</v>
      </c>
      <c r="C53" s="112">
        <f aca="true" t="shared" si="47" ref="C53:P53">SUM(C41:C52)</f>
        <v>0</v>
      </c>
      <c r="D53" s="112">
        <f t="shared" si="47"/>
        <v>0</v>
      </c>
      <c r="E53" s="112">
        <f t="shared" si="47"/>
        <v>0</v>
      </c>
      <c r="F53" s="112">
        <f t="shared" si="47"/>
        <v>26.8</v>
      </c>
      <c r="G53" s="112">
        <f t="shared" si="47"/>
        <v>81.1</v>
      </c>
      <c r="H53" s="112">
        <f t="shared" si="47"/>
        <v>58.4</v>
      </c>
      <c r="I53" s="112">
        <f t="shared" si="47"/>
        <v>33633.299999999996</v>
      </c>
      <c r="J53" s="112">
        <f t="shared" si="47"/>
        <v>146108.6</v>
      </c>
      <c r="K53" s="112">
        <f t="shared" si="47"/>
        <v>210859.3</v>
      </c>
      <c r="L53" s="112">
        <f t="shared" si="47"/>
        <v>238559.4</v>
      </c>
      <c r="M53" s="112">
        <f t="shared" si="47"/>
        <v>308683.60000000003</v>
      </c>
      <c r="N53" s="112">
        <f t="shared" si="47"/>
        <v>216923.09999999998</v>
      </c>
      <c r="O53" s="112">
        <f t="shared" si="47"/>
        <v>53733.2</v>
      </c>
      <c r="P53" s="112">
        <f t="shared" si="47"/>
        <v>35839.3</v>
      </c>
      <c r="Q53" s="113">
        <f t="shared" si="9"/>
        <v>1244506.1</v>
      </c>
      <c r="T53" s="111" t="s">
        <v>26</v>
      </c>
      <c r="U53" s="112">
        <f aca="true" t="shared" si="48" ref="U53:AH53">SUM(U41:U52)</f>
        <v>0</v>
      </c>
      <c r="V53" s="112">
        <f t="shared" si="48"/>
        <v>0</v>
      </c>
      <c r="W53" s="112">
        <f t="shared" si="48"/>
        <v>0</v>
      </c>
      <c r="X53" s="112">
        <f t="shared" si="48"/>
        <v>26.8</v>
      </c>
      <c r="Y53" s="112">
        <f t="shared" si="48"/>
        <v>81.1</v>
      </c>
      <c r="Z53" s="112">
        <f t="shared" si="48"/>
        <v>62.8</v>
      </c>
      <c r="AA53" s="112">
        <f t="shared" si="48"/>
        <v>36206.200000000004</v>
      </c>
      <c r="AB53" s="112">
        <f t="shared" si="48"/>
        <v>157299.30000000002</v>
      </c>
      <c r="AC53" s="112">
        <f t="shared" si="48"/>
        <v>226984.49999999997</v>
      </c>
      <c r="AD53" s="112">
        <f t="shared" si="48"/>
        <v>256795.9</v>
      </c>
      <c r="AE53" s="112">
        <f t="shared" si="48"/>
        <v>332295</v>
      </c>
      <c r="AF53" s="112">
        <f t="shared" si="48"/>
        <v>233523.3</v>
      </c>
      <c r="AG53" s="112">
        <f t="shared" si="48"/>
        <v>57842.6</v>
      </c>
      <c r="AH53" s="112">
        <f t="shared" si="48"/>
        <v>38580.2</v>
      </c>
      <c r="AI53" s="114">
        <f t="shared" si="11"/>
        <v>1339697.7</v>
      </c>
      <c r="AK53" s="111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4"/>
      <c r="BD53" s="111" t="s">
        <v>26</v>
      </c>
      <c r="BE53" s="112">
        <f aca="true" t="shared" si="49" ref="BE53:BR53">SUM(BE41:BE52)</f>
        <v>0</v>
      </c>
      <c r="BF53" s="112">
        <f t="shared" si="49"/>
        <v>0</v>
      </c>
      <c r="BG53" s="112">
        <f t="shared" si="49"/>
        <v>0</v>
      </c>
      <c r="BH53" s="112">
        <f t="shared" si="49"/>
        <v>26.8</v>
      </c>
      <c r="BI53" s="112">
        <f t="shared" si="49"/>
        <v>81.1</v>
      </c>
      <c r="BJ53" s="112">
        <f t="shared" si="49"/>
        <v>58.4</v>
      </c>
      <c r="BK53" s="112">
        <f t="shared" si="49"/>
        <v>33633.299999999996</v>
      </c>
      <c r="BL53" s="112">
        <f t="shared" si="49"/>
        <v>146170.4</v>
      </c>
      <c r="BM53" s="112">
        <f t="shared" si="49"/>
        <v>211181.89999999997</v>
      </c>
      <c r="BN53" s="112">
        <f t="shared" si="49"/>
        <v>239537.30000000002</v>
      </c>
      <c r="BO53" s="112">
        <f t="shared" si="49"/>
        <v>312922.1</v>
      </c>
      <c r="BP53" s="112">
        <f t="shared" si="49"/>
        <v>223086</v>
      </c>
      <c r="BQ53" s="112">
        <f t="shared" si="49"/>
        <v>56587.3</v>
      </c>
      <c r="BR53" s="112">
        <f t="shared" si="49"/>
        <v>38537.1</v>
      </c>
      <c r="BS53" s="114">
        <f t="shared" si="13"/>
        <v>1261821.7</v>
      </c>
    </row>
    <row r="54" ht="17.25" customHeight="1"/>
    <row r="55" spans="20:71" ht="17.25" customHeight="1" thickBot="1">
      <c r="T55" s="115" t="s">
        <v>27</v>
      </c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7">
        <f>AI53-$Q53</f>
        <v>95191.59999999986</v>
      </c>
      <c r="AK55" s="115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7"/>
      <c r="BD55" s="115" t="s">
        <v>27</v>
      </c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7">
        <f>BS53-$Q53</f>
        <v>17315.59999999986</v>
      </c>
    </row>
    <row r="56" spans="20:71" ht="17.25" customHeight="1" thickBot="1">
      <c r="T56" s="115" t="s">
        <v>28</v>
      </c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8">
        <f>AI55*12</f>
        <v>1142299.1999999983</v>
      </c>
      <c r="AK56" s="115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8"/>
      <c r="BD56" s="115" t="s">
        <v>28</v>
      </c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8">
        <f>BS55*12</f>
        <v>207787.19999999832</v>
      </c>
    </row>
    <row r="57" spans="20:71" ht="17.25" customHeight="1" thickBot="1">
      <c r="T57" s="119" t="s">
        <v>29</v>
      </c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20">
        <f>AI56*1.3775</f>
        <v>1573517.1479999977</v>
      </c>
      <c r="AK57" s="119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20"/>
      <c r="BD57" s="119" t="s">
        <v>29</v>
      </c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21">
        <f>BS56*1.3775</f>
        <v>286226.8679999977</v>
      </c>
    </row>
    <row r="58" ht="18" customHeight="1"/>
  </sheetData>
  <mergeCells count="8">
    <mergeCell ref="U3:AH3"/>
    <mergeCell ref="U4:AH4"/>
    <mergeCell ref="C3:P3"/>
    <mergeCell ref="C4:P4"/>
    <mergeCell ref="BW3:CJ3"/>
    <mergeCell ref="BW4:CJ4"/>
    <mergeCell ref="AL3:AY3"/>
    <mergeCell ref="AL4:AY4"/>
  </mergeCells>
  <printOptions horizontalCentered="1"/>
  <pageMargins left="0.6299212598425197" right="0.6299212598425197" top="0.75" bottom="0.7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Odbor mzdovej politiky</dc:creator>
  <cp:keywords/>
  <dc:description/>
  <cp:lastModifiedBy>Odbor mzdovej politiky</cp:lastModifiedBy>
  <cp:lastPrinted>2001-06-01T05:00:31Z</cp:lastPrinted>
  <dcterms:created xsi:type="dcterms:W3CDTF">2001-03-30T12:44:53Z</dcterms:created>
  <dcterms:modified xsi:type="dcterms:W3CDTF">2001-06-12T12:59:56Z</dcterms:modified>
  <cp:category/>
  <cp:version/>
  <cp:contentType/>
  <cp:contentStatus/>
</cp:coreProperties>
</file>