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<sst xmlns="http://schemas.openxmlformats.org/spreadsheetml/2006/main" count="36" uniqueCount="35">
  <si>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</si>
  <si>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</si>
  <si>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</si>
  <si>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</si>
  <si>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</si>
  <si>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</si>
  <si>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</si>
  <si>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</si>
  <si>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</si>
  <si>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</si>
  <si>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</si>
  <si>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</si>
  <si>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</si>
  <si>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PREVÁDZKOVÉ NÁKLADY (v tis. Sk)</t>
  </si>
  <si>
    <t>PREVÁDZKOVÉ NÁKLADY SPOLU</t>
  </si>
  <si>
    <t>1. VŠEOBECNÉ PREVÁDZKOVÉ NÁKLADY</t>
  </si>
  <si>
    <t xml:space="preserve">              ostatné osobné náklady</t>
  </si>
  <si>
    <t>Rozpočet</t>
  </si>
  <si>
    <t xml:space="preserve">  </t>
  </si>
  <si>
    <t xml:space="preserve"> z toho :  mimoriadne mzdy</t>
  </si>
  <si>
    <t xml:space="preserve"> poplatky, ostatné dane</t>
  </si>
  <si>
    <t xml:space="preserve"> daň z motorových vozidiel</t>
  </si>
  <si>
    <t>% plnenia</t>
  </si>
  <si>
    <t xml:space="preserve">Skutočnosť </t>
  </si>
  <si>
    <t xml:space="preserve"> mzdové náklady</t>
  </si>
  <si>
    <t>za                    1.polrok 2007</t>
  </si>
  <si>
    <t>2. ODPISY</t>
  </si>
  <si>
    <t>3. OSTATNÉ PREVÁDZKOVÉ NÁKLADY</t>
  </si>
  <si>
    <t>k 31.12.2008</t>
  </si>
  <si>
    <t>Príloha č. 4</t>
  </si>
  <si>
    <t>za                    1.polrok 2008</t>
  </si>
  <si>
    <t>Medziročný</t>
  </si>
  <si>
    <t>index                    v %</t>
  </si>
  <si>
    <t>rozpočtu</t>
  </si>
  <si>
    <t>Plnenie rozpočtu prevádzkových nákladov za 1.polrok 2008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</si>
</sst>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10">
    <font>
      <sz val="10"/>
      <name val="Arial CE"/>
      <family val="0"/>
    </font>
    <font>
      <b/>
      <sz val="11"/>
      <color indexed="8"/>
      <name val="AT*Switzerland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12"/>
      <name val="AT*Switzerland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3" fontId="0" fillId="0" borderId="0" xfId="0" applyAlignment="1">
      <alignment/>
    </xf>
    <xf numFmtId="3" fontId="2" fillId="0" borderId="0" xfId="0" applyFont="1" applyAlignment="1">
      <alignment/>
    </xf>
    <xf numFmtId="43" fontId="6" fillId="0" borderId="1" xfId="15" applyFont="1" applyFill="1" applyBorder="1" applyAlignment="1">
      <alignment horizontal="left" vertical="center"/>
    </xf>
    <xf numFmtId="43" fontId="7" fillId="2" borderId="1" xfId="15" applyFont="1" applyFill="1" applyBorder="1" applyAlignment="1">
      <alignment vertical="center"/>
    </xf>
    <xf numFmtId="43" fontId="6" fillId="0" borderId="1" xfId="15" applyFont="1" applyFill="1" applyBorder="1" applyAlignment="1">
      <alignment vertical="center"/>
    </xf>
    <xf numFmtId="43" fontId="7" fillId="2" borderId="1" xfId="15" applyFont="1" applyFill="1" applyBorder="1" applyAlignment="1">
      <alignment horizontal="left" vertical="center"/>
    </xf>
    <xf numFmtId="43" fontId="7" fillId="0" borderId="1" xfId="15" applyFont="1" applyFill="1" applyBorder="1" applyAlignment="1">
      <alignment horizontal="left" vertical="center"/>
    </xf>
    <xf numFmtId="43" fontId="7" fillId="0" borderId="1" xfId="15" applyFont="1" applyFill="1" applyBorder="1" applyAlignment="1">
      <alignment vertical="center"/>
    </xf>
    <xf numFmtId="43" fontId="5" fillId="2" borderId="2" xfId="15" applyFont="1" applyFill="1" applyBorder="1" applyAlignment="1">
      <alignment vertical="center"/>
    </xf>
    <xf numFmtId="43" fontId="6" fillId="0" borderId="3" xfId="15" applyFont="1" applyFill="1" applyBorder="1" applyAlignment="1">
      <alignment vertical="center"/>
    </xf>
    <xf numFmtId="43" fontId="1" fillId="2" borderId="2" xfId="15" applyFont="1" applyFill="1" applyBorder="1" applyAlignment="1">
      <alignment vertical="center"/>
    </xf>
    <xf numFmtId="43" fontId="6" fillId="0" borderId="4" xfId="15" applyFont="1" applyFill="1" applyBorder="1" applyAlignment="1">
      <alignment vertical="center"/>
    </xf>
    <xf numFmtId="43" fontId="1" fillId="0" borderId="4" xfId="15" applyFont="1" applyFill="1" applyBorder="1" applyAlignment="1">
      <alignment vertical="center"/>
    </xf>
    <xf numFmtId="3" fontId="4" fillId="0" borderId="4" xfId="0" applyFont="1" applyFill="1" applyBorder="1" applyAlignment="1">
      <alignment horizontal="center"/>
    </xf>
    <xf numFmtId="3" fontId="8" fillId="0" borderId="0" xfId="0" applyFont="1" applyAlignment="1">
      <alignment horizontal="right"/>
    </xf>
    <xf numFmtId="170" fontId="7" fillId="2" borderId="1" xfId="15" applyNumberFormat="1" applyFont="1" applyFill="1" applyBorder="1" applyAlignment="1">
      <alignment horizontal="right" vertical="center"/>
    </xf>
    <xf numFmtId="170" fontId="6" fillId="0" borderId="1" xfId="15" applyNumberFormat="1" applyFont="1" applyFill="1" applyBorder="1" applyAlignment="1">
      <alignment horizontal="right" vertical="center"/>
    </xf>
    <xf numFmtId="170" fontId="7" fillId="0" borderId="1" xfId="15" applyNumberFormat="1" applyFont="1" applyFill="1" applyBorder="1" applyAlignment="1">
      <alignment horizontal="right" vertical="center"/>
    </xf>
    <xf numFmtId="171" fontId="4" fillId="0" borderId="4" xfId="0" applyNumberFormat="1" applyFont="1" applyFill="1" applyBorder="1" applyAlignment="1">
      <alignment horizontal="center"/>
    </xf>
    <xf numFmtId="170" fontId="5" fillId="2" borderId="2" xfId="15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3" fontId="3" fillId="3" borderId="5" xfId="0" applyFont="1" applyFill="1" applyBorder="1" applyAlignment="1">
      <alignment horizontal="center" vertical="center" wrapText="1"/>
    </xf>
    <xf numFmtId="3" fontId="4" fillId="0" borderId="0" xfId="0" applyFont="1" applyAlignment="1">
      <alignment horizontal="left"/>
    </xf>
    <xf numFmtId="43" fontId="1" fillId="2" borderId="2" xfId="15" applyFont="1" applyFill="1" applyBorder="1" applyAlignment="1">
      <alignment horizontal="left" vertical="center"/>
    </xf>
    <xf numFmtId="171" fontId="7" fillId="2" borderId="1" xfId="15" applyNumberFormat="1" applyFont="1" applyFill="1" applyBorder="1" applyAlignment="1">
      <alignment horizontal="right" vertical="center"/>
    </xf>
    <xf numFmtId="171" fontId="6" fillId="0" borderId="1" xfId="15" applyNumberFormat="1" applyFont="1" applyFill="1" applyBorder="1" applyAlignment="1">
      <alignment horizontal="right" vertical="center"/>
    </xf>
    <xf numFmtId="171" fontId="7" fillId="0" borderId="1" xfId="15" applyNumberFormat="1" applyFont="1" applyFill="1" applyBorder="1" applyAlignment="1">
      <alignment horizontal="right" vertical="center"/>
    </xf>
    <xf numFmtId="171" fontId="5" fillId="2" borderId="2" xfId="15" applyNumberFormat="1" applyFont="1" applyFill="1" applyBorder="1" applyAlignment="1">
      <alignment horizontal="right" vertical="center"/>
    </xf>
    <xf numFmtId="3" fontId="4" fillId="3" borderId="5" xfId="0" applyFont="1" applyFill="1" applyBorder="1" applyAlignment="1">
      <alignment horizontal="center" vertical="center"/>
    </xf>
    <xf numFmtId="3" fontId="0" fillId="0" borderId="3" xfId="0" applyBorder="1" applyAlignment="1">
      <alignment vertical="center"/>
    </xf>
    <xf numFmtId="170" fontId="1" fillId="2" borderId="2" xfId="15" applyNumberFormat="1" applyFont="1" applyFill="1" applyBorder="1" applyAlignment="1">
      <alignment horizontal="right" vertical="center"/>
    </xf>
    <xf numFmtId="171" fontId="1" fillId="2" borderId="2" xfId="15" applyNumberFormat="1" applyFont="1" applyFill="1" applyBorder="1" applyAlignment="1">
      <alignment horizontal="right" vertical="center"/>
    </xf>
    <xf numFmtId="170" fontId="1" fillId="0" borderId="4" xfId="15" applyNumberFormat="1" applyFont="1" applyFill="1" applyBorder="1" applyAlignment="1">
      <alignment horizontal="right" vertical="center"/>
    </xf>
    <xf numFmtId="171" fontId="1" fillId="0" borderId="4" xfId="15" applyNumberFormat="1" applyFont="1" applyFill="1" applyBorder="1" applyAlignment="1">
      <alignment horizontal="right" vertical="center"/>
    </xf>
    <xf numFmtId="170" fontId="6" fillId="0" borderId="4" xfId="15" applyNumberFormat="1" applyFont="1" applyFill="1" applyBorder="1" applyAlignment="1">
      <alignment horizontal="right" vertical="center"/>
    </xf>
    <xf numFmtId="171" fontId="6" fillId="0" borderId="4" xfId="15" applyNumberFormat="1" applyFont="1" applyFill="1" applyBorder="1" applyAlignment="1">
      <alignment horizontal="right" vertical="center"/>
    </xf>
    <xf numFmtId="170" fontId="6" fillId="0" borderId="3" xfId="15" applyNumberFormat="1" applyFont="1" applyFill="1" applyBorder="1" applyAlignment="1">
      <alignment horizontal="right" vertical="center"/>
    </xf>
    <xf numFmtId="171" fontId="6" fillId="0" borderId="3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L12" sqref="L11:L12"/>
    </sheetView>
  </sheetViews>
  <sheetFormatPr defaultColWidth="9.00390625" defaultRowHeight="12.75"/>
  <cols>
    <col min="1" max="1" width="46.625" style="0" customWidth="1"/>
    <col min="2" max="2" width="12.875" style="0" customWidth="1"/>
    <col min="3" max="3" width="11.75390625" style="0" customWidth="1"/>
    <col min="4" max="4" width="12.875" style="0" bestFit="1" customWidth="1"/>
    <col min="5" max="6" width="11.75390625" style="0" customWidth="1"/>
  </cols>
  <sheetData>
    <row r="1" ht="15.75">
      <c r="F1" s="14" t="s">
        <v>29</v>
      </c>
    </row>
    <row r="2" ht="15.75">
      <c r="A2" s="22" t="s">
        <v>34</v>
      </c>
    </row>
    <row r="3" ht="13.5" thickBot="1"/>
    <row r="4" spans="1:6" ht="16.5" customHeight="1">
      <c r="A4" s="28" t="s">
        <v>13</v>
      </c>
      <c r="B4" s="21" t="s">
        <v>23</v>
      </c>
      <c r="C4" s="21" t="s">
        <v>17</v>
      </c>
      <c r="D4" s="21" t="s">
        <v>23</v>
      </c>
      <c r="E4" s="21" t="s">
        <v>31</v>
      </c>
      <c r="F4" s="21" t="s">
        <v>22</v>
      </c>
    </row>
    <row r="5" spans="1:6" ht="26.25" thickBot="1">
      <c r="A5" s="29"/>
      <c r="B5" s="20" t="s">
        <v>25</v>
      </c>
      <c r="C5" s="20" t="s">
        <v>28</v>
      </c>
      <c r="D5" s="20" t="s">
        <v>30</v>
      </c>
      <c r="E5" s="20" t="s">
        <v>32</v>
      </c>
      <c r="F5" s="20" t="s">
        <v>33</v>
      </c>
    </row>
    <row r="6" spans="1:6" ht="16.5" thickBot="1">
      <c r="A6" s="13"/>
      <c r="B6" s="18"/>
      <c r="C6" s="18"/>
      <c r="D6" s="18"/>
      <c r="E6" s="18"/>
      <c r="F6" s="18"/>
    </row>
    <row r="7" spans="1:6" ht="15" thickBot="1">
      <c r="A7" s="23" t="s">
        <v>15</v>
      </c>
      <c r="B7" s="30">
        <f>B9+B14+B19+B24</f>
        <v>55227</v>
      </c>
      <c r="C7" s="30">
        <f>C9+C14+C19+C24</f>
        <v>149023</v>
      </c>
      <c r="D7" s="30">
        <f>D9+D14+D19+D24</f>
        <v>66779</v>
      </c>
      <c r="E7" s="31">
        <f>D7/B7</f>
        <v>1.2091730494142359</v>
      </c>
      <c r="F7" s="31">
        <f>D7/C7</f>
        <v>0.4481120363970662</v>
      </c>
    </row>
    <row r="8" spans="1:6" ht="14.25">
      <c r="A8" s="12"/>
      <c r="B8" s="32"/>
      <c r="C8" s="32"/>
      <c r="D8" s="32"/>
      <c r="E8" s="33"/>
      <c r="F8" s="33"/>
    </row>
    <row r="9" spans="1:6" ht="12.75">
      <c r="A9" s="3" t="s">
        <v>1</v>
      </c>
      <c r="B9" s="15">
        <f>B10</f>
        <v>27821</v>
      </c>
      <c r="C9" s="15">
        <f>C10</f>
        <v>74950</v>
      </c>
      <c r="D9" s="15">
        <f>D10</f>
        <v>34144</v>
      </c>
      <c r="E9" s="24">
        <f>D9/B9</f>
        <v>1.2272743610941375</v>
      </c>
      <c r="F9" s="24">
        <f>D9/C9</f>
        <v>0.45555703802535025</v>
      </c>
    </row>
    <row r="10" spans="1:6" ht="12.75">
      <c r="A10" s="4" t="s">
        <v>24</v>
      </c>
      <c r="B10" s="16">
        <v>27821</v>
      </c>
      <c r="C10" s="16">
        <v>74950</v>
      </c>
      <c r="D10" s="16">
        <v>34144</v>
      </c>
      <c r="E10" s="25">
        <f>D10/B10</f>
        <v>1.2272743610941375</v>
      </c>
      <c r="F10" s="25">
        <f>D10/C10</f>
        <v>0.45555703802535025</v>
      </c>
    </row>
    <row r="11" spans="1:6" ht="12.75">
      <c r="A11" s="4" t="s">
        <v>19</v>
      </c>
      <c r="B11" s="16">
        <v>3274</v>
      </c>
      <c r="C11" s="16">
        <v>7900</v>
      </c>
      <c r="D11" s="16">
        <v>3717</v>
      </c>
      <c r="E11" s="25">
        <f>D11/B11</f>
        <v>1.1353084911423335</v>
      </c>
      <c r="F11" s="25">
        <f>D11/C11</f>
        <v>0.47050632911392404</v>
      </c>
    </row>
    <row r="12" spans="1:6" ht="12.75">
      <c r="A12" s="4" t="s">
        <v>16</v>
      </c>
      <c r="B12" s="16">
        <v>48</v>
      </c>
      <c r="C12" s="16">
        <v>200</v>
      </c>
      <c r="D12" s="16">
        <v>109</v>
      </c>
      <c r="E12" s="25">
        <f>D12/B12</f>
        <v>2.2708333333333335</v>
      </c>
      <c r="F12" s="25">
        <f>D12/C12</f>
        <v>0.545</v>
      </c>
    </row>
    <row r="13" spans="1:6" ht="12.75">
      <c r="A13" s="4"/>
      <c r="B13" s="16"/>
      <c r="C13" s="16"/>
      <c r="D13" s="16"/>
      <c r="E13" s="25"/>
      <c r="F13" s="25"/>
    </row>
    <row r="14" spans="1:6" ht="12.75">
      <c r="A14" s="3" t="s">
        <v>0</v>
      </c>
      <c r="B14" s="15">
        <f>B15+B16+B17</f>
        <v>7311</v>
      </c>
      <c r="C14" s="15">
        <f>C15+C16+C17</f>
        <v>20000</v>
      </c>
      <c r="D14" s="15">
        <f>D15+D16+D17</f>
        <v>9733</v>
      </c>
      <c r="E14" s="24">
        <f>D14/B14</f>
        <v>1.331281630419915</v>
      </c>
      <c r="F14" s="24">
        <f>D14/C14</f>
        <v>0.48665</v>
      </c>
    </row>
    <row r="15" spans="1:6" ht="12.75">
      <c r="A15" s="4" t="s">
        <v>2</v>
      </c>
      <c r="B15" s="16">
        <f>1910+156+223+189+2588+548+184+499</f>
        <v>6297</v>
      </c>
      <c r="C15" s="16">
        <v>15800</v>
      </c>
      <c r="D15" s="16">
        <f>2294+178+265+79+3637+766+252+581</f>
        <v>8052</v>
      </c>
      <c r="E15" s="25">
        <f>D15/B15</f>
        <v>1.2787041448308718</v>
      </c>
      <c r="F15" s="25">
        <f>D15/C15</f>
        <v>0.509620253164557</v>
      </c>
    </row>
    <row r="16" spans="1:6" ht="12.75">
      <c r="A16" s="4" t="s">
        <v>3</v>
      </c>
      <c r="B16" s="16">
        <f>578+72</f>
        <v>650</v>
      </c>
      <c r="C16" s="16">
        <v>2300</v>
      </c>
      <c r="D16" s="16">
        <v>1199</v>
      </c>
      <c r="E16" s="25">
        <f>D16/B16</f>
        <v>1.8446153846153845</v>
      </c>
      <c r="F16" s="25">
        <f>D16/C16</f>
        <v>0.5213043478260869</v>
      </c>
    </row>
    <row r="17" spans="1:6" ht="12.75">
      <c r="A17" s="4" t="s">
        <v>12</v>
      </c>
      <c r="B17" s="16">
        <v>364</v>
      </c>
      <c r="C17" s="16">
        <v>1900</v>
      </c>
      <c r="D17" s="16">
        <v>482</v>
      </c>
      <c r="E17" s="25">
        <f>D17/B17</f>
        <v>1.3241758241758241</v>
      </c>
      <c r="F17" s="25">
        <f>D17/C17</f>
        <v>0.2536842105263158</v>
      </c>
    </row>
    <row r="18" spans="1:6" ht="12.75">
      <c r="A18" s="4"/>
      <c r="B18" s="16"/>
      <c r="C18" s="16"/>
      <c r="D18" s="16"/>
      <c r="E18" s="25"/>
      <c r="F18" s="25"/>
    </row>
    <row r="19" spans="1:6" ht="12.75">
      <c r="A19" s="3" t="s">
        <v>4</v>
      </c>
      <c r="B19" s="15">
        <f>B20+B21+B22</f>
        <v>257</v>
      </c>
      <c r="C19" s="15">
        <f>C20+C21+C22</f>
        <v>1223</v>
      </c>
      <c r="D19" s="15">
        <f>D20+D21+D22</f>
        <v>191</v>
      </c>
      <c r="E19" s="24">
        <f>D19/B19</f>
        <v>0.7431906614785992</v>
      </c>
      <c r="F19" s="24">
        <f>D19/C19</f>
        <v>0.1561733442354865</v>
      </c>
    </row>
    <row r="20" spans="1:6" ht="12.75">
      <c r="A20" s="2" t="s">
        <v>5</v>
      </c>
      <c r="B20" s="16">
        <v>37</v>
      </c>
      <c r="C20" s="16">
        <v>162</v>
      </c>
      <c r="D20" s="16">
        <v>37</v>
      </c>
      <c r="E20" s="25">
        <f>D20/B20</f>
        <v>1</v>
      </c>
      <c r="F20" s="25">
        <f>D20/C20</f>
        <v>0.22839506172839505</v>
      </c>
    </row>
    <row r="21" spans="1:6" ht="12.75">
      <c r="A21" s="2" t="s">
        <v>21</v>
      </c>
      <c r="B21" s="16">
        <v>42</v>
      </c>
      <c r="C21" s="16">
        <v>61</v>
      </c>
      <c r="D21" s="16">
        <v>0</v>
      </c>
      <c r="E21" s="25">
        <f>D21/B21</f>
        <v>0</v>
      </c>
      <c r="F21" s="25">
        <f>D21/C21</f>
        <v>0</v>
      </c>
    </row>
    <row r="22" spans="1:6" ht="12.75">
      <c r="A22" s="2" t="s">
        <v>20</v>
      </c>
      <c r="B22" s="16">
        <f>50+128</f>
        <v>178</v>
      </c>
      <c r="C22" s="16">
        <v>1000</v>
      </c>
      <c r="D22" s="16">
        <f>50+50+54</f>
        <v>154</v>
      </c>
      <c r="E22" s="25">
        <f>D22/B22</f>
        <v>0.8651685393258427</v>
      </c>
      <c r="F22" s="25">
        <f>D22/C22</f>
        <v>0.154</v>
      </c>
    </row>
    <row r="23" spans="1:6" ht="12.75">
      <c r="A23" s="2"/>
      <c r="B23" s="16"/>
      <c r="C23" s="16"/>
      <c r="D23" s="16"/>
      <c r="E23" s="25"/>
      <c r="F23" s="25"/>
    </row>
    <row r="24" spans="1:6" ht="12.75">
      <c r="A24" s="5" t="s">
        <v>6</v>
      </c>
      <c r="B24" s="15">
        <f>B25+B26+B27</f>
        <v>19838</v>
      </c>
      <c r="C24" s="15">
        <f>C25+C26+C27</f>
        <v>52850</v>
      </c>
      <c r="D24" s="15">
        <f>D25+D26+D27</f>
        <v>22711</v>
      </c>
      <c r="E24" s="24">
        <f>D24/B24</f>
        <v>1.1448230668414154</v>
      </c>
      <c r="F24" s="24">
        <f>D24/C24</f>
        <v>0.4297256385998108</v>
      </c>
    </row>
    <row r="25" spans="1:6" ht="12.75">
      <c r="A25" s="6" t="s">
        <v>7</v>
      </c>
      <c r="B25" s="17">
        <v>1413</v>
      </c>
      <c r="C25" s="17">
        <v>4850</v>
      </c>
      <c r="D25" s="17">
        <v>1593</v>
      </c>
      <c r="E25" s="26">
        <f>D25/B25</f>
        <v>1.127388535031847</v>
      </c>
      <c r="F25" s="26">
        <f>D25/C25</f>
        <v>0.3284536082474227</v>
      </c>
    </row>
    <row r="26" spans="1:6" ht="12.75">
      <c r="A26" s="7" t="s">
        <v>8</v>
      </c>
      <c r="B26" s="17">
        <v>1117</v>
      </c>
      <c r="C26" s="17">
        <v>2450</v>
      </c>
      <c r="D26" s="17">
        <v>1386</v>
      </c>
      <c r="E26" s="26">
        <f>D26/B26</f>
        <v>1.2408236347358996</v>
      </c>
      <c r="F26" s="26">
        <f>D26/C26</f>
        <v>0.5657142857142857</v>
      </c>
    </row>
    <row r="27" spans="1:6" ht="12.75">
      <c r="A27" s="7" t="s">
        <v>9</v>
      </c>
      <c r="B27" s="17">
        <v>17308</v>
      </c>
      <c r="C27" s="17">
        <v>45550</v>
      </c>
      <c r="D27" s="17">
        <v>19732</v>
      </c>
      <c r="E27" s="26">
        <f>D27/B27</f>
        <v>1.1400508435405592</v>
      </c>
      <c r="F27" s="26">
        <f>D27/C27</f>
        <v>0.4331942919868277</v>
      </c>
    </row>
    <row r="28" spans="1:6" ht="13.5" thickBot="1">
      <c r="A28" s="4"/>
      <c r="B28" s="16"/>
      <c r="C28" s="16"/>
      <c r="D28" s="16"/>
      <c r="E28" s="25"/>
      <c r="F28" s="25"/>
    </row>
    <row r="29" spans="1:6" ht="15" thickBot="1">
      <c r="A29" s="10" t="s">
        <v>26</v>
      </c>
      <c r="B29" s="30">
        <f>B31+B33</f>
        <v>10860</v>
      </c>
      <c r="C29" s="30">
        <f>C31+C33</f>
        <v>26255</v>
      </c>
      <c r="D29" s="30">
        <f>D31+D33</f>
        <v>10902</v>
      </c>
      <c r="E29" s="31">
        <f>D29/B29</f>
        <v>1.003867403314917</v>
      </c>
      <c r="F29" s="31">
        <f>D29/C29</f>
        <v>0.4152351932965149</v>
      </c>
    </row>
    <row r="30" spans="1:6" ht="12.75">
      <c r="A30" s="4"/>
      <c r="B30" s="16"/>
      <c r="C30" s="16"/>
      <c r="D30" s="16"/>
      <c r="E30" s="25"/>
      <c r="F30" s="25"/>
    </row>
    <row r="31" spans="1:6" ht="12.75">
      <c r="A31" s="5" t="s">
        <v>10</v>
      </c>
      <c r="B31" s="15">
        <v>8120</v>
      </c>
      <c r="C31" s="15">
        <v>17027</v>
      </c>
      <c r="D31" s="15">
        <v>7857</v>
      </c>
      <c r="E31" s="24">
        <f>D31/B31</f>
        <v>0.9676108374384237</v>
      </c>
      <c r="F31" s="24">
        <f>D31/C31</f>
        <v>0.46144358959299936</v>
      </c>
    </row>
    <row r="32" spans="1:6" ht="12.75">
      <c r="A32" s="2"/>
      <c r="B32" s="16"/>
      <c r="C32" s="16"/>
      <c r="D32" s="16"/>
      <c r="E32" s="25"/>
      <c r="F32" s="25"/>
    </row>
    <row r="33" spans="1:6" ht="12.75">
      <c r="A33" s="5" t="s">
        <v>11</v>
      </c>
      <c r="B33" s="15">
        <v>2740</v>
      </c>
      <c r="C33" s="15">
        <v>9228</v>
      </c>
      <c r="D33" s="15">
        <v>3045</v>
      </c>
      <c r="E33" s="24">
        <f>D33/B33</f>
        <v>1.1113138686131387</v>
      </c>
      <c r="F33" s="24">
        <f>D33/C33</f>
        <v>0.32997399219765927</v>
      </c>
    </row>
    <row r="34" spans="1:6" ht="13.5" thickBot="1">
      <c r="A34" s="11"/>
      <c r="B34" s="34"/>
      <c r="C34" s="34"/>
      <c r="D34" s="34"/>
      <c r="E34" s="35"/>
      <c r="F34" s="35"/>
    </row>
    <row r="35" spans="1:6" ht="15" thickBot="1">
      <c r="A35" s="10" t="s">
        <v>27</v>
      </c>
      <c r="B35" s="30">
        <v>4086</v>
      </c>
      <c r="C35" s="30">
        <v>7810</v>
      </c>
      <c r="D35" s="30">
        <v>4723</v>
      </c>
      <c r="E35" s="31">
        <f>D35/B35</f>
        <v>1.1558981889378366</v>
      </c>
      <c r="F35" s="31">
        <f>D35/C35</f>
        <v>0.6047375160051216</v>
      </c>
    </row>
    <row r="36" spans="1:6" ht="13.5" thickBot="1">
      <c r="A36" s="9" t="s">
        <v>18</v>
      </c>
      <c r="B36" s="36"/>
      <c r="C36" s="36"/>
      <c r="D36" s="36"/>
      <c r="E36" s="37"/>
      <c r="F36" s="37"/>
    </row>
    <row r="37" spans="1:6" ht="15.75" customHeight="1" thickBot="1">
      <c r="A37" s="8" t="s">
        <v>14</v>
      </c>
      <c r="B37" s="19">
        <f>B7+B29+B35</f>
        <v>70173</v>
      </c>
      <c r="C37" s="19">
        <f>C7+C29+C35</f>
        <v>183088</v>
      </c>
      <c r="D37" s="19">
        <f>D7+D29+D35</f>
        <v>82404</v>
      </c>
      <c r="E37" s="27">
        <f>D37/B37</f>
        <v>1.174297806848788</v>
      </c>
      <c r="F37" s="27">
        <f>D37/C37</f>
        <v>0.45007865070348685</v>
      </c>
    </row>
    <row r="39" ht="12.75">
      <c r="A39" s="1"/>
    </row>
  </sheetData>
  <mergeCells count="1">
    <mergeCell ref="A4:A5"/>
  </mergeCells>
  <printOptions horizontalCentered="1"/>
  <pageMargins left="0.3937007874015748" right="0.3937007874015748" top="0.5905511811023623" bottom="0.3937007874015748" header="0.3937007874015748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2008-07-29T07:22:18Z</cp:lastPrinted>
  <dcterms:created xsi:type="dcterms:W3CDTF">1998-03-09T10:12:41Z</dcterms:created>
  <dcterms:modified xsi:type="dcterms:W3CDTF">2008-09-05T09:14:32Z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