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2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<sst xmlns="http://schemas.openxmlformats.org/spreadsheetml/2006/main" count="75" uniqueCount="63">
  <si>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Č.r.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</si>
  <si>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</si>
  <si>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</si>
  <si>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</si>
  <si>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</si>
  <si>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</si>
  <si>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</si>
  <si>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</si>
  <si>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</si>
  <si>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</si>
  <si>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</si>
  <si>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Záväzky voči bankám </t>
  </si>
  <si>
    <t>z toho:</t>
  </si>
  <si>
    <t>Záväzky z cenných papierov</t>
  </si>
  <si>
    <t xml:space="preserve">- fond na financovanie vývozných úverov </t>
  </si>
  <si>
    <t xml:space="preserve">- ostatné účelové finančné fondy </t>
  </si>
  <si>
    <t>Rezervy</t>
  </si>
  <si>
    <t>Fondy tvorené zo zisku a ostatné fondy</t>
  </si>
  <si>
    <t xml:space="preserve">Ostatné pasíva </t>
  </si>
  <si>
    <t>11.</t>
  </si>
  <si>
    <t>12.</t>
  </si>
  <si>
    <t>PASÍVA CELKOM</t>
  </si>
  <si>
    <t xml:space="preserve">Záväzky z iných hodnôt </t>
  </si>
  <si>
    <t>13.</t>
  </si>
  <si>
    <t>14.</t>
  </si>
  <si>
    <t>15.</t>
  </si>
  <si>
    <t>PASÍVA (v tis.Sk)</t>
  </si>
  <si>
    <t xml:space="preserve">- záväzky zo štátnych pokl. poukážok </t>
  </si>
  <si>
    <t xml:space="preserve">- z poisťovacích činností </t>
  </si>
  <si>
    <t>Rozpočet</t>
  </si>
  <si>
    <t>Základné imanie a kapitálové fondy</t>
  </si>
  <si>
    <t>- základné imanie</t>
  </si>
  <si>
    <t>- ostatné kapitálové fondy</t>
  </si>
  <si>
    <t xml:space="preserve">- z bankových činností </t>
  </si>
  <si>
    <t>Prijaté úvery od bánk</t>
  </si>
  <si>
    <t>Ostatné záväzky voči klientom</t>
  </si>
  <si>
    <t xml:space="preserve">Účelové fondy tvorené zo zverených zdrojov financovania </t>
  </si>
  <si>
    <t>- fond na vyrovnávanie ekon.rozdielov z operácií na fin. trhoch</t>
  </si>
  <si>
    <t>Účelové fondy tvorené z vlastných zdrojov financovania</t>
  </si>
  <si>
    <t>- fond na záruky</t>
  </si>
  <si>
    <t>16.</t>
  </si>
  <si>
    <t>-</t>
  </si>
  <si>
    <t>Skutočnosť</t>
  </si>
  <si>
    <t>- z úverov prijatých od NBS</t>
  </si>
  <si>
    <t>- z prijatých úverov od bánk</t>
  </si>
  <si>
    <t>Dlhodobé cenné papiere vydané EXIMBANKOU SR</t>
  </si>
  <si>
    <t xml:space="preserve">Výsledok hospodárenia minulých rokov </t>
  </si>
  <si>
    <t>- ostatné rezervy</t>
  </si>
  <si>
    <t>- fond na vyrovnávanie úrok.rozdielov z operácií na fin. trhoch</t>
  </si>
  <si>
    <t>- fond na krytie neobchodovateľných rizík</t>
  </si>
  <si>
    <t xml:space="preserve">- fond na krytie obchodovateľných rizík </t>
  </si>
  <si>
    <t>- rezervný fond</t>
  </si>
  <si>
    <t>Rozdiel</t>
  </si>
  <si>
    <t>- fond na krytie neobchodovateľných rizík strednodobých a dlhodobých vývozných úverov</t>
  </si>
  <si>
    <t>Príloha č.2</t>
  </si>
  <si>
    <t>k 31.12.2006</t>
  </si>
  <si>
    <t>Záväzky z poistenia a zaistenia</t>
  </si>
  <si>
    <t>k 31.12.2005</t>
  </si>
  <si>
    <t>skut. 2006 - skut. 2005</t>
  </si>
  <si>
    <t>skut. 2006 - rozpočet 2006</t>
  </si>
  <si>
    <t>Výsledok hospodárenia bežného roka</t>
  </si>
  <si>
    <t>Plnenie rozpočtu pasív k 31.12.2006</t>
  </si>
  <si>
    <t>- záväzky zo zaistenia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</si>
</sst>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6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sz val="12"/>
      <name val="AT*Switzerland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49" fontId="2" fillId="2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165" fontId="2" fillId="0" borderId="9" xfId="16" applyNumberFormat="1" applyFont="1" applyBorder="1" applyAlignment="1">
      <alignment horizontal="center" vertical="center" wrapText="1"/>
    </xf>
    <xf numFmtId="165" fontId="1" fillId="0" borderId="10" xfId="16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3" fontId="2" fillId="2" borderId="5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49" fontId="3" fillId="3" borderId="11" xfId="0" applyNumberFormat="1" applyFont="1" applyFill="1" applyBorder="1" applyAlignment="1">
      <alignment horizontal="centerContinuous" vertical="center" wrapText="1"/>
    </xf>
    <xf numFmtId="3" fontId="1" fillId="3" borderId="9" xfId="0" applyFont="1" applyFill="1" applyBorder="1" applyAlignment="1">
      <alignment horizontal="centerContinuous"/>
    </xf>
    <xf numFmtId="3" fontId="1" fillId="0" borderId="2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3" fontId="4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2" fillId="3" borderId="6" xfId="0" applyFont="1" applyFill="1" applyBorder="1" applyAlignment="1">
      <alignment horizontal="center"/>
    </xf>
    <xf numFmtId="3" fontId="5" fillId="0" borderId="0" xfId="0" applyFont="1" applyAlignment="1">
      <alignment/>
    </xf>
    <xf numFmtId="3" fontId="1" fillId="0" borderId="8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3" fontId="3" fillId="0" borderId="0" xfId="0" applyFont="1" applyAlignment="1">
      <alignment/>
    </xf>
    <xf numFmtId="3" fontId="2" fillId="3" borderId="1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34">
      <selection activeCell="C57" sqref="C57"/>
    </sheetView>
  </sheetViews>
  <sheetFormatPr defaultColWidth="9.00390625" defaultRowHeight="12.75"/>
  <cols>
    <col min="1" max="1" width="4.125" style="0" customWidth="1"/>
    <col min="2" max="2" width="47.75390625" style="0" customWidth="1"/>
    <col min="3" max="3" width="11.75390625" style="0" customWidth="1"/>
    <col min="4" max="5" width="11.75390625" style="0" bestFit="1" customWidth="1"/>
    <col min="6" max="6" width="11.00390625" style="0" bestFit="1" customWidth="1"/>
    <col min="7" max="7" width="13.25390625" style="0" bestFit="1" customWidth="1"/>
  </cols>
  <sheetData>
    <row r="1" ht="21" customHeight="1">
      <c r="G1" s="28" t="s">
        <v>54</v>
      </c>
    </row>
    <row r="2" ht="21.75" customHeight="1">
      <c r="A2" s="47" t="s">
        <v>61</v>
      </c>
    </row>
    <row r="3" ht="22.5" customHeight="1" thickBot="1"/>
    <row r="4" spans="1:7" ht="16.5" customHeight="1">
      <c r="A4" s="21"/>
      <c r="B4" s="23"/>
      <c r="C4" s="48" t="s">
        <v>42</v>
      </c>
      <c r="D4" s="48" t="s">
        <v>29</v>
      </c>
      <c r="E4" s="48" t="s">
        <v>42</v>
      </c>
      <c r="F4" s="48" t="s">
        <v>52</v>
      </c>
      <c r="G4" s="48" t="s">
        <v>52</v>
      </c>
    </row>
    <row r="5" spans="1:7" ht="26.25" thickBot="1">
      <c r="A5" s="43" t="s">
        <v>0</v>
      </c>
      <c r="B5" s="22" t="s">
        <v>26</v>
      </c>
      <c r="C5" s="46" t="s">
        <v>57</v>
      </c>
      <c r="D5" s="46" t="s">
        <v>55</v>
      </c>
      <c r="E5" s="46" t="s">
        <v>55</v>
      </c>
      <c r="F5" s="46" t="s">
        <v>58</v>
      </c>
      <c r="G5" s="46" t="s">
        <v>59</v>
      </c>
    </row>
    <row r="6" spans="1:7" ht="16.5" customHeight="1">
      <c r="A6" s="10" t="s">
        <v>1</v>
      </c>
      <c r="B6" s="1" t="s">
        <v>11</v>
      </c>
      <c r="C6" s="25">
        <f>C8+C9</f>
        <v>367461</v>
      </c>
      <c r="D6" s="25">
        <f>D8+D9</f>
        <v>0</v>
      </c>
      <c r="E6" s="25">
        <f>E8+E9</f>
        <v>888048</v>
      </c>
      <c r="F6" s="25">
        <f>E6-C6</f>
        <v>520587</v>
      </c>
      <c r="G6" s="25">
        <f>E6-D6</f>
        <v>888048</v>
      </c>
    </row>
    <row r="7" spans="1:7" ht="16.5" customHeight="1">
      <c r="A7" s="11"/>
      <c r="B7" s="2" t="s">
        <v>12</v>
      </c>
      <c r="C7" s="35"/>
      <c r="D7" s="35"/>
      <c r="E7" s="35"/>
      <c r="F7" s="35"/>
      <c r="G7" s="35"/>
    </row>
    <row r="8" spans="1:7" ht="16.5" customHeight="1">
      <c r="A8" s="12"/>
      <c r="B8" s="8" t="s">
        <v>43</v>
      </c>
      <c r="C8" s="36">
        <v>0</v>
      </c>
      <c r="D8" s="36">
        <v>0</v>
      </c>
      <c r="E8" s="36">
        <v>0</v>
      </c>
      <c r="F8" s="36">
        <f>E8-C8</f>
        <v>0</v>
      </c>
      <c r="G8" s="36">
        <f>E8-D8</f>
        <v>0</v>
      </c>
    </row>
    <row r="9" spans="1:7" ht="16.5" customHeight="1" thickBot="1">
      <c r="A9" s="13"/>
      <c r="B9" s="4" t="s">
        <v>44</v>
      </c>
      <c r="C9" s="37">
        <v>367461</v>
      </c>
      <c r="D9" s="37">
        <v>0</v>
      </c>
      <c r="E9" s="37">
        <v>888048</v>
      </c>
      <c r="F9" s="37">
        <f>E9-C9</f>
        <v>520587</v>
      </c>
      <c r="G9" s="37">
        <f>E9-D9</f>
        <v>888048</v>
      </c>
    </row>
    <row r="10" spans="1:7" s="44" customFormat="1" ht="16.5" customHeight="1" thickBot="1">
      <c r="A10" s="14" t="s">
        <v>2</v>
      </c>
      <c r="B10" s="5" t="s">
        <v>22</v>
      </c>
      <c r="C10" s="38">
        <v>0</v>
      </c>
      <c r="D10" s="38">
        <v>0</v>
      </c>
      <c r="E10" s="38">
        <v>0</v>
      </c>
      <c r="F10" s="38">
        <f>E10-C10</f>
        <v>0</v>
      </c>
      <c r="G10" s="38">
        <f>E10-D10</f>
        <v>0</v>
      </c>
    </row>
    <row r="11" spans="1:7" ht="16.5" customHeight="1">
      <c r="A11" s="15" t="s">
        <v>3</v>
      </c>
      <c r="B11" s="1" t="s">
        <v>13</v>
      </c>
      <c r="C11" s="39">
        <v>0</v>
      </c>
      <c r="D11" s="39">
        <v>0</v>
      </c>
      <c r="E11" s="39">
        <v>0</v>
      </c>
      <c r="F11" s="39">
        <f>E11-C11</f>
        <v>0</v>
      </c>
      <c r="G11" s="39">
        <f>E11-D11</f>
        <v>0</v>
      </c>
    </row>
    <row r="12" spans="1:7" ht="16.5" customHeight="1">
      <c r="A12" s="16"/>
      <c r="B12" s="2" t="s">
        <v>12</v>
      </c>
      <c r="C12" s="35"/>
      <c r="D12" s="35"/>
      <c r="E12" s="35"/>
      <c r="F12" s="35"/>
      <c r="G12" s="35"/>
    </row>
    <row r="13" spans="1:7" ht="16.5" customHeight="1" thickBot="1">
      <c r="A13" s="17"/>
      <c r="B13" s="27" t="s">
        <v>27</v>
      </c>
      <c r="C13" s="37">
        <v>0</v>
      </c>
      <c r="D13" s="37">
        <v>0</v>
      </c>
      <c r="E13" s="37">
        <v>0</v>
      </c>
      <c r="F13" s="37">
        <f>E13-C13</f>
        <v>0</v>
      </c>
      <c r="G13" s="37">
        <f>E13-D13</f>
        <v>0</v>
      </c>
    </row>
    <row r="14" spans="1:7" ht="16.5" customHeight="1" thickBot="1">
      <c r="A14" s="14" t="s">
        <v>4</v>
      </c>
      <c r="B14" s="5" t="s">
        <v>35</v>
      </c>
      <c r="C14" s="40">
        <v>0</v>
      </c>
      <c r="D14" s="40">
        <v>0</v>
      </c>
      <c r="E14" s="40">
        <v>0</v>
      </c>
      <c r="F14" s="40">
        <f>E14-C14</f>
        <v>0</v>
      </c>
      <c r="G14" s="40">
        <f>E14-D14</f>
        <v>0</v>
      </c>
    </row>
    <row r="15" spans="1:7" ht="16.5" customHeight="1">
      <c r="A15" s="49" t="s">
        <v>5</v>
      </c>
      <c r="B15" s="29" t="s">
        <v>56</v>
      </c>
      <c r="C15" s="38">
        <v>9120</v>
      </c>
      <c r="D15" s="38">
        <v>8000</v>
      </c>
      <c r="E15" s="38">
        <v>7573</v>
      </c>
      <c r="F15" s="38">
        <f>E15-C15</f>
        <v>-1547</v>
      </c>
      <c r="G15" s="38">
        <f>E15-D15</f>
        <v>-427</v>
      </c>
    </row>
    <row r="16" spans="1:7" ht="16.5" customHeight="1">
      <c r="A16" s="49"/>
      <c r="B16" s="2" t="s">
        <v>12</v>
      </c>
      <c r="C16" s="38"/>
      <c r="D16" s="38"/>
      <c r="E16" s="38"/>
      <c r="F16" s="38"/>
      <c r="G16" s="38"/>
    </row>
    <row r="17" spans="1:7" ht="16.5" customHeight="1" thickBot="1">
      <c r="A17" s="34"/>
      <c r="B17" s="2" t="s">
        <v>62</v>
      </c>
      <c r="C17" s="24">
        <v>9075</v>
      </c>
      <c r="D17" s="50" t="s">
        <v>41</v>
      </c>
      <c r="E17" s="35">
        <v>7478</v>
      </c>
      <c r="F17" s="50" t="s">
        <v>41</v>
      </c>
      <c r="G17" s="51" t="s">
        <v>41</v>
      </c>
    </row>
    <row r="18" spans="1:7" ht="26.25" customHeight="1">
      <c r="A18" s="18" t="s">
        <v>6</v>
      </c>
      <c r="B18" s="1" t="s">
        <v>36</v>
      </c>
      <c r="C18" s="25">
        <f>C20+C21+C22</f>
        <v>1694236</v>
      </c>
      <c r="D18" s="25">
        <f>D20+D21+D22</f>
        <v>1694236</v>
      </c>
      <c r="E18" s="25">
        <f>E20+E21+E22</f>
        <v>1694236</v>
      </c>
      <c r="F18" s="25">
        <f>E18-C18</f>
        <v>0</v>
      </c>
      <c r="G18" s="25">
        <f>E18-D18</f>
        <v>0</v>
      </c>
    </row>
    <row r="19" spans="1:7" ht="15" customHeight="1">
      <c r="A19" s="12"/>
      <c r="B19" s="2" t="s">
        <v>12</v>
      </c>
      <c r="C19" s="35"/>
      <c r="D19" s="35"/>
      <c r="E19" s="35"/>
      <c r="F19" s="35"/>
      <c r="G19" s="35"/>
    </row>
    <row r="20" spans="1:7" ht="18.75" customHeight="1">
      <c r="A20" s="12"/>
      <c r="B20" s="8" t="s">
        <v>14</v>
      </c>
      <c r="C20" s="36">
        <v>500000</v>
      </c>
      <c r="D20" s="36">
        <v>500000</v>
      </c>
      <c r="E20" s="36">
        <v>500000</v>
      </c>
      <c r="F20" s="36">
        <f>E20-C20</f>
        <v>0</v>
      </c>
      <c r="G20" s="36">
        <f>E20-D20</f>
        <v>0</v>
      </c>
    </row>
    <row r="21" spans="1:7" ht="26.25" customHeight="1">
      <c r="A21" s="12"/>
      <c r="B21" s="3" t="s">
        <v>37</v>
      </c>
      <c r="C21" s="41">
        <v>0</v>
      </c>
      <c r="D21" s="41">
        <v>0</v>
      </c>
      <c r="E21" s="41">
        <v>0</v>
      </c>
      <c r="F21" s="41">
        <f>E21-C21</f>
        <v>0</v>
      </c>
      <c r="G21" s="41">
        <f>E21-D21</f>
        <v>0</v>
      </c>
    </row>
    <row r="22" spans="1:7" ht="17.25" customHeight="1" thickBot="1">
      <c r="A22" s="12"/>
      <c r="B22" s="3" t="s">
        <v>49</v>
      </c>
      <c r="C22" s="41">
        <v>1194236</v>
      </c>
      <c r="D22" s="41">
        <v>1194236</v>
      </c>
      <c r="E22" s="41">
        <v>1194236</v>
      </c>
      <c r="F22" s="41">
        <f>E22-C22</f>
        <v>0</v>
      </c>
      <c r="G22" s="41">
        <f>E22-D22</f>
        <v>0</v>
      </c>
    </row>
    <row r="23" spans="1:7" ht="26.25" customHeight="1">
      <c r="A23" s="18" t="s">
        <v>7</v>
      </c>
      <c r="B23" s="1" t="s">
        <v>38</v>
      </c>
      <c r="C23" s="25">
        <f>C25+C26+C27+C28+C29</f>
        <v>1010502</v>
      </c>
      <c r="D23" s="25">
        <f>D25+D26+D27+D28+D29</f>
        <v>1005837</v>
      </c>
      <c r="E23" s="25">
        <f>E25+E26+E27+E28+E29</f>
        <v>1004927</v>
      </c>
      <c r="F23" s="25">
        <f>E23-C23</f>
        <v>-5575</v>
      </c>
      <c r="G23" s="25">
        <f>E23-D23</f>
        <v>-910</v>
      </c>
    </row>
    <row r="24" spans="1:7" ht="15" customHeight="1">
      <c r="A24" s="12"/>
      <c r="B24" s="2" t="s">
        <v>12</v>
      </c>
      <c r="C24" s="35"/>
      <c r="D24" s="35"/>
      <c r="E24" s="35"/>
      <c r="F24" s="35"/>
      <c r="G24" s="35"/>
    </row>
    <row r="25" spans="1:7" ht="16.5" customHeight="1">
      <c r="A25" s="12"/>
      <c r="B25" s="8" t="s">
        <v>39</v>
      </c>
      <c r="C25" s="36">
        <v>587736</v>
      </c>
      <c r="D25" s="36">
        <v>587736</v>
      </c>
      <c r="E25" s="36">
        <v>587736</v>
      </c>
      <c r="F25" s="36">
        <f aca="true" t="shared" si="0" ref="F25:F31">E25-C25</f>
        <v>0</v>
      </c>
      <c r="G25" s="36">
        <f aca="true" t="shared" si="1" ref="G25:G31">E25-D25</f>
        <v>0</v>
      </c>
    </row>
    <row r="26" spans="1:7" ht="16.5" customHeight="1">
      <c r="A26" s="12"/>
      <c r="B26" s="3" t="s">
        <v>50</v>
      </c>
      <c r="C26" s="41">
        <v>391601</v>
      </c>
      <c r="D26" s="41">
        <v>391601</v>
      </c>
      <c r="E26" s="41">
        <v>391601</v>
      </c>
      <c r="F26" s="41">
        <f t="shared" si="0"/>
        <v>0</v>
      </c>
      <c r="G26" s="41">
        <f t="shared" si="1"/>
        <v>0</v>
      </c>
    </row>
    <row r="27" spans="1:7" ht="25.5">
      <c r="A27" s="12"/>
      <c r="B27" s="9" t="s">
        <v>53</v>
      </c>
      <c r="C27" s="45">
        <v>20000</v>
      </c>
      <c r="D27" s="45">
        <v>20000</v>
      </c>
      <c r="E27" s="45">
        <v>20000</v>
      </c>
      <c r="F27" s="45">
        <f t="shared" si="0"/>
        <v>0</v>
      </c>
      <c r="G27" s="45">
        <f t="shared" si="1"/>
        <v>0</v>
      </c>
    </row>
    <row r="28" spans="1:7" ht="25.5">
      <c r="A28" s="12"/>
      <c r="B28" s="9" t="s">
        <v>48</v>
      </c>
      <c r="C28" s="45">
        <v>11165</v>
      </c>
      <c r="D28" s="45">
        <v>6500</v>
      </c>
      <c r="E28" s="45">
        <v>5590</v>
      </c>
      <c r="F28" s="45">
        <f t="shared" si="0"/>
        <v>-5575</v>
      </c>
      <c r="G28" s="45">
        <f t="shared" si="1"/>
        <v>-910</v>
      </c>
    </row>
    <row r="29" spans="1:7" ht="16.5" customHeight="1" thickBot="1">
      <c r="A29" s="13"/>
      <c r="B29" s="4" t="s">
        <v>15</v>
      </c>
      <c r="C29" s="42">
        <v>0</v>
      </c>
      <c r="D29" s="42">
        <v>0</v>
      </c>
      <c r="E29" s="42">
        <v>0</v>
      </c>
      <c r="F29" s="42">
        <f t="shared" si="0"/>
        <v>0</v>
      </c>
      <c r="G29" s="42">
        <f t="shared" si="1"/>
        <v>0</v>
      </c>
    </row>
    <row r="30" spans="1:7" ht="16.5" customHeight="1" thickBot="1">
      <c r="A30" s="31" t="s">
        <v>8</v>
      </c>
      <c r="B30" s="5" t="s">
        <v>45</v>
      </c>
      <c r="C30" s="40">
        <v>0</v>
      </c>
      <c r="D30" s="40">
        <v>0</v>
      </c>
      <c r="E30" s="40">
        <v>0</v>
      </c>
      <c r="F30" s="40">
        <f t="shared" si="0"/>
        <v>0</v>
      </c>
      <c r="G30" s="40">
        <f t="shared" si="1"/>
        <v>0</v>
      </c>
    </row>
    <row r="31" spans="1:7" ht="16.5" customHeight="1">
      <c r="A31" s="30" t="s">
        <v>9</v>
      </c>
      <c r="B31" s="29" t="s">
        <v>30</v>
      </c>
      <c r="C31" s="26">
        <f>C33+C34</f>
        <v>3000000</v>
      </c>
      <c r="D31" s="26">
        <f>D33+D34</f>
        <v>3000000</v>
      </c>
      <c r="E31" s="26">
        <f>E33+E34</f>
        <v>3000000</v>
      </c>
      <c r="F31" s="26">
        <f t="shared" si="0"/>
        <v>0</v>
      </c>
      <c r="G31" s="26">
        <f t="shared" si="1"/>
        <v>0</v>
      </c>
    </row>
    <row r="32" spans="1:7" ht="16.5" customHeight="1">
      <c r="A32" s="12"/>
      <c r="B32" s="2" t="s">
        <v>12</v>
      </c>
      <c r="C32" s="35"/>
      <c r="D32" s="35"/>
      <c r="E32" s="35"/>
      <c r="F32" s="35"/>
      <c r="G32" s="35"/>
    </row>
    <row r="33" spans="1:7" ht="16.5" customHeight="1">
      <c r="A33" s="12"/>
      <c r="B33" s="8" t="s">
        <v>31</v>
      </c>
      <c r="C33" s="36">
        <v>3000000</v>
      </c>
      <c r="D33" s="36">
        <v>3000000</v>
      </c>
      <c r="E33" s="36">
        <v>3000000</v>
      </c>
      <c r="F33" s="36">
        <f>E33-C33</f>
        <v>0</v>
      </c>
      <c r="G33" s="36">
        <f>E33-D33</f>
        <v>0</v>
      </c>
    </row>
    <row r="34" spans="1:7" ht="16.5" customHeight="1" thickBot="1">
      <c r="A34" s="13"/>
      <c r="B34" s="27" t="s">
        <v>32</v>
      </c>
      <c r="C34" s="37">
        <v>0</v>
      </c>
      <c r="D34" s="37">
        <v>0</v>
      </c>
      <c r="E34" s="37">
        <v>0</v>
      </c>
      <c r="F34" s="37">
        <f>E34-C34</f>
        <v>0</v>
      </c>
      <c r="G34" s="37">
        <f>E34-D34</f>
        <v>0</v>
      </c>
    </row>
    <row r="35" spans="1:7" ht="16.5" customHeight="1">
      <c r="A35" s="30" t="s">
        <v>10</v>
      </c>
      <c r="B35" s="29" t="s">
        <v>17</v>
      </c>
      <c r="C35" s="38">
        <v>541898</v>
      </c>
      <c r="D35" s="38">
        <v>543400</v>
      </c>
      <c r="E35" s="38">
        <v>540910</v>
      </c>
      <c r="F35" s="38">
        <f>E35-C35</f>
        <v>-988</v>
      </c>
      <c r="G35" s="38">
        <f>E35-D35</f>
        <v>-2490</v>
      </c>
    </row>
    <row r="36" spans="1:7" ht="16.5" customHeight="1">
      <c r="A36" s="12"/>
      <c r="B36" s="2" t="s">
        <v>12</v>
      </c>
      <c r="C36" s="35"/>
      <c r="D36" s="35"/>
      <c r="E36" s="35"/>
      <c r="F36" s="35"/>
      <c r="G36" s="35"/>
    </row>
    <row r="37" spans="1:7" ht="16.5" customHeight="1" thickBot="1">
      <c r="A37" s="12"/>
      <c r="B37" s="2" t="s">
        <v>51</v>
      </c>
      <c r="C37" s="35">
        <v>540910</v>
      </c>
      <c r="D37" s="35">
        <v>540910</v>
      </c>
      <c r="E37" s="35">
        <v>540910</v>
      </c>
      <c r="F37" s="35">
        <f>E37-C37</f>
        <v>0</v>
      </c>
      <c r="G37" s="35">
        <f>E37-D37</f>
        <v>0</v>
      </c>
    </row>
    <row r="38" spans="1:7" ht="16.5" customHeight="1">
      <c r="A38" s="18" t="s">
        <v>19</v>
      </c>
      <c r="B38" s="1" t="s">
        <v>16</v>
      </c>
      <c r="C38" s="25">
        <f>C40+C41+C42</f>
        <v>853432</v>
      </c>
      <c r="D38" s="25">
        <f>D40+D41+D42</f>
        <v>766101</v>
      </c>
      <c r="E38" s="25">
        <f>E40+E41+E42</f>
        <v>946997</v>
      </c>
      <c r="F38" s="25">
        <f>E38-C38</f>
        <v>93565</v>
      </c>
      <c r="G38" s="25">
        <f>E38-D38</f>
        <v>180896</v>
      </c>
    </row>
    <row r="39" spans="1:7" ht="16.5" customHeight="1">
      <c r="A39" s="12"/>
      <c r="B39" s="2" t="s">
        <v>12</v>
      </c>
      <c r="C39" s="35"/>
      <c r="D39" s="35"/>
      <c r="E39" s="35"/>
      <c r="F39" s="35"/>
      <c r="G39" s="35"/>
    </row>
    <row r="40" spans="1:7" ht="16.5" customHeight="1">
      <c r="A40" s="12"/>
      <c r="B40" s="8" t="s">
        <v>33</v>
      </c>
      <c r="C40" s="36">
        <v>166350</v>
      </c>
      <c r="D40" s="36">
        <v>60880</v>
      </c>
      <c r="E40" s="36">
        <v>173704</v>
      </c>
      <c r="F40" s="36">
        <f aca="true" t="shared" si="2" ref="F40:F47">E40-C40</f>
        <v>7354</v>
      </c>
      <c r="G40" s="36">
        <f aca="true" t="shared" si="3" ref="G40:G47">E40-D40</f>
        <v>112824</v>
      </c>
    </row>
    <row r="41" spans="1:7" ht="16.5" customHeight="1">
      <c r="A41" s="12"/>
      <c r="B41" s="3" t="s">
        <v>28</v>
      </c>
      <c r="C41" s="41">
        <v>609698</v>
      </c>
      <c r="D41" s="41">
        <v>631180</v>
      </c>
      <c r="E41" s="41">
        <f>509252+127666</f>
        <v>636918</v>
      </c>
      <c r="F41" s="41">
        <f t="shared" si="2"/>
        <v>27220</v>
      </c>
      <c r="G41" s="41">
        <f t="shared" si="3"/>
        <v>5738</v>
      </c>
    </row>
    <row r="42" spans="1:7" ht="16.5" customHeight="1" thickBot="1">
      <c r="A42" s="13"/>
      <c r="B42" s="27" t="s">
        <v>47</v>
      </c>
      <c r="C42" s="35">
        <v>77384</v>
      </c>
      <c r="D42" s="35">
        <v>74041</v>
      </c>
      <c r="E42" s="35">
        <v>136375</v>
      </c>
      <c r="F42" s="35">
        <f t="shared" si="2"/>
        <v>58991</v>
      </c>
      <c r="G42" s="35">
        <f t="shared" si="3"/>
        <v>62334</v>
      </c>
    </row>
    <row r="43" spans="1:7" ht="16.5" customHeight="1" thickBot="1">
      <c r="A43" s="30" t="s">
        <v>20</v>
      </c>
      <c r="B43" s="29" t="s">
        <v>34</v>
      </c>
      <c r="C43" s="40">
        <v>0</v>
      </c>
      <c r="D43" s="40">
        <v>0</v>
      </c>
      <c r="E43" s="40">
        <v>0</v>
      </c>
      <c r="F43" s="40">
        <f t="shared" si="2"/>
        <v>0</v>
      </c>
      <c r="G43" s="40">
        <f t="shared" si="3"/>
        <v>0</v>
      </c>
    </row>
    <row r="44" spans="1:7" ht="16.5" customHeight="1" thickBot="1">
      <c r="A44" s="14" t="s">
        <v>23</v>
      </c>
      <c r="B44" s="5" t="s">
        <v>18</v>
      </c>
      <c r="C44" s="40">
        <f>175242+4402</f>
        <v>179644</v>
      </c>
      <c r="D44" s="40">
        <v>175801</v>
      </c>
      <c r="E44" s="40">
        <f>388845+2339+261+11070</f>
        <v>402515</v>
      </c>
      <c r="F44" s="40">
        <f t="shared" si="2"/>
        <v>222871</v>
      </c>
      <c r="G44" s="40">
        <f t="shared" si="3"/>
        <v>226714</v>
      </c>
    </row>
    <row r="45" spans="1:7" ht="16.5" customHeight="1" thickBot="1">
      <c r="A45" s="14" t="s">
        <v>24</v>
      </c>
      <c r="B45" s="5" t="s">
        <v>46</v>
      </c>
      <c r="C45" s="40">
        <v>8075</v>
      </c>
      <c r="D45" s="40">
        <v>26025</v>
      </c>
      <c r="E45" s="40">
        <v>49281</v>
      </c>
      <c r="F45" s="40">
        <f t="shared" si="2"/>
        <v>41206</v>
      </c>
      <c r="G45" s="40">
        <f t="shared" si="3"/>
        <v>23256</v>
      </c>
    </row>
    <row r="46" spans="1:7" ht="16.5" customHeight="1" thickBot="1">
      <c r="A46" s="14" t="s">
        <v>25</v>
      </c>
      <c r="B46" s="5" t="s">
        <v>60</v>
      </c>
      <c r="C46" s="40">
        <v>43672</v>
      </c>
      <c r="D46" s="40">
        <v>35600</v>
      </c>
      <c r="E46" s="40">
        <v>61027</v>
      </c>
      <c r="F46" s="40">
        <f t="shared" si="2"/>
        <v>17355</v>
      </c>
      <c r="G46" s="40">
        <f t="shared" si="3"/>
        <v>25427</v>
      </c>
    </row>
    <row r="47" spans="1:7" ht="25.5" customHeight="1" thickBot="1">
      <c r="A47" s="19" t="s">
        <v>40</v>
      </c>
      <c r="B47" s="7" t="s">
        <v>21</v>
      </c>
      <c r="C47" s="20">
        <f>C6+C10+C11+C14+C15+C18+C23+C30+C31+C35+C38+C43+C44+C45+C46</f>
        <v>7708040</v>
      </c>
      <c r="D47" s="20">
        <f>D6+D10+D11+D14+D15+D18+D23+D30+D31+D35+D38+D43+D44+D45+D46</f>
        <v>7255000</v>
      </c>
      <c r="E47" s="20">
        <f>E6+E10+E11+E14+E15+E18+E23+E30+E31+E35+E38+E43+E44+E45+E46</f>
        <v>8595514</v>
      </c>
      <c r="F47" s="20">
        <f t="shared" si="2"/>
        <v>887474</v>
      </c>
      <c r="G47" s="20">
        <f t="shared" si="3"/>
        <v>1340514</v>
      </c>
    </row>
    <row r="48" spans="1:2" ht="12.75">
      <c r="A48" s="32"/>
      <c r="B48" s="33"/>
    </row>
    <row r="49" ht="12.75">
      <c r="A49" s="6"/>
    </row>
  </sheetData>
  <printOptions horizontalCentered="1"/>
  <pageMargins left="0.3937007874015748" right="0" top="0.5905511811023623" bottom="0.3937007874015748" header="0.3937007874015748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2007-04-18T06:36:19Z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