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košieľka" sheetId="1" r:id="rId1"/>
    <sheet name="Tabuľka1" sheetId="2" r:id="rId2"/>
    <sheet name="Tabuľka2" sheetId="3" r:id="rId3"/>
    <sheet name="Tabuľka3" sheetId="4" r:id="rId4"/>
    <sheet name="Tabuľka4" sheetId="5" r:id="rId5"/>
    <sheet name="Tabuľka5" sheetId="6" r:id="rId6"/>
    <sheet name="Tabuľka6" sheetId="7" r:id="rId7"/>
    <sheet name="Tabuľka7-a" sheetId="8" r:id="rId8"/>
    <sheet name="Tabuľka7-b" sheetId="9" r:id="rId9"/>
    <sheet name="Tabuľka8" sheetId="10" r:id="rId10"/>
  </sheets>
  <definedNames>
    <definedName name="_xlnm.Print_Area" localSheetId="0">'košieľka'!$A$1:$E$20</definedName>
    <definedName name="_xlnm.Print_Area" localSheetId="1">'Tabuľka1'!$A$1:$G$29</definedName>
    <definedName name="_xlnm.Print_Area" localSheetId="2">'Tabuľka2'!$A$1:$F$16</definedName>
    <definedName name="_xlnm.Print_Area" localSheetId="4">'Tabuľka4'!$A$1:$G$29</definedName>
    <definedName name="_xlnm.Print_Area" localSheetId="6">'Tabuľka6'!$A$1:$F$27</definedName>
    <definedName name="_xlnm.Print_Area" localSheetId="7">'Tabuľka7-a'!$A$1:$K$17</definedName>
    <definedName name="_xlnm.Print_Area" localSheetId="8">'Tabuľka7-b'!$A$1:$K$18</definedName>
    <definedName name="_xlnm.Print_Area" localSheetId="9">'Tabuľka8'!$A$1:$G$13</definedName>
  </definedNames>
  <calcPr fullCalcOnLoad="1"/>
</workbook>
</file>

<file path=xl/sharedStrings.xml><?xml version="1.0" encoding="utf-8"?>
<sst xmlns="http://schemas.openxmlformats.org/spreadsheetml/2006/main" count="259" uniqueCount="195">
  <si>
    <t>B1g</t>
  </si>
  <si>
    <t>P3</t>
  </si>
  <si>
    <t>P51</t>
  </si>
  <si>
    <t>P6</t>
  </si>
  <si>
    <t>P7</t>
  </si>
  <si>
    <t>B11</t>
  </si>
  <si>
    <t>P52+     P53</t>
  </si>
  <si>
    <t>S13</t>
  </si>
  <si>
    <t>S1311</t>
  </si>
  <si>
    <t>S1312</t>
  </si>
  <si>
    <t>S1313</t>
  </si>
  <si>
    <t>S1314</t>
  </si>
  <si>
    <t>ESA</t>
  </si>
  <si>
    <t>B9</t>
  </si>
  <si>
    <t>D41</t>
  </si>
  <si>
    <t>D2+D5</t>
  </si>
  <si>
    <t>D61</t>
  </si>
  <si>
    <t>P32</t>
  </si>
  <si>
    <t>P31</t>
  </si>
  <si>
    <t>D62</t>
  </si>
  <si>
    <t>D3</t>
  </si>
  <si>
    <t>Rozdiel</t>
  </si>
  <si>
    <t>2. Saldo bežného účtu (v mil. EUR)</t>
  </si>
  <si>
    <t>Predchádzajúca aktualizácia</t>
  </si>
  <si>
    <t>Najnovšia aktualizácia</t>
  </si>
  <si>
    <t>5. Úroveň hrubého dlhu verejnej správy (% z HDP)</t>
  </si>
  <si>
    <r>
      <t xml:space="preserve"> - USA: dlhodobé </t>
    </r>
    <r>
      <rPr>
        <sz val="10"/>
        <rFont val="Times New Roman CE"/>
        <family val="1"/>
      </rPr>
      <t>(10-ročné vládne dlhopisy)</t>
    </r>
  </si>
  <si>
    <r>
      <t xml:space="preserve"> - USA: krátkodobý </t>
    </r>
    <r>
      <rPr>
        <sz val="10"/>
        <rFont val="Times New Roman CE"/>
        <family val="1"/>
      </rPr>
      <t>(3-mesačné peňažné trhy)</t>
    </r>
  </si>
  <si>
    <r>
      <t xml:space="preserve"> - Euro oblasť: krátkodobé </t>
    </r>
    <r>
      <rPr>
        <sz val="10"/>
        <rFont val="Times New Roman CE"/>
        <family val="1"/>
      </rPr>
      <t>(3-mesačné peňažné trhy)</t>
    </r>
  </si>
  <si>
    <t>POZNÁMKY</t>
  </si>
  <si>
    <t>ESA          kód</t>
  </si>
  <si>
    <t>1. Rast HDP v stálych cenách</t>
  </si>
  <si>
    <t>3. Čisté úrokové platby</t>
  </si>
  <si>
    <t xml:space="preserve">ESA kód </t>
  </si>
  <si>
    <t>percento z HDP</t>
  </si>
  <si>
    <t>Tabuľka 6. Rozdielnosť od predchádzajúcej aktualizácie</t>
  </si>
  <si>
    <t>3. Úroveň hrubého zahraničného dlhu (v mil. EUR)</t>
  </si>
  <si>
    <t xml:space="preserve"> - Svet, okrem EÚ</t>
  </si>
  <si>
    <t xml:space="preserve"> - USA</t>
  </si>
  <si>
    <t xml:space="preserve"> - Japonsko</t>
  </si>
  <si>
    <t xml:space="preserve"> - EÚ - 15 </t>
  </si>
  <si>
    <t xml:space="preserve"> Medzinárodné ceny</t>
  </si>
  <si>
    <t>PREDPOKLADY NA ROKY</t>
  </si>
  <si>
    <r>
      <t xml:space="preserve"> P</t>
    </r>
    <r>
      <rPr>
        <b/>
        <sz val="10"/>
        <rFont val="Times New Roman CE"/>
        <family val="1"/>
      </rPr>
      <t>REMENNÁ</t>
    </r>
    <r>
      <rPr>
        <b/>
        <sz val="9"/>
        <rFont val="Times New Roman CE"/>
        <family val="1"/>
      </rPr>
      <t xml:space="preserve">                       </t>
    </r>
    <r>
      <rPr>
        <sz val="9"/>
        <rFont val="Times New Roman CE"/>
        <family val="1"/>
      </rPr>
      <t xml:space="preserve"> (ročná miera rastu v %, ak nie je uvedené inak)</t>
    </r>
  </si>
  <si>
    <r>
      <t xml:space="preserve"> Úrokové miery       </t>
    </r>
    <r>
      <rPr>
        <sz val="12"/>
        <rFont val="Times New Roman CE"/>
        <family val="1"/>
      </rPr>
      <t>(v % p.a., ročný priemer)</t>
    </r>
  </si>
  <si>
    <t xml:space="preserve"> reálny HDP</t>
  </si>
  <si>
    <t>Ceny ropy             (Brent-USD za barrel)</t>
  </si>
  <si>
    <t>Ceny neropných komodít (v USD)</t>
  </si>
  <si>
    <r>
      <t xml:space="preserve">1. Rast </t>
    </r>
    <r>
      <rPr>
        <i/>
        <sz val="10"/>
        <rFont val="Times New Roman CE"/>
        <family val="1"/>
      </rPr>
      <t>HDP</t>
    </r>
    <r>
      <rPr>
        <sz val="10"/>
        <rFont val="Times New Roman CE"/>
        <family val="1"/>
      </rPr>
      <t xml:space="preserve"> v </t>
    </r>
    <r>
      <rPr>
        <i/>
        <sz val="10"/>
        <rFont val="Times New Roman CE"/>
        <family val="1"/>
      </rPr>
      <t>stálych</t>
    </r>
    <r>
      <rPr>
        <sz val="10"/>
        <rFont val="Times New Roman CE"/>
        <family val="1"/>
      </rPr>
      <t xml:space="preserve"> trhových cenách (14+15+16)</t>
    </r>
  </si>
  <si>
    <r>
      <t xml:space="preserve">2. </t>
    </r>
    <r>
      <rPr>
        <i/>
        <sz val="10"/>
        <rFont val="Times New Roman CE"/>
        <family val="1"/>
      </rPr>
      <t xml:space="preserve">Úroveň </t>
    </r>
    <r>
      <rPr>
        <sz val="10"/>
        <rFont val="Times New Roman CE"/>
        <family val="1"/>
      </rPr>
      <t xml:space="preserve">HDP v </t>
    </r>
    <r>
      <rPr>
        <i/>
        <sz val="10"/>
        <rFont val="Times New Roman CE"/>
        <family val="1"/>
      </rPr>
      <t>bežných</t>
    </r>
    <r>
      <rPr>
        <sz val="10"/>
        <rFont val="Times New Roman CE"/>
        <family val="1"/>
      </rPr>
      <t xml:space="preserve"> trhových cenách</t>
    </r>
  </si>
  <si>
    <t>3. Deflátor HDP</t>
  </si>
  <si>
    <t>4. Zmena CPI (ročný priemer)</t>
  </si>
  <si>
    <r>
      <t>5. Rast zamestnanosti</t>
    </r>
    <r>
      <rPr>
        <vertAlign val="superscript"/>
        <sz val="10"/>
        <rFont val="Times New Roman CE"/>
        <family val="1"/>
      </rPr>
      <t>*</t>
    </r>
  </si>
  <si>
    <r>
      <t>6. Rast produktivity práce</t>
    </r>
    <r>
      <rPr>
        <vertAlign val="superscript"/>
        <sz val="10"/>
        <rFont val="Times New Roman CE"/>
        <family val="1"/>
      </rPr>
      <t>**</t>
    </r>
  </si>
  <si>
    <t>8. Výdavky na súkromnú spotrebu</t>
  </si>
  <si>
    <t>9. Výdavky na spotrebu verejnej správy</t>
  </si>
  <si>
    <t>12. Vývoz výrobkov a služieb</t>
  </si>
  <si>
    <t>13. Dovoz výrobkov a služieb</t>
  </si>
  <si>
    <t>Príspevky k rastu HDP</t>
  </si>
  <si>
    <t>Rast hrubej pridanej hodnoty</t>
  </si>
  <si>
    <t>18. Priemysel (bez stavebníctva)</t>
  </si>
  <si>
    <t>19. Stavebníctvo</t>
  </si>
  <si>
    <t>20. Služby</t>
  </si>
  <si>
    <t>Tabuľka 2. Vývoj na trhu práce</t>
  </si>
  <si>
    <t>1. Počet obyvateľov (v tisícoch)</t>
  </si>
  <si>
    <t>2. Počet obyvateľov (miera rastu)</t>
  </si>
  <si>
    <r>
      <t>5. Úroveň zamestnanosti (v tis.)</t>
    </r>
    <r>
      <rPr>
        <vertAlign val="superscript"/>
        <sz val="10"/>
        <rFont val="Times New Roman CE"/>
        <family val="1"/>
      </rPr>
      <t>*</t>
    </r>
  </si>
  <si>
    <t>6. Zamestnanosť (miera rastu)</t>
  </si>
  <si>
    <t>9. Miera nezamestnanosti (definícia ILO)</t>
  </si>
  <si>
    <t>10. Priemerná reálna mzda (miera rastu)</t>
  </si>
  <si>
    <t>Tabuľka 3. Vývoj vonkajšieho sektora</t>
  </si>
  <si>
    <t>1. Saldo bežného účtu (v % z HDP)</t>
  </si>
  <si>
    <t>2. Vývoz tovarov</t>
  </si>
  <si>
    <t>3. Dovoz tovarov</t>
  </si>
  <si>
    <t>4. Obchodná bilancia</t>
  </si>
  <si>
    <t>5. Vývoz služieb</t>
  </si>
  <si>
    <t>6. Dovoz služieb</t>
  </si>
  <si>
    <t>7. Bilancia služieb</t>
  </si>
  <si>
    <t>8. Čisté úrokové platby zo zahraničia</t>
  </si>
  <si>
    <t>10. Bežné transfery</t>
  </si>
  <si>
    <r>
      <t>11. Z čoho:</t>
    </r>
    <r>
      <rPr>
        <sz val="10"/>
        <rFont val="Times New Roman CE"/>
        <family val="1"/>
      </rPr>
      <t xml:space="preserve"> z EÚ</t>
    </r>
  </si>
  <si>
    <t>12. Saldo bežného účtu</t>
  </si>
  <si>
    <t>13. Priame zahraničné investície</t>
  </si>
  <si>
    <t>15. Zahraničný dlh</t>
  </si>
  <si>
    <r>
      <t>16.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Z čoho:</t>
    </r>
    <r>
      <rPr>
        <sz val="10"/>
        <rFont val="Times New Roman CE"/>
        <family val="1"/>
      </rPr>
      <t xml:space="preserve"> verejný</t>
    </r>
  </si>
  <si>
    <r>
      <t xml:space="preserve">17. Z čoho: </t>
    </r>
    <r>
      <rPr>
        <sz val="10"/>
        <rFont val="Times New Roman CE"/>
        <family val="1"/>
      </rPr>
      <t>denominovaný v zahr. mene</t>
    </r>
  </si>
  <si>
    <t>ESA kód</t>
  </si>
  <si>
    <t>5. Fondy sociálneho zabezpečenia</t>
  </si>
  <si>
    <t>6. Celkové príjmy</t>
  </si>
  <si>
    <t>7. Celkové výdavky</t>
  </si>
  <si>
    <t>Zložky príjmov</t>
  </si>
  <si>
    <t>11. Dane</t>
  </si>
  <si>
    <t>13. Iné</t>
  </si>
  <si>
    <t>14. Celkové príjmy</t>
  </si>
  <si>
    <t>Zložky výdavkov</t>
  </si>
  <si>
    <t>19. Dotácie</t>
  </si>
  <si>
    <t>21. Iné</t>
  </si>
  <si>
    <t>22. Celkové výdavky</t>
  </si>
  <si>
    <t>v percentách, ak nie je uvedené inak</t>
  </si>
  <si>
    <t>v mil. Euro, ak nie je uvedené inak</t>
  </si>
  <si>
    <t>9. Ostatné čisté príjmy z výrobných faktorov zo zahraničia</t>
  </si>
  <si>
    <t>18. Úroky</t>
  </si>
  <si>
    <t>9. Úroky</t>
  </si>
  <si>
    <t>5. Úroky</t>
  </si>
  <si>
    <t>6. Cyklická zložka rozpočtu</t>
  </si>
  <si>
    <t>v percentách, ak nie uvedené inak</t>
  </si>
  <si>
    <t>18. Z čoho: splatný (v danom roku)</t>
  </si>
  <si>
    <r>
      <t>1. Rast HDP (v %</t>
    </r>
    <r>
      <rPr>
        <b/>
        <sz val="10"/>
        <rFont val="Times New Roman CE"/>
        <family val="1"/>
      </rPr>
      <t>)</t>
    </r>
  </si>
  <si>
    <t>5. Medzera výstupu</t>
  </si>
  <si>
    <t>7. Cyklicky upravené saldo (2-6)</t>
  </si>
  <si>
    <t>8. Cyklicky upravené primárne saldo         (7-3)</t>
  </si>
  <si>
    <t xml:space="preserve">Tabuľka 1. Rast a príslušné faktory </t>
  </si>
  <si>
    <t xml:space="preserve">Zdroje rastu: percentuálne zmeny v stálych cenách </t>
  </si>
  <si>
    <t>10. Hrubá tvorba fixného kapitálu</t>
  </si>
  <si>
    <t>16.Saldo vývozu a dovozu výrobkov a služieb</t>
  </si>
  <si>
    <r>
      <t xml:space="preserve">** </t>
    </r>
    <r>
      <rPr>
        <sz val="10"/>
        <rFont val="Times New Roman CE"/>
        <family val="0"/>
      </rPr>
      <t>Rast HDP na zamestnanú osobu v stálych cenách</t>
    </r>
    <r>
      <rPr>
        <vertAlign val="superscript"/>
        <sz val="10"/>
        <rFont val="Times New Roman CE"/>
        <family val="0"/>
      </rPr>
      <t xml:space="preserve"> </t>
    </r>
  </si>
  <si>
    <r>
      <t>*</t>
    </r>
    <r>
      <rPr>
        <sz val="10"/>
        <rFont val="Times New Roman CE"/>
        <family val="0"/>
      </rPr>
      <t xml:space="preserve"> od 15 do 64 rokov</t>
    </r>
  </si>
  <si>
    <r>
      <t xml:space="preserve"> - Euro oblasť: dlhodobé </t>
    </r>
    <r>
      <rPr>
        <sz val="10"/>
        <rFont val="Times New Roman CE"/>
        <family val="0"/>
      </rPr>
      <t>(10-ročné vládne dlhopisy, najnižšie prevládajúce v Euro oblasti)</t>
    </r>
  </si>
  <si>
    <t>Nominálny efektívny výmenný kurz</t>
  </si>
  <si>
    <t>Reálny efektívny výmenný kurz</t>
  </si>
  <si>
    <t>Tabuľka 4. Vývoj rozpočtov verejnej správy</t>
  </si>
  <si>
    <t>l. Verejná správa</t>
  </si>
  <si>
    <t>2. Ústredná správa</t>
  </si>
  <si>
    <t>4. Miestna správa</t>
  </si>
  <si>
    <t>Verejné správa (S13)</t>
  </si>
  <si>
    <t>8. Čisté výpožičky(-)/ čisté pôžičky (+)</t>
  </si>
  <si>
    <t>10. Primárne saldo</t>
  </si>
  <si>
    <t>12. Príspevky na sociálne zabezpečenie</t>
  </si>
  <si>
    <t>15. Výdavky na kolektívnu spotrebu</t>
  </si>
  <si>
    <t>16. Výdavky na individuálnu spotrebu</t>
  </si>
  <si>
    <t>17. Sociálne dávky okrem naturálnych sociálnych transferov</t>
  </si>
  <si>
    <t>20. Hrubá tvorba fixného kapitálu</t>
  </si>
  <si>
    <t>Tabuľka 5. Vývoj dlhu verejnej správy</t>
  </si>
  <si>
    <t>1. Hrubý dlh</t>
  </si>
  <si>
    <t>3. Zmena hrubého dlhu</t>
  </si>
  <si>
    <t>Položky ovplyvňujúce zmenu hrubého dlhu</t>
  </si>
  <si>
    <t>4. Primárne saldo</t>
  </si>
  <si>
    <t>6. Rast nominálneho HDP</t>
  </si>
  <si>
    <r>
      <t>8. z toho</t>
    </r>
    <r>
      <rPr>
        <i/>
        <sz val="10"/>
        <rFont val="Times New Roman CE"/>
        <family val="1"/>
      </rPr>
      <t>:</t>
    </r>
    <r>
      <rPr>
        <sz val="10"/>
        <rFont val="Times New Roman CE"/>
        <family val="1"/>
      </rPr>
      <t xml:space="preserve"> zmena kurzu</t>
    </r>
  </si>
  <si>
    <t>10. Implicitná úroková miera na dlh (v %)</t>
  </si>
  <si>
    <r>
      <t>2. z</t>
    </r>
    <r>
      <rPr>
        <i/>
        <sz val="10"/>
        <rFont val="Times New Roman CE"/>
        <family val="0"/>
      </rPr>
      <t xml:space="preserve"> toho: splatný dlh</t>
    </r>
  </si>
  <si>
    <t>3. Regionálna správa</t>
  </si>
  <si>
    <t xml:space="preserve"> - Krajina: krátkodobá</t>
  </si>
  <si>
    <t xml:space="preserve"> - Krajina: dlhodobá</t>
  </si>
  <si>
    <r>
      <t>zmena</t>
    </r>
    <r>
      <rPr>
        <i/>
        <vertAlign val="superscript"/>
        <sz val="7"/>
        <rFont val="Times New Roman CE"/>
        <family val="1"/>
      </rPr>
      <t>*</t>
    </r>
  </si>
  <si>
    <r>
      <t xml:space="preserve">Výmenné kurzy </t>
    </r>
    <r>
      <rPr>
        <sz val="12"/>
        <rFont val="Times New Roman CE"/>
        <family val="1"/>
      </rPr>
      <t>(ročný priemer "-": znehodnotenie)</t>
    </r>
  </si>
  <si>
    <t xml:space="preserve">Výmenný kurz voči Euro </t>
  </si>
  <si>
    <t xml:space="preserve">USD/EUR         </t>
  </si>
  <si>
    <r>
      <t xml:space="preserve"> Svetový obchod </t>
    </r>
    <r>
      <rPr>
        <sz val="12"/>
        <rFont val="Times New Roman CE"/>
        <family val="1"/>
      </rPr>
      <t>(v reálnych hodnotách)</t>
    </r>
  </si>
  <si>
    <t>Exportné trhy krajiny</t>
  </si>
  <si>
    <t>Svetový dovoz</t>
  </si>
  <si>
    <t>Svetové dovozné ceny (tovar, v USD)</t>
  </si>
  <si>
    <r>
      <t>*</t>
    </r>
    <r>
      <rPr>
        <sz val="10"/>
        <rFont val="Times New Roman CE"/>
        <family val="1"/>
      </rPr>
      <t>zmena voči predpokladom z posledného PEP-u</t>
    </r>
  </si>
  <si>
    <t>14. Domáci efektívny dopyt</t>
  </si>
  <si>
    <r>
      <t>*</t>
    </r>
    <r>
      <rPr>
        <sz val="10"/>
        <rFont val="Times New Roman CE"/>
        <family val="0"/>
      </rPr>
      <t xml:space="preserve"> Zamestnané obyvateľstvo, domáca metodika, osoby, podľa štatistického výkazníctva</t>
    </r>
  </si>
  <si>
    <t>7. Podiel tvorby hrubého fixného kapitálu v stálych cenách na HDP v %</t>
  </si>
  <si>
    <t>Súhrnné údaje</t>
  </si>
  <si>
    <t xml:space="preserve">Tabuľka 8. Cyklický vývoj      </t>
  </si>
  <si>
    <r>
      <t>8. Zamestnanosť verejného sektora (miera rastu)</t>
    </r>
    <r>
      <rPr>
        <vertAlign val="superscript"/>
        <sz val="10"/>
        <rFont val="Times New Roman CE"/>
        <family val="1"/>
      </rPr>
      <t>***</t>
    </r>
  </si>
  <si>
    <t>Rok         2002</t>
  </si>
  <si>
    <t>Rok         2003</t>
  </si>
  <si>
    <t>Rok         2004</t>
  </si>
  <si>
    <t>Rok         2005</t>
  </si>
  <si>
    <t>Rok         2006</t>
  </si>
  <si>
    <t>14. Zahraničné rezervy</t>
  </si>
  <si>
    <t>2. Čisté pôžičky poskytnuté / prijaté</t>
  </si>
  <si>
    <t>4. Potenciálny rast HDP</t>
  </si>
  <si>
    <r>
      <t xml:space="preserve">15. Zmena stavu zásob a nadobudnutie mínus úbytok cenností </t>
    </r>
    <r>
      <rPr>
        <vertAlign val="superscript"/>
        <sz val="10"/>
        <rFont val="Times New Roman CE"/>
        <family val="1"/>
      </rPr>
      <t>***</t>
    </r>
  </si>
  <si>
    <r>
      <t>***</t>
    </r>
    <r>
      <rPr>
        <sz val="10"/>
        <rFont val="Times New Roman CE"/>
        <family val="1"/>
      </rPr>
      <t xml:space="preserve"> Vrátane štatistickej diskrepancie</t>
    </r>
  </si>
  <si>
    <r>
      <t>11. Zmena stavu zásob a nadobudnutie mínus úbytok cenností ako % HDP</t>
    </r>
    <r>
      <rPr>
        <vertAlign val="superscript"/>
        <sz val="10"/>
        <rFont val="Times New Roman CE"/>
        <family val="1"/>
      </rPr>
      <t>***</t>
    </r>
  </si>
  <si>
    <t>17. Poľnohospodárstvo</t>
  </si>
  <si>
    <t>19. Výmenný kurz voči Euro            (koniec roka)</t>
  </si>
  <si>
    <t>20. Výmenný kurz voči Euro                (ročný priemer)</t>
  </si>
  <si>
    <t>22. Domáce súkromné úspory</t>
  </si>
  <si>
    <t>23. Domáce súkromné investície</t>
  </si>
  <si>
    <t>24. Domáce verejné úspory</t>
  </si>
  <si>
    <t>25. Domáce verejné investície</t>
  </si>
  <si>
    <t>Čisté pôžičky (B9) podsektorov verejnej správy</t>
  </si>
  <si>
    <t>4. Súčasné saldo rozpočtu (% z HDP)</t>
  </si>
  <si>
    <r>
      <t>Tabuľka 7. P</t>
    </r>
    <r>
      <rPr>
        <b/>
        <sz val="10"/>
        <rFont val="Times New Roman CE"/>
        <family val="0"/>
      </rPr>
      <t xml:space="preserve">REDPOKLADY VÝVOJA VONKAJŠIEHO EKONOMICKÉHO PROSTREDIA, Z KTORÝCH VYCHÁDZA RÁMEC </t>
    </r>
    <r>
      <rPr>
        <b/>
        <sz val="11"/>
        <rFont val="Times New Roman CE"/>
        <family val="0"/>
      </rPr>
      <t>PEP</t>
    </r>
    <r>
      <rPr>
        <b/>
        <sz val="10"/>
        <rFont val="Times New Roman CE"/>
        <family val="0"/>
      </rPr>
      <t xml:space="preserve"> NA ROK </t>
    </r>
    <r>
      <rPr>
        <b/>
        <sz val="11"/>
        <rFont val="Times New Roman CE"/>
        <family val="0"/>
      </rPr>
      <t>2003</t>
    </r>
  </si>
  <si>
    <t>Rok         2002 predbež.</t>
  </si>
  <si>
    <t>Rok         2003 odhad</t>
  </si>
  <si>
    <t>Rok         2004 odhad</t>
  </si>
  <si>
    <t>Rok         2005 odhad</t>
  </si>
  <si>
    <t>Rok         2006 odhad</t>
  </si>
  <si>
    <t>21. Čisté zahraničné úspory                           (riadky 21-25: v % z HDP)</t>
  </si>
  <si>
    <r>
      <t>3. Ekonomicky aktívne obyvateľstvo          (v tisícoch)</t>
    </r>
    <r>
      <rPr>
        <vertAlign val="superscript"/>
        <sz val="10"/>
        <rFont val="Times New Roman CE"/>
        <family val="1"/>
      </rPr>
      <t>*</t>
    </r>
  </si>
  <si>
    <r>
      <t>4. Miera participácie</t>
    </r>
    <r>
      <rPr>
        <vertAlign val="superscript"/>
        <sz val="10"/>
        <rFont val="Times New Roman CE"/>
        <family val="0"/>
      </rPr>
      <t>**</t>
    </r>
  </si>
  <si>
    <r>
      <t>**</t>
    </r>
    <r>
      <rPr>
        <sz val="10"/>
        <rFont val="Times New Roman CE"/>
        <family val="1"/>
      </rPr>
      <t xml:space="preserve"> miera ekonomickej aktivity obyvateľov 15 až 64 ročných; podiel ekonomicky aktívneho obyvateľstva od 15 do 64 rokov na počte obyvateľstva 15 až 64 ročného k 31.12. predchádzajúceho roku</t>
    </r>
  </si>
  <si>
    <r>
      <t>7. Zamestnanosť verejného sektora          (v tis.)</t>
    </r>
    <r>
      <rPr>
        <vertAlign val="superscript"/>
        <sz val="10"/>
        <rFont val="Times New Roman CE"/>
        <family val="1"/>
      </rPr>
      <t>***</t>
    </r>
  </si>
  <si>
    <r>
      <t>***</t>
    </r>
    <r>
      <rPr>
        <sz val="10"/>
        <rFont val="Times New Roman CE"/>
        <family val="1"/>
      </rPr>
      <t xml:space="preserve"> podľa podnikového výkazníctva</t>
    </r>
  </si>
  <si>
    <t>úroková miera FED-u</t>
  </si>
  <si>
    <t>10-ročné dlhopisy Nemecka</t>
  </si>
  <si>
    <r>
      <t>7</t>
    </r>
    <r>
      <rPr>
        <sz val="9"/>
        <rFont val="Times New Roman CE"/>
        <family val="1"/>
      </rPr>
      <t>. Iné faktory ovplyvňujúce pomer dlhu na HDP:</t>
    </r>
  </si>
  <si>
    <t>9. príjmy z privatizácie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</si>
</sst>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  <numFmt numFmtId="166" formatCode="0.00000"/>
    <numFmt numFmtId="167" formatCode="0.0000"/>
    <numFmt numFmtId="168" formatCode="0.000000"/>
  </numFmts>
  <fonts count="19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vertAlign val="superscript"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10"/>
      <name val="Arial CE"/>
      <family val="0"/>
    </font>
    <font>
      <b/>
      <sz val="10"/>
      <color indexed="10"/>
      <name val="Times New Roman CE"/>
      <family val="1"/>
    </font>
    <font>
      <sz val="10"/>
      <color indexed="8"/>
      <name val="Times New Roman CE"/>
      <family val="1"/>
    </font>
    <font>
      <i/>
      <sz val="7"/>
      <name val="Times New Roman CE"/>
      <family val="1"/>
    </font>
    <font>
      <i/>
      <vertAlign val="superscript"/>
      <sz val="7"/>
      <name val="Times New Roman CE"/>
      <family val="1"/>
    </font>
    <font>
      <b/>
      <sz val="16"/>
      <name val="Arial CE"/>
      <family val="2"/>
    </font>
    <font>
      <sz val="10"/>
      <color indexed="10"/>
      <name val="Times New Roman CE"/>
      <family val="1"/>
    </font>
    <font>
      <sz val="10"/>
      <name val="Arial"/>
      <family val="0"/>
    </font>
    <font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46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4" fillId="0" borderId="34" xfId="0" applyFont="1" applyBorder="1" applyAlignment="1">
      <alignment vertical="center" wrapText="1"/>
    </xf>
    <xf numFmtId="0" fontId="4" fillId="0" borderId="34" xfId="0" applyFont="1" applyBorder="1" applyAlignment="1">
      <alignment horizontal="left" vertical="center" wrapText="1"/>
    </xf>
    <xf numFmtId="0" fontId="1" fillId="0" borderId="0" xfId="0" applyFont="1" applyAlignment="1">
      <alignment shrinkToFi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1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6" fillId="0" borderId="0" xfId="0" applyFont="1" applyAlignment="1">
      <alignment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4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12" fillId="0" borderId="48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3" fillId="3" borderId="49" xfId="0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2" borderId="33" xfId="0" applyNumberFormat="1" applyFont="1" applyFill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2" borderId="4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" fillId="0" borderId="51" xfId="0" applyFont="1" applyBorder="1" applyAlignment="1">
      <alignment horizontal="left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164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1" fillId="3" borderId="43" xfId="0" applyFont="1" applyFill="1" applyBorder="1" applyAlignment="1">
      <alignment/>
    </xf>
    <xf numFmtId="0" fontId="3" fillId="4" borderId="21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4" fillId="0" borderId="52" xfId="0" applyFont="1" applyFill="1" applyBorder="1" applyAlignment="1">
      <alignment horizontal="center" vertical="center"/>
    </xf>
    <xf numFmtId="164" fontId="4" fillId="0" borderId="5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/>
    </xf>
    <xf numFmtId="0" fontId="3" fillId="0" borderId="46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center" vertical="center" shrinkToFit="1"/>
    </xf>
    <xf numFmtId="164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164" fontId="4" fillId="0" borderId="54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56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1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60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2" fillId="3" borderId="6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3" xfId="0" applyFont="1" applyFill="1" applyBorder="1" applyAlignment="1">
      <alignment horizontal="center"/>
    </xf>
    <xf numFmtId="0" fontId="10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9" fillId="0" borderId="60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2" fillId="0" borderId="6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al_Sheet1_Tabuľka4a" xfId="19"/>
    <cellStyle name="Normal_Tabuľka4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D10"/>
  <sheetViews>
    <sheetView tabSelected="1" workbookViewId="0" topLeftCell="A1">
      <selection activeCell="A1" sqref="A1"/>
    </sheetView>
  </sheetViews>
  <sheetFormatPr defaultColWidth="9.00390625" defaultRowHeight="12.75"/>
  <sheetData>
    <row r="10" spans="2:4" ht="20.25">
      <c r="B10" s="146" t="s">
        <v>156</v>
      </c>
      <c r="C10" s="147"/>
      <c r="D10" s="14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G1"/>
    </sheetView>
  </sheetViews>
  <sheetFormatPr defaultColWidth="9.00390625" defaultRowHeight="12.75"/>
  <cols>
    <col min="1" max="1" width="30.375" style="1" customWidth="1"/>
    <col min="2" max="2" width="7.25390625" style="1" customWidth="1"/>
    <col min="3" max="7" width="6.875" style="1" customWidth="1"/>
    <col min="8" max="16384" width="9.125" style="1" customWidth="1"/>
  </cols>
  <sheetData>
    <row r="1" spans="1:8" ht="15.75">
      <c r="A1" s="214" t="s">
        <v>157</v>
      </c>
      <c r="B1" s="214"/>
      <c r="C1" s="214"/>
      <c r="D1" s="214"/>
      <c r="E1" s="214"/>
      <c r="F1" s="214"/>
      <c r="G1" s="214"/>
      <c r="H1" s="151"/>
    </row>
    <row r="2" ht="13.5" thickBot="1"/>
    <row r="3" spans="1:7" ht="38.25" customHeight="1" thickBot="1" thickTop="1">
      <c r="A3" s="82" t="s">
        <v>34</v>
      </c>
      <c r="B3" s="79" t="s">
        <v>30</v>
      </c>
      <c r="C3" s="128" t="s">
        <v>159</v>
      </c>
      <c r="D3" s="34" t="s">
        <v>160</v>
      </c>
      <c r="E3" s="34" t="s">
        <v>161</v>
      </c>
      <c r="F3" s="34" t="s">
        <v>162</v>
      </c>
      <c r="G3" s="79" t="s">
        <v>163</v>
      </c>
    </row>
    <row r="4" spans="1:7" ht="24" customHeight="1" thickTop="1">
      <c r="A4" s="31" t="s">
        <v>31</v>
      </c>
      <c r="B4" s="13" t="s">
        <v>0</v>
      </c>
      <c r="C4" s="114">
        <f>Tabuľka1!C4</f>
        <v>4.4</v>
      </c>
      <c r="D4" s="107">
        <f>Tabuľka1!D4</f>
        <v>4</v>
      </c>
      <c r="E4" s="114">
        <f>Tabuľka1!E4</f>
        <v>4.1</v>
      </c>
      <c r="F4" s="107">
        <f>Tabuľka1!F4</f>
        <v>4.4</v>
      </c>
      <c r="G4" s="115">
        <f>Tabuľka1!G4</f>
        <v>4.8</v>
      </c>
    </row>
    <row r="5" spans="1:7" ht="30.75" customHeight="1">
      <c r="A5" s="91" t="s">
        <v>165</v>
      </c>
      <c r="B5" s="18" t="s">
        <v>13</v>
      </c>
      <c r="C5" s="108">
        <f>Tabuľka4!C13</f>
        <v>-7.2</v>
      </c>
      <c r="D5" s="109">
        <f>Tabuľka4!D13</f>
        <v>-5</v>
      </c>
      <c r="E5" s="108">
        <f>Tabuľka4!E13</f>
        <v>-3.9</v>
      </c>
      <c r="F5" s="109">
        <f>Tabuľka4!F13</f>
        <v>-3.4</v>
      </c>
      <c r="G5" s="110">
        <f>Tabuľka4!G13</f>
        <v>-2.9</v>
      </c>
    </row>
    <row r="6" spans="1:7" ht="24" customHeight="1" thickBot="1">
      <c r="A6" s="28" t="s">
        <v>32</v>
      </c>
      <c r="B6" s="14" t="s">
        <v>14</v>
      </c>
      <c r="C6" s="111">
        <f>Tabuľka4!C14</f>
        <v>3.7</v>
      </c>
      <c r="D6" s="112">
        <f>Tabuľka4!D14</f>
        <v>2.8</v>
      </c>
      <c r="E6" s="111">
        <f>Tabuľka4!E14</f>
        <v>2.5</v>
      </c>
      <c r="F6" s="112">
        <f>Tabuľka4!F14</f>
        <v>2.3</v>
      </c>
      <c r="G6" s="113">
        <f>Tabuľka4!G14</f>
        <v>2.3</v>
      </c>
    </row>
    <row r="7" spans="1:7" ht="24" customHeight="1" thickTop="1">
      <c r="A7" s="31" t="s">
        <v>166</v>
      </c>
      <c r="B7" s="13"/>
      <c r="C7" s="114">
        <v>3.4</v>
      </c>
      <c r="D7" s="107">
        <v>4.1</v>
      </c>
      <c r="E7" s="114">
        <v>3.5</v>
      </c>
      <c r="F7" s="107">
        <v>3.8</v>
      </c>
      <c r="G7" s="115">
        <v>3.9</v>
      </c>
    </row>
    <row r="8" spans="1:7" ht="24" customHeight="1">
      <c r="A8" s="27" t="s">
        <v>108</v>
      </c>
      <c r="B8" s="18"/>
      <c r="C8" s="108">
        <v>0.46</v>
      </c>
      <c r="D8" s="109">
        <v>0.42</v>
      </c>
      <c r="E8" s="108">
        <v>1.01</v>
      </c>
      <c r="F8" s="109">
        <v>1.6</v>
      </c>
      <c r="G8" s="110">
        <v>2.48</v>
      </c>
    </row>
    <row r="9" spans="1:7" ht="24" customHeight="1">
      <c r="A9" s="31" t="s">
        <v>104</v>
      </c>
      <c r="B9" s="13"/>
      <c r="C9" s="114">
        <v>0.04</v>
      </c>
      <c r="D9" s="107">
        <v>0.14</v>
      </c>
      <c r="E9" s="114">
        <v>0.2</v>
      </c>
      <c r="F9" s="107">
        <v>0.78</v>
      </c>
      <c r="G9" s="115">
        <v>0.81</v>
      </c>
    </row>
    <row r="10" spans="1:7" ht="24" customHeight="1">
      <c r="A10" s="88" t="s">
        <v>109</v>
      </c>
      <c r="B10" s="18"/>
      <c r="C10" s="108">
        <f>C5-C9</f>
        <v>-7.24</v>
      </c>
      <c r="D10" s="109">
        <f>D5-D9</f>
        <v>-5.14</v>
      </c>
      <c r="E10" s="108">
        <f>E5-E9</f>
        <v>-4.1</v>
      </c>
      <c r="F10" s="109">
        <f>F5-F9</f>
        <v>-4.18</v>
      </c>
      <c r="G10" s="110">
        <f>G5-G9</f>
        <v>-3.71</v>
      </c>
    </row>
    <row r="11" spans="1:7" ht="36" customHeight="1" thickBot="1">
      <c r="A11" s="89" t="s">
        <v>110</v>
      </c>
      <c r="B11" s="14"/>
      <c r="C11" s="111">
        <f>C10+C6</f>
        <v>-3.54</v>
      </c>
      <c r="D11" s="112">
        <f>D10+D6</f>
        <v>-2.34</v>
      </c>
      <c r="E11" s="111">
        <f>E10+E6</f>
        <v>-1.5999999999999996</v>
      </c>
      <c r="F11" s="112">
        <f>F10+F6</f>
        <v>-1.88</v>
      </c>
      <c r="G11" s="113">
        <f>G10+G6</f>
        <v>-1.4100000000000001</v>
      </c>
    </row>
    <row r="12" ht="13.5" customHeight="1" thickTop="1"/>
  </sheetData>
  <mergeCells count="1">
    <mergeCell ref="A1:G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:G1"/>
    </sheetView>
  </sheetViews>
  <sheetFormatPr defaultColWidth="9.00390625" defaultRowHeight="12.75"/>
  <cols>
    <col min="1" max="1" width="30.875" style="1" customWidth="1"/>
    <col min="2" max="2" width="7.00390625" style="1" customWidth="1"/>
    <col min="3" max="7" width="6.375" style="1" customWidth="1"/>
    <col min="8" max="16384" width="9.125" style="1" customWidth="1"/>
  </cols>
  <sheetData>
    <row r="1" spans="1:7" s="2" customFormat="1" ht="15.75">
      <c r="A1" s="214" t="s">
        <v>111</v>
      </c>
      <c r="B1" s="214"/>
      <c r="C1" s="214"/>
      <c r="D1" s="214"/>
      <c r="E1" s="214"/>
      <c r="F1" s="214"/>
      <c r="G1" s="214"/>
    </row>
    <row r="2" ht="13.5" thickBot="1"/>
    <row r="3" spans="1:7" ht="33" customHeight="1" thickBot="1" thickTop="1">
      <c r="A3" s="84" t="s">
        <v>98</v>
      </c>
      <c r="B3" s="25" t="s">
        <v>86</v>
      </c>
      <c r="C3" s="4" t="s">
        <v>159</v>
      </c>
      <c r="D3" s="34" t="s">
        <v>160</v>
      </c>
      <c r="E3" s="34" t="s">
        <v>161</v>
      </c>
      <c r="F3" s="34" t="s">
        <v>162</v>
      </c>
      <c r="G3" s="79" t="s">
        <v>163</v>
      </c>
    </row>
    <row r="4" spans="1:7" ht="33" customHeight="1" thickBot="1" thickTop="1">
      <c r="A4" s="24" t="s">
        <v>48</v>
      </c>
      <c r="B4" s="26" t="s">
        <v>0</v>
      </c>
      <c r="C4" s="116">
        <v>4.4</v>
      </c>
      <c r="D4" s="117">
        <v>4</v>
      </c>
      <c r="E4" s="116">
        <v>4.1</v>
      </c>
      <c r="F4" s="117">
        <v>4.4</v>
      </c>
      <c r="G4" s="118">
        <v>4.8</v>
      </c>
    </row>
    <row r="5" spans="1:7" ht="24" customHeight="1" thickTop="1">
      <c r="A5" s="5" t="s">
        <v>49</v>
      </c>
      <c r="B5" s="13" t="s">
        <v>0</v>
      </c>
      <c r="C5" s="114">
        <v>1073.613</v>
      </c>
      <c r="D5" s="107">
        <v>1175.6</v>
      </c>
      <c r="E5" s="114">
        <v>1293.2</v>
      </c>
      <c r="F5" s="107">
        <v>1393.61</v>
      </c>
      <c r="G5" s="119">
        <v>1499.03</v>
      </c>
    </row>
    <row r="6" spans="1:7" ht="24" customHeight="1">
      <c r="A6" s="27" t="s">
        <v>50</v>
      </c>
      <c r="B6" s="18"/>
      <c r="C6" s="108">
        <v>4</v>
      </c>
      <c r="D6" s="109">
        <v>5.2</v>
      </c>
      <c r="E6" s="108">
        <v>5.7</v>
      </c>
      <c r="F6" s="109">
        <v>3.3</v>
      </c>
      <c r="G6" s="110">
        <v>2.6</v>
      </c>
    </row>
    <row r="7" spans="1:7" ht="24" customHeight="1">
      <c r="A7" s="31" t="s">
        <v>51</v>
      </c>
      <c r="B7" s="13"/>
      <c r="C7" s="114">
        <v>3.3</v>
      </c>
      <c r="D7" s="107">
        <v>8.6</v>
      </c>
      <c r="E7" s="114">
        <v>8.1</v>
      </c>
      <c r="F7" s="107">
        <v>4.3</v>
      </c>
      <c r="G7" s="115">
        <v>3</v>
      </c>
    </row>
    <row r="8" spans="1:7" ht="24" customHeight="1">
      <c r="A8" s="27" t="s">
        <v>52</v>
      </c>
      <c r="B8" s="18"/>
      <c r="C8" s="108">
        <v>0.1</v>
      </c>
      <c r="D8" s="109">
        <v>0.6</v>
      </c>
      <c r="E8" s="108">
        <v>0.7</v>
      </c>
      <c r="F8" s="109">
        <v>0.9</v>
      </c>
      <c r="G8" s="110">
        <v>1</v>
      </c>
    </row>
    <row r="9" spans="1:7" ht="24" customHeight="1">
      <c r="A9" s="27" t="s">
        <v>53</v>
      </c>
      <c r="B9" s="18"/>
      <c r="C9" s="108">
        <v>4.3</v>
      </c>
      <c r="D9" s="109">
        <v>3.4</v>
      </c>
      <c r="E9" s="108">
        <v>3.3</v>
      </c>
      <c r="F9" s="109">
        <v>3.4</v>
      </c>
      <c r="G9" s="110">
        <v>3.8</v>
      </c>
    </row>
    <row r="10" spans="1:7" ht="29.25" customHeight="1" thickBot="1">
      <c r="A10" s="125" t="s">
        <v>155</v>
      </c>
      <c r="B10" s="14"/>
      <c r="C10" s="111">
        <v>28.8</v>
      </c>
      <c r="D10" s="112">
        <v>28.5</v>
      </c>
      <c r="E10" s="111">
        <v>29</v>
      </c>
      <c r="F10" s="112">
        <v>29.6</v>
      </c>
      <c r="G10" s="113">
        <v>30</v>
      </c>
    </row>
    <row r="11" spans="1:7" ht="24" customHeight="1" thickTop="1">
      <c r="A11" s="215" t="s">
        <v>112</v>
      </c>
      <c r="B11" s="216"/>
      <c r="C11" s="216"/>
      <c r="D11" s="216"/>
      <c r="E11" s="216"/>
      <c r="F11" s="216"/>
      <c r="G11" s="217"/>
    </row>
    <row r="12" spans="1:7" ht="24" customHeight="1">
      <c r="A12" s="27" t="s">
        <v>54</v>
      </c>
      <c r="B12" s="18" t="s">
        <v>1</v>
      </c>
      <c r="C12" s="108">
        <v>5.3</v>
      </c>
      <c r="D12" s="109">
        <v>1.6</v>
      </c>
      <c r="E12" s="108">
        <v>2</v>
      </c>
      <c r="F12" s="109">
        <v>3.5</v>
      </c>
      <c r="G12" s="110">
        <v>4.2</v>
      </c>
    </row>
    <row r="13" spans="1:7" ht="27" customHeight="1">
      <c r="A13" s="5" t="s">
        <v>55</v>
      </c>
      <c r="B13" s="13" t="s">
        <v>1</v>
      </c>
      <c r="C13" s="114">
        <v>4</v>
      </c>
      <c r="D13" s="107">
        <v>-3.6</v>
      </c>
      <c r="E13" s="114">
        <v>1.2</v>
      </c>
      <c r="F13" s="107">
        <v>0.4</v>
      </c>
      <c r="G13" s="115">
        <v>1.9</v>
      </c>
    </row>
    <row r="14" spans="1:7" ht="24" customHeight="1">
      <c r="A14" s="88" t="s">
        <v>113</v>
      </c>
      <c r="B14" s="18" t="s">
        <v>2</v>
      </c>
      <c r="C14" s="108">
        <v>-0.9</v>
      </c>
      <c r="D14" s="109">
        <v>2.7</v>
      </c>
      <c r="E14" s="108">
        <v>6</v>
      </c>
      <c r="F14" s="109">
        <v>6.5</v>
      </c>
      <c r="G14" s="110">
        <v>6.3</v>
      </c>
    </row>
    <row r="15" spans="1:7" ht="27" customHeight="1">
      <c r="A15" s="90" t="s">
        <v>169</v>
      </c>
      <c r="B15" s="23" t="s">
        <v>6</v>
      </c>
      <c r="C15" s="114">
        <v>1</v>
      </c>
      <c r="D15" s="107">
        <v>0.4</v>
      </c>
      <c r="E15" s="114">
        <v>1.4</v>
      </c>
      <c r="F15" s="107">
        <v>1.6</v>
      </c>
      <c r="G15" s="115">
        <v>1.3</v>
      </c>
    </row>
    <row r="16" spans="1:7" ht="24" customHeight="1">
      <c r="A16" s="27" t="s">
        <v>56</v>
      </c>
      <c r="B16" s="18" t="s">
        <v>3</v>
      </c>
      <c r="C16" s="108">
        <v>5.9</v>
      </c>
      <c r="D16" s="109">
        <v>13.1</v>
      </c>
      <c r="E16" s="108">
        <v>9.1</v>
      </c>
      <c r="F16" s="109">
        <v>10.2</v>
      </c>
      <c r="G16" s="110">
        <v>12.8</v>
      </c>
    </row>
    <row r="17" spans="1:7" ht="24" customHeight="1" thickBot="1">
      <c r="A17" s="28" t="s">
        <v>57</v>
      </c>
      <c r="B17" s="14" t="s">
        <v>4</v>
      </c>
      <c r="C17" s="111">
        <v>5.3</v>
      </c>
      <c r="D17" s="112">
        <v>8.1</v>
      </c>
      <c r="E17" s="111">
        <v>9</v>
      </c>
      <c r="F17" s="112">
        <v>9.8</v>
      </c>
      <c r="G17" s="113">
        <v>12</v>
      </c>
    </row>
    <row r="18" spans="1:7" ht="24" customHeight="1" thickTop="1">
      <c r="A18" s="215" t="s">
        <v>58</v>
      </c>
      <c r="B18" s="216"/>
      <c r="C18" s="216"/>
      <c r="D18" s="216"/>
      <c r="E18" s="216"/>
      <c r="F18" s="216"/>
      <c r="G18" s="217"/>
    </row>
    <row r="19" spans="1:7" ht="24" customHeight="1">
      <c r="A19" s="27" t="s">
        <v>153</v>
      </c>
      <c r="B19" s="18"/>
      <c r="C19" s="108">
        <v>3.3</v>
      </c>
      <c r="D19" s="109">
        <v>0.9</v>
      </c>
      <c r="E19" s="108">
        <v>3</v>
      </c>
      <c r="F19" s="109">
        <v>3.7</v>
      </c>
      <c r="G19" s="110">
        <v>4.3</v>
      </c>
    </row>
    <row r="20" spans="1:7" ht="27" customHeight="1">
      <c r="A20" s="91" t="s">
        <v>167</v>
      </c>
      <c r="B20" s="22" t="s">
        <v>6</v>
      </c>
      <c r="C20" s="108">
        <v>0.8</v>
      </c>
      <c r="D20" s="109">
        <v>-0.5</v>
      </c>
      <c r="E20" s="108">
        <v>1</v>
      </c>
      <c r="F20" s="109">
        <v>0.2</v>
      </c>
      <c r="G20" s="110">
        <v>-0.3</v>
      </c>
    </row>
    <row r="21" spans="1:12" ht="27" customHeight="1" thickBot="1">
      <c r="A21" s="89" t="s">
        <v>114</v>
      </c>
      <c r="B21" s="14" t="s">
        <v>5</v>
      </c>
      <c r="C21" s="111">
        <v>0.3</v>
      </c>
      <c r="D21" s="112">
        <v>3.7</v>
      </c>
      <c r="E21" s="111">
        <v>0.1</v>
      </c>
      <c r="F21" s="112">
        <v>0.4</v>
      </c>
      <c r="G21" s="113">
        <v>0.8</v>
      </c>
      <c r="H21" s="155"/>
      <c r="I21" s="155"/>
      <c r="J21" s="155"/>
      <c r="K21" s="155"/>
      <c r="L21" s="155"/>
    </row>
    <row r="22" spans="1:7" ht="24" customHeight="1" thickTop="1">
      <c r="A22" s="215" t="s">
        <v>59</v>
      </c>
      <c r="B22" s="216"/>
      <c r="C22" s="216"/>
      <c r="D22" s="216"/>
      <c r="E22" s="216"/>
      <c r="F22" s="216"/>
      <c r="G22" s="217"/>
    </row>
    <row r="23" spans="1:7" ht="24" customHeight="1">
      <c r="A23" s="30" t="s">
        <v>170</v>
      </c>
      <c r="B23" s="12"/>
      <c r="C23" s="120">
        <v>12.3</v>
      </c>
      <c r="D23" s="121">
        <v>0.6</v>
      </c>
      <c r="E23" s="120">
        <v>-0.6</v>
      </c>
      <c r="F23" s="121">
        <v>1.3</v>
      </c>
      <c r="G23" s="122">
        <v>1.9</v>
      </c>
    </row>
    <row r="24" spans="1:7" ht="24" customHeight="1">
      <c r="A24" s="27" t="s">
        <v>60</v>
      </c>
      <c r="B24" s="18"/>
      <c r="C24" s="108">
        <v>4</v>
      </c>
      <c r="D24" s="109">
        <v>8.8</v>
      </c>
      <c r="E24" s="108">
        <v>6.5</v>
      </c>
      <c r="F24" s="109">
        <v>5.6</v>
      </c>
      <c r="G24" s="110">
        <v>5.5</v>
      </c>
    </row>
    <row r="25" spans="1:7" ht="24" customHeight="1">
      <c r="A25" s="27" t="s">
        <v>61</v>
      </c>
      <c r="B25" s="18"/>
      <c r="C25" s="108">
        <v>11</v>
      </c>
      <c r="D25" s="109">
        <v>4.7</v>
      </c>
      <c r="E25" s="108">
        <v>15.4</v>
      </c>
      <c r="F25" s="109">
        <v>13.3</v>
      </c>
      <c r="G25" s="110">
        <v>12.4</v>
      </c>
    </row>
    <row r="26" spans="1:7" ht="24" customHeight="1" thickBot="1">
      <c r="A26" s="28" t="s">
        <v>62</v>
      </c>
      <c r="B26" s="14"/>
      <c r="C26" s="111">
        <v>4.2</v>
      </c>
      <c r="D26" s="112">
        <v>2.3</v>
      </c>
      <c r="E26" s="111">
        <v>3</v>
      </c>
      <c r="F26" s="112">
        <v>3.6</v>
      </c>
      <c r="G26" s="113">
        <v>4.3</v>
      </c>
    </row>
    <row r="27" ht="16.5" thickTop="1">
      <c r="A27" s="92" t="s">
        <v>154</v>
      </c>
    </row>
    <row r="28" ht="15.75">
      <c r="A28" s="92" t="s">
        <v>115</v>
      </c>
    </row>
    <row r="29" ht="15.75">
      <c r="A29" s="3" t="s">
        <v>168</v>
      </c>
    </row>
  </sheetData>
  <mergeCells count="4">
    <mergeCell ref="A1:G1"/>
    <mergeCell ref="A11:G11"/>
    <mergeCell ref="A18:G18"/>
    <mergeCell ref="A22:G2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F1"/>
    </sheetView>
  </sheetViews>
  <sheetFormatPr defaultColWidth="9.00390625" defaultRowHeight="12.75"/>
  <cols>
    <col min="1" max="1" width="31.75390625" style="1" customWidth="1"/>
    <col min="2" max="6" width="6.375" style="1" customWidth="1"/>
    <col min="7" max="16384" width="9.125" style="1" customWidth="1"/>
  </cols>
  <sheetData>
    <row r="1" spans="1:6" ht="15.75">
      <c r="A1" s="214" t="s">
        <v>63</v>
      </c>
      <c r="B1" s="214"/>
      <c r="C1" s="214"/>
      <c r="D1" s="214"/>
      <c r="E1" s="214"/>
      <c r="F1" s="214"/>
    </row>
    <row r="2" ht="16.5" thickBot="1">
      <c r="A2" s="32"/>
    </row>
    <row r="3" spans="1:6" ht="36" customHeight="1" thickBot="1" thickTop="1">
      <c r="A3" s="33" t="s">
        <v>105</v>
      </c>
      <c r="B3" s="128" t="s">
        <v>159</v>
      </c>
      <c r="C3" s="34" t="s">
        <v>160</v>
      </c>
      <c r="D3" s="34" t="s">
        <v>161</v>
      </c>
      <c r="E3" s="34" t="s">
        <v>162</v>
      </c>
      <c r="F3" s="79" t="s">
        <v>163</v>
      </c>
    </row>
    <row r="4" spans="1:6" ht="24.75" customHeight="1" thickTop="1">
      <c r="A4" s="36" t="s">
        <v>64</v>
      </c>
      <c r="B4" s="114">
        <v>5378.9</v>
      </c>
      <c r="C4" s="107">
        <v>5378.6</v>
      </c>
      <c r="D4" s="114">
        <v>5378</v>
      </c>
      <c r="E4" s="107">
        <v>5376.6</v>
      </c>
      <c r="F4" s="115">
        <v>5374.3</v>
      </c>
    </row>
    <row r="5" spans="1:10" ht="24.75" customHeight="1">
      <c r="A5" s="37" t="s">
        <v>65</v>
      </c>
      <c r="B5" s="126">
        <f>B4/5378.951*100-100</f>
        <v>-0.0009481402600641786</v>
      </c>
      <c r="C5" s="127">
        <f>C4/B4*100-100</f>
        <v>-0.0055773485284902335</v>
      </c>
      <c r="D5" s="126">
        <f>D4/C4*100-100</f>
        <v>-0.011155319228066674</v>
      </c>
      <c r="E5" s="127">
        <f>E4/D4*100-100</f>
        <v>-0.026031982149490318</v>
      </c>
      <c r="F5" s="153">
        <f>F4/E4*100-100</f>
        <v>-0.04277796376892695</v>
      </c>
      <c r="G5" s="155"/>
      <c r="H5" s="155"/>
      <c r="I5" s="155"/>
      <c r="J5" s="155"/>
    </row>
    <row r="6" spans="1:6" ht="28.5" customHeight="1">
      <c r="A6" s="47" t="s">
        <v>186</v>
      </c>
      <c r="B6" s="114">
        <v>2622.3</v>
      </c>
      <c r="C6" s="107">
        <v>2655.2</v>
      </c>
      <c r="D6" s="114">
        <v>2672.4</v>
      </c>
      <c r="E6" s="107">
        <v>2687.7</v>
      </c>
      <c r="F6" s="115">
        <v>2700.6</v>
      </c>
    </row>
    <row r="7" spans="1:6" ht="24.75" customHeight="1">
      <c r="A7" s="93" t="s">
        <v>187</v>
      </c>
      <c r="B7" s="108">
        <v>70</v>
      </c>
      <c r="C7" s="109">
        <v>70.3</v>
      </c>
      <c r="D7" s="108">
        <v>70.3</v>
      </c>
      <c r="E7" s="109">
        <v>70.3</v>
      </c>
      <c r="F7" s="110">
        <v>70.3</v>
      </c>
    </row>
    <row r="8" spans="1:6" ht="24.75" customHeight="1">
      <c r="A8" s="38" t="s">
        <v>66</v>
      </c>
      <c r="B8" s="114">
        <v>2121.8</v>
      </c>
      <c r="C8" s="107">
        <v>2138.77</v>
      </c>
      <c r="D8" s="114">
        <v>2160.16</v>
      </c>
      <c r="E8" s="107">
        <v>2181.76</v>
      </c>
      <c r="F8" s="115">
        <v>2205.76</v>
      </c>
    </row>
    <row r="9" spans="1:6" ht="24.75" customHeight="1">
      <c r="A9" s="37" t="s">
        <v>67</v>
      </c>
      <c r="B9" s="108">
        <f>B8/2118*100-100</f>
        <v>0.17941454202076557</v>
      </c>
      <c r="C9" s="109">
        <f>C8/B8*100-100</f>
        <v>0.7997926288999793</v>
      </c>
      <c r="D9" s="108">
        <f>D8/C8*100-100</f>
        <v>1.0001075384449933</v>
      </c>
      <c r="E9" s="109">
        <f>E8/D8*100-100</f>
        <v>0.9999259314125197</v>
      </c>
      <c r="F9" s="110">
        <f>F8/E8*100-100</f>
        <v>1.1000293341155754</v>
      </c>
    </row>
    <row r="10" spans="1:6" ht="29.25" customHeight="1">
      <c r="A10" s="80" t="s">
        <v>189</v>
      </c>
      <c r="B10" s="114">
        <v>591.3</v>
      </c>
      <c r="C10" s="107">
        <v>577.1</v>
      </c>
      <c r="D10" s="114">
        <v>566.7</v>
      </c>
      <c r="E10" s="107">
        <v>555.4</v>
      </c>
      <c r="F10" s="115">
        <v>541.5</v>
      </c>
    </row>
    <row r="11" spans="1:6" ht="30.75" customHeight="1">
      <c r="A11" s="80" t="s">
        <v>158</v>
      </c>
      <c r="B11" s="108">
        <f>B10/631.3*100-100</f>
        <v>-6.336131791541263</v>
      </c>
      <c r="C11" s="109">
        <f>C10/B10*100-100</f>
        <v>-2.4014882462370934</v>
      </c>
      <c r="D11" s="108">
        <f>D10/C10*100-100</f>
        <v>-1.8021140183676891</v>
      </c>
      <c r="E11" s="109">
        <f>E10/D10*100-100</f>
        <v>-1.9940003529204375</v>
      </c>
      <c r="F11" s="110">
        <f>F10/E10*100-100</f>
        <v>-2.5027007562117376</v>
      </c>
    </row>
    <row r="12" spans="1:6" ht="24.75" customHeight="1">
      <c r="A12" s="37" t="s">
        <v>68</v>
      </c>
      <c r="B12" s="108">
        <v>18.5</v>
      </c>
      <c r="C12" s="109">
        <v>17.8</v>
      </c>
      <c r="D12" s="108">
        <v>17.5</v>
      </c>
      <c r="E12" s="109">
        <v>17.1</v>
      </c>
      <c r="F12" s="110">
        <v>16.7</v>
      </c>
    </row>
    <row r="13" spans="1:6" ht="24.75" customHeight="1" thickBot="1">
      <c r="A13" s="39" t="s">
        <v>69</v>
      </c>
      <c r="B13" s="111">
        <v>5.8</v>
      </c>
      <c r="C13" s="112">
        <v>-1.9</v>
      </c>
      <c r="D13" s="111">
        <v>-0.6</v>
      </c>
      <c r="E13" s="112">
        <v>2</v>
      </c>
      <c r="F13" s="113">
        <v>3</v>
      </c>
    </row>
    <row r="14" ht="16.5" thickTop="1">
      <c r="A14" s="3" t="s">
        <v>116</v>
      </c>
    </row>
    <row r="15" spans="1:6" ht="41.25" customHeight="1">
      <c r="A15" s="218" t="s">
        <v>188</v>
      </c>
      <c r="B15" s="219"/>
      <c r="C15" s="219"/>
      <c r="D15" s="219"/>
      <c r="E15" s="219"/>
      <c r="F15" s="219"/>
    </row>
    <row r="16" spans="1:6" ht="16.5" customHeight="1">
      <c r="A16" s="157" t="s">
        <v>190</v>
      </c>
      <c r="B16" s="156"/>
      <c r="C16" s="156"/>
      <c r="D16" s="156"/>
      <c r="E16" s="156"/>
      <c r="F16" s="156"/>
    </row>
  </sheetData>
  <mergeCells count="2">
    <mergeCell ref="A1:F1"/>
    <mergeCell ref="A15:F1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:F1"/>
    </sheetView>
  </sheetViews>
  <sheetFormatPr defaultColWidth="9.00390625" defaultRowHeight="12.75"/>
  <cols>
    <col min="1" max="1" width="32.00390625" style="1" bestFit="1" customWidth="1"/>
    <col min="2" max="6" width="6.25390625" style="1" customWidth="1"/>
    <col min="7" max="16384" width="9.125" style="1" customWidth="1"/>
  </cols>
  <sheetData>
    <row r="1" spans="1:6" ht="15.75">
      <c r="A1" s="214" t="s">
        <v>70</v>
      </c>
      <c r="B1" s="214"/>
      <c r="C1" s="214"/>
      <c r="D1" s="214"/>
      <c r="E1" s="214"/>
      <c r="F1" s="214"/>
    </row>
    <row r="2" ht="13.5" thickBot="1"/>
    <row r="3" spans="1:6" ht="39" customHeight="1" thickBot="1" thickTop="1">
      <c r="A3" s="40" t="s">
        <v>99</v>
      </c>
      <c r="B3" s="128" t="s">
        <v>159</v>
      </c>
      <c r="C3" s="34" t="s">
        <v>160</v>
      </c>
      <c r="D3" s="34" t="s">
        <v>161</v>
      </c>
      <c r="E3" s="34" t="s">
        <v>162</v>
      </c>
      <c r="F3" s="79" t="s">
        <v>163</v>
      </c>
    </row>
    <row r="4" spans="1:6" ht="30" customHeight="1" thickBot="1" thickTop="1">
      <c r="A4" s="41" t="s">
        <v>71</v>
      </c>
      <c r="B4" s="116">
        <f>B15*B23/Tabuľka1!C5*100/1000</f>
        <v>-8.188913602946311</v>
      </c>
      <c r="C4" s="117">
        <f>C15*C23/Tabuľka1!D5*100/1000</f>
        <v>-4.58632187818986</v>
      </c>
      <c r="D4" s="116">
        <f>D15*D23/Tabuľka1!E5*100/1000</f>
        <v>-4.610504948963809</v>
      </c>
      <c r="E4" s="117">
        <f>E15*E23/Tabuľka1!F5*100/1000</f>
        <v>-4.191362719842707</v>
      </c>
      <c r="F4" s="118">
        <f>F15*F23/Tabuľka1!G5*100/1000</f>
        <v>-3.2797909314690172</v>
      </c>
    </row>
    <row r="5" spans="1:10" ht="22.5" customHeight="1" thickTop="1">
      <c r="A5" s="38" t="s">
        <v>72</v>
      </c>
      <c r="B5" s="6">
        <v>15252</v>
      </c>
      <c r="C5" s="16">
        <v>18269.6</v>
      </c>
      <c r="D5" s="6">
        <v>20420.5</v>
      </c>
      <c r="E5" s="16">
        <v>23373.5</v>
      </c>
      <c r="F5" s="7">
        <v>27483.9</v>
      </c>
      <c r="G5" s="155"/>
      <c r="H5" s="155"/>
      <c r="I5" s="155"/>
      <c r="J5" s="155"/>
    </row>
    <row r="6" spans="1:10" ht="22.5" customHeight="1">
      <c r="A6" s="37" t="s">
        <v>73</v>
      </c>
      <c r="B6" s="19">
        <v>17515</v>
      </c>
      <c r="C6" s="20">
        <v>19836.1</v>
      </c>
      <c r="D6" s="19">
        <v>22125.8</v>
      </c>
      <c r="E6" s="20">
        <v>25016.6</v>
      </c>
      <c r="F6" s="21">
        <v>28881.4</v>
      </c>
      <c r="G6" s="155"/>
      <c r="H6" s="155"/>
      <c r="I6" s="155"/>
      <c r="J6" s="155"/>
    </row>
    <row r="7" spans="1:6" ht="22.5" customHeight="1">
      <c r="A7" s="38" t="s">
        <v>74</v>
      </c>
      <c r="B7" s="6">
        <f>B5-B6</f>
        <v>-2263</v>
      </c>
      <c r="C7" s="16">
        <f>C5-C6</f>
        <v>-1566.5</v>
      </c>
      <c r="D7" s="6">
        <f>D5-D6</f>
        <v>-1705.2999999999993</v>
      </c>
      <c r="E7" s="16">
        <f>E5-E6</f>
        <v>-1643.0999999999985</v>
      </c>
      <c r="F7" s="7">
        <f>F5-F6</f>
        <v>-1397.5</v>
      </c>
    </row>
    <row r="8" spans="1:10" ht="22.5" customHeight="1">
      <c r="A8" s="37" t="s">
        <v>75</v>
      </c>
      <c r="B8" s="19">
        <v>2958</v>
      </c>
      <c r="C8" s="140">
        <v>3228.9</v>
      </c>
      <c r="D8" s="19">
        <v>3374</v>
      </c>
      <c r="E8" s="20">
        <v>3532</v>
      </c>
      <c r="F8" s="141">
        <v>3728.2</v>
      </c>
      <c r="G8" s="155"/>
      <c r="H8" s="155"/>
      <c r="I8" s="155"/>
      <c r="J8" s="155"/>
    </row>
    <row r="9" spans="1:10" ht="22.5" customHeight="1">
      <c r="A9" s="38" t="s">
        <v>76</v>
      </c>
      <c r="B9" s="6">
        <v>2474</v>
      </c>
      <c r="C9" s="137">
        <v>2891.6</v>
      </c>
      <c r="D9" s="136">
        <v>2988.4</v>
      </c>
      <c r="E9" s="137">
        <v>3110.4</v>
      </c>
      <c r="F9" s="211">
        <v>3282.4</v>
      </c>
      <c r="G9" s="155"/>
      <c r="H9" s="155"/>
      <c r="I9" s="155"/>
      <c r="J9" s="155"/>
    </row>
    <row r="10" spans="1:10" ht="22.5" customHeight="1">
      <c r="A10" s="37" t="s">
        <v>77</v>
      </c>
      <c r="B10" s="139">
        <f>B8-B9</f>
        <v>484</v>
      </c>
      <c r="C10" s="140">
        <f>C8-C9</f>
        <v>337.3000000000002</v>
      </c>
      <c r="D10" s="139">
        <f>D8-D9</f>
        <v>385.5999999999999</v>
      </c>
      <c r="E10" s="140">
        <f>E8-E9</f>
        <v>421.5999999999999</v>
      </c>
      <c r="F10" s="141">
        <f>F8-F9</f>
        <v>445.7999999999997</v>
      </c>
      <c r="G10" s="155"/>
      <c r="H10" s="155"/>
      <c r="I10" s="155"/>
      <c r="J10" s="155"/>
    </row>
    <row r="11" spans="1:6" ht="22.5" customHeight="1">
      <c r="A11" s="38" t="s">
        <v>78</v>
      </c>
      <c r="B11" s="6">
        <v>-346</v>
      </c>
      <c r="C11" s="16">
        <v>-461</v>
      </c>
      <c r="D11" s="6">
        <v>-513</v>
      </c>
      <c r="E11" s="16">
        <v>-529</v>
      </c>
      <c r="F11" s="7">
        <v>-545</v>
      </c>
    </row>
    <row r="12" spans="1:6" ht="25.5">
      <c r="A12" s="94" t="s">
        <v>100</v>
      </c>
      <c r="B12" s="19">
        <v>-139</v>
      </c>
      <c r="C12" s="20">
        <v>295</v>
      </c>
      <c r="D12" s="19">
        <v>300</v>
      </c>
      <c r="E12" s="20">
        <v>271</v>
      </c>
      <c r="F12" s="21">
        <v>252</v>
      </c>
    </row>
    <row r="13" spans="1:6" ht="22.5" customHeight="1">
      <c r="A13" s="38" t="s">
        <v>79</v>
      </c>
      <c r="B13" s="6">
        <v>205</v>
      </c>
      <c r="C13" s="16">
        <v>96</v>
      </c>
      <c r="D13" s="6">
        <v>96</v>
      </c>
      <c r="E13" s="16">
        <v>72</v>
      </c>
      <c r="F13" s="7">
        <v>60</v>
      </c>
    </row>
    <row r="14" spans="1:6" ht="22.5" customHeight="1">
      <c r="A14" s="42" t="s">
        <v>80</v>
      </c>
      <c r="B14" s="19"/>
      <c r="C14" s="20"/>
      <c r="D14" s="19"/>
      <c r="E14" s="20"/>
      <c r="F14" s="21"/>
    </row>
    <row r="15" spans="1:6" ht="22.5" customHeight="1">
      <c r="A15" s="37" t="s">
        <v>81</v>
      </c>
      <c r="B15" s="19">
        <f>B7+B10+B11+B12+B13</f>
        <v>-2059</v>
      </c>
      <c r="C15" s="20">
        <f>C7+C10+C11+C12+C13</f>
        <v>-1299.1999999999998</v>
      </c>
      <c r="D15" s="19">
        <f>D7+D10+D11+D12+D13</f>
        <v>-1436.6999999999994</v>
      </c>
      <c r="E15" s="20">
        <f>E7+E10+E11+E12+E13</f>
        <v>-1407.4999999999986</v>
      </c>
      <c r="F15" s="21">
        <f>F7+F10+F11+F12+F13</f>
        <v>-1184.7000000000003</v>
      </c>
    </row>
    <row r="16" spans="1:6" ht="22.5" customHeight="1" thickBot="1">
      <c r="A16" s="39" t="s">
        <v>82</v>
      </c>
      <c r="B16" s="8">
        <v>4208</v>
      </c>
      <c r="C16" s="17">
        <v>1045</v>
      </c>
      <c r="D16" s="8">
        <v>2530</v>
      </c>
      <c r="E16" s="17">
        <v>2176</v>
      </c>
      <c r="F16" s="9">
        <v>3133</v>
      </c>
    </row>
    <row r="17" spans="1:6" ht="22.5" customHeight="1" thickTop="1">
      <c r="A17" s="38" t="s">
        <v>164</v>
      </c>
      <c r="B17" s="6">
        <v>8824</v>
      </c>
      <c r="C17" s="16">
        <v>8935</v>
      </c>
      <c r="D17" s="6">
        <v>9572</v>
      </c>
      <c r="E17" s="16">
        <v>9950</v>
      </c>
      <c r="F17" s="7">
        <v>11952</v>
      </c>
    </row>
    <row r="18" spans="1:10" ht="22.5" customHeight="1">
      <c r="A18" s="37" t="s">
        <v>83</v>
      </c>
      <c r="B18" s="19">
        <v>12661</v>
      </c>
      <c r="C18" s="20">
        <v>12779</v>
      </c>
      <c r="D18" s="19">
        <v>12351</v>
      </c>
      <c r="E18" s="20">
        <v>11904</v>
      </c>
      <c r="F18" s="21">
        <v>11950</v>
      </c>
      <c r="G18" s="210"/>
      <c r="H18" s="210"/>
      <c r="I18" s="210"/>
      <c r="J18" s="210"/>
    </row>
    <row r="19" spans="1:7" ht="22.5" customHeight="1">
      <c r="A19" s="43" t="s">
        <v>84</v>
      </c>
      <c r="B19" s="6">
        <v>3591</v>
      </c>
      <c r="C19" s="16">
        <v>3444</v>
      </c>
      <c r="D19" s="6">
        <v>2927</v>
      </c>
      <c r="E19" s="16">
        <v>2389</v>
      </c>
      <c r="F19" s="7">
        <v>2377</v>
      </c>
      <c r="G19" s="210"/>
    </row>
    <row r="20" spans="1:6" ht="22.5" customHeight="1">
      <c r="A20" s="83" t="s">
        <v>85</v>
      </c>
      <c r="B20" s="19">
        <v>3126</v>
      </c>
      <c r="C20" s="20">
        <v>2834</v>
      </c>
      <c r="D20" s="19">
        <v>2173</v>
      </c>
      <c r="E20" s="20">
        <v>1491</v>
      </c>
      <c r="F20" s="21">
        <v>1335</v>
      </c>
    </row>
    <row r="21" spans="1:6" ht="22.5" customHeight="1" thickBot="1">
      <c r="A21" s="95" t="s">
        <v>106</v>
      </c>
      <c r="B21" s="8">
        <v>361</v>
      </c>
      <c r="C21" s="17">
        <v>1217</v>
      </c>
      <c r="D21" s="8">
        <v>661</v>
      </c>
      <c r="E21" s="17">
        <v>663</v>
      </c>
      <c r="F21" s="9">
        <v>156</v>
      </c>
    </row>
    <row r="22" spans="1:6" ht="32.25" customHeight="1" thickTop="1">
      <c r="A22" s="85" t="s">
        <v>171</v>
      </c>
      <c r="B22" s="44">
        <v>41.722</v>
      </c>
      <c r="C22" s="45">
        <v>41.5</v>
      </c>
      <c r="D22" s="44">
        <v>41.5</v>
      </c>
      <c r="E22" s="45">
        <v>41.5</v>
      </c>
      <c r="F22" s="46">
        <v>41.5</v>
      </c>
    </row>
    <row r="23" spans="1:6" ht="32.25" customHeight="1" thickBot="1">
      <c r="A23" s="86" t="s">
        <v>172</v>
      </c>
      <c r="B23" s="8">
        <v>42.699</v>
      </c>
      <c r="C23" s="17">
        <v>41.5</v>
      </c>
      <c r="D23" s="8">
        <v>41.5</v>
      </c>
      <c r="E23" s="17">
        <v>41.5</v>
      </c>
      <c r="F23" s="9">
        <v>41.5</v>
      </c>
    </row>
    <row r="24" spans="1:6" ht="32.25" customHeight="1" thickTop="1">
      <c r="A24" s="47" t="s">
        <v>185</v>
      </c>
      <c r="B24" s="114">
        <f>B4</f>
        <v>-8.188913602946311</v>
      </c>
      <c r="C24" s="107">
        <f>C4</f>
        <v>-4.58632187818986</v>
      </c>
      <c r="D24" s="114">
        <f>D4</f>
        <v>-4.610504948963809</v>
      </c>
      <c r="E24" s="107">
        <f>E4</f>
        <v>-4.191362719842707</v>
      </c>
      <c r="F24" s="115">
        <f>F4</f>
        <v>-3.2797909314690172</v>
      </c>
    </row>
    <row r="25" spans="1:6" ht="22.5" customHeight="1">
      <c r="A25" s="37" t="s">
        <v>173</v>
      </c>
      <c r="B25" s="19">
        <v>27.7</v>
      </c>
      <c r="C25" s="20">
        <v>28.1</v>
      </c>
      <c r="D25" s="19">
        <v>28.5</v>
      </c>
      <c r="E25" s="20">
        <v>29.2</v>
      </c>
      <c r="F25" s="21">
        <v>29.7</v>
      </c>
    </row>
    <row r="26" spans="1:6" ht="22.5" customHeight="1">
      <c r="A26" s="38" t="s">
        <v>174</v>
      </c>
      <c r="B26" s="6">
        <v>28.7</v>
      </c>
      <c r="C26" s="16">
        <v>27.8</v>
      </c>
      <c r="D26" s="6">
        <v>29.1</v>
      </c>
      <c r="E26" s="107">
        <v>29.9</v>
      </c>
      <c r="F26" s="7">
        <v>30.1</v>
      </c>
    </row>
    <row r="27" spans="1:6" ht="22.5" customHeight="1">
      <c r="A27" s="37" t="s">
        <v>175</v>
      </c>
      <c r="B27" s="108">
        <v>-4.7</v>
      </c>
      <c r="C27" s="109">
        <v>-3</v>
      </c>
      <c r="D27" s="108">
        <v>-2.2</v>
      </c>
      <c r="E27" s="109">
        <v>-1.6</v>
      </c>
      <c r="F27" s="110">
        <v>-1.1</v>
      </c>
    </row>
    <row r="28" spans="1:6" ht="22.5" customHeight="1" thickBot="1">
      <c r="A28" s="39" t="s">
        <v>176</v>
      </c>
      <c r="B28" s="111">
        <f>Tabuľka4!C27</f>
        <v>2.4</v>
      </c>
      <c r="C28" s="112">
        <f>Tabuľka4!D27</f>
        <v>1.9</v>
      </c>
      <c r="D28" s="111">
        <f>Tabuľka4!E27</f>
        <v>1.8</v>
      </c>
      <c r="E28" s="112">
        <f>Tabuľka4!F27</f>
        <v>1.8</v>
      </c>
      <c r="F28" s="113">
        <f>Tabuľka4!G27</f>
        <v>1.8</v>
      </c>
    </row>
    <row r="29" spans="2:6" ht="13.5" thickTop="1">
      <c r="B29" s="155"/>
      <c r="F29" s="155"/>
    </row>
    <row r="31" ht="12.75">
      <c r="C31" s="210"/>
    </row>
  </sheetData>
  <mergeCells count="1">
    <mergeCell ref="A1:F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A1" sqref="A1:G1"/>
    </sheetView>
  </sheetViews>
  <sheetFormatPr defaultColWidth="9.00390625" defaultRowHeight="12.75"/>
  <cols>
    <col min="1" max="1" width="31.125" style="1" customWidth="1"/>
    <col min="2" max="2" width="6.375" style="1" customWidth="1"/>
    <col min="3" max="3" width="7.25390625" style="1" customWidth="1"/>
    <col min="4" max="7" width="6.75390625" style="1" customWidth="1"/>
    <col min="8" max="16384" width="9.125" style="1" customWidth="1"/>
  </cols>
  <sheetData>
    <row r="1" spans="1:7" ht="15.75">
      <c r="A1" s="220" t="s">
        <v>120</v>
      </c>
      <c r="B1" s="220"/>
      <c r="C1" s="220"/>
      <c r="D1" s="220"/>
      <c r="E1" s="220"/>
      <c r="F1" s="220"/>
      <c r="G1" s="220"/>
    </row>
    <row r="2" ht="13.5" thickBot="1"/>
    <row r="3" spans="1:7" ht="42.75" customHeight="1" thickBot="1" thickTop="1">
      <c r="A3" s="81" t="s">
        <v>34</v>
      </c>
      <c r="B3" s="35" t="s">
        <v>86</v>
      </c>
      <c r="C3" s="128" t="s">
        <v>180</v>
      </c>
      <c r="D3" s="34" t="s">
        <v>181</v>
      </c>
      <c r="E3" s="34" t="s">
        <v>182</v>
      </c>
      <c r="F3" s="34" t="s">
        <v>183</v>
      </c>
      <c r="G3" s="79" t="s">
        <v>184</v>
      </c>
    </row>
    <row r="4" spans="1:7" ht="23.25" customHeight="1" thickTop="1">
      <c r="A4" s="221" t="s">
        <v>177</v>
      </c>
      <c r="B4" s="222"/>
      <c r="C4" s="222"/>
      <c r="D4" s="222"/>
      <c r="E4" s="222"/>
      <c r="F4" s="222"/>
      <c r="G4" s="223"/>
    </row>
    <row r="5" spans="1:7" ht="23.25" customHeight="1">
      <c r="A5" s="103" t="s">
        <v>121</v>
      </c>
      <c r="B5" s="11" t="s">
        <v>7</v>
      </c>
      <c r="C5" s="203">
        <v>-7.2</v>
      </c>
      <c r="D5" s="120">
        <v>-5</v>
      </c>
      <c r="E5" s="121">
        <v>-3.9</v>
      </c>
      <c r="F5" s="121">
        <v>-3.4</v>
      </c>
      <c r="G5" s="122">
        <v>-2.9</v>
      </c>
    </row>
    <row r="6" spans="1:7" ht="23.25" customHeight="1">
      <c r="A6" s="104" t="s">
        <v>122</v>
      </c>
      <c r="B6" s="21" t="s">
        <v>8</v>
      </c>
      <c r="C6" s="133">
        <v>-7.5</v>
      </c>
      <c r="D6" s="108">
        <v>-5.2</v>
      </c>
      <c r="E6" s="109">
        <v>-4.1</v>
      </c>
      <c r="F6" s="109">
        <v>-3.9</v>
      </c>
      <c r="G6" s="110">
        <v>-3.6</v>
      </c>
    </row>
    <row r="7" spans="1:7" ht="23.25" customHeight="1">
      <c r="A7" s="105" t="s">
        <v>141</v>
      </c>
      <c r="B7" s="7" t="s">
        <v>9</v>
      </c>
      <c r="C7" s="204">
        <v>0</v>
      </c>
      <c r="D7" s="114">
        <v>0</v>
      </c>
      <c r="E7" s="107">
        <v>0</v>
      </c>
      <c r="F7" s="107">
        <v>0</v>
      </c>
      <c r="G7" s="115">
        <v>0</v>
      </c>
    </row>
    <row r="8" spans="1:7" ht="23.25" customHeight="1">
      <c r="A8" s="104" t="s">
        <v>123</v>
      </c>
      <c r="B8" s="21" t="s">
        <v>10</v>
      </c>
      <c r="C8" s="133">
        <v>0</v>
      </c>
      <c r="D8" s="108">
        <v>0</v>
      </c>
      <c r="E8" s="109">
        <v>-0.1</v>
      </c>
      <c r="F8" s="109">
        <v>-0.1</v>
      </c>
      <c r="G8" s="110">
        <v>-0.1</v>
      </c>
    </row>
    <row r="9" spans="1:7" ht="23.25" customHeight="1" thickBot="1">
      <c r="A9" s="50" t="s">
        <v>87</v>
      </c>
      <c r="B9" s="9" t="s">
        <v>11</v>
      </c>
      <c r="C9" s="134">
        <v>0.3</v>
      </c>
      <c r="D9" s="111">
        <v>0.2</v>
      </c>
      <c r="E9" s="112">
        <v>0.3</v>
      </c>
      <c r="F9" s="112">
        <v>0.6</v>
      </c>
      <c r="G9" s="113">
        <v>0.7</v>
      </c>
    </row>
    <row r="10" spans="1:7" ht="23.25" customHeight="1" thickTop="1">
      <c r="A10" s="224" t="s">
        <v>124</v>
      </c>
      <c r="B10" s="225"/>
      <c r="C10" s="225"/>
      <c r="D10" s="225"/>
      <c r="E10" s="225"/>
      <c r="F10" s="225"/>
      <c r="G10" s="226"/>
    </row>
    <row r="11" spans="1:7" ht="23.25" customHeight="1">
      <c r="A11" s="48" t="s">
        <v>88</v>
      </c>
      <c r="B11" s="18" t="s">
        <v>12</v>
      </c>
      <c r="C11" s="205">
        <v>41.8</v>
      </c>
      <c r="D11" s="109">
        <v>39.7</v>
      </c>
      <c r="E11" s="108">
        <v>39.7</v>
      </c>
      <c r="F11" s="109">
        <v>38.6</v>
      </c>
      <c r="G11" s="110">
        <v>38.3</v>
      </c>
    </row>
    <row r="12" spans="1:7" ht="23.25" customHeight="1">
      <c r="A12" s="31" t="s">
        <v>89</v>
      </c>
      <c r="B12" s="13" t="s">
        <v>12</v>
      </c>
      <c r="C12" s="114">
        <v>49</v>
      </c>
      <c r="D12" s="107">
        <v>44.7</v>
      </c>
      <c r="E12" s="114">
        <v>43.7</v>
      </c>
      <c r="F12" s="107">
        <v>42</v>
      </c>
      <c r="G12" s="115">
        <v>41.2</v>
      </c>
    </row>
    <row r="13" spans="1:7" ht="23.25" customHeight="1">
      <c r="A13" s="27" t="s">
        <v>125</v>
      </c>
      <c r="B13" s="18" t="s">
        <v>13</v>
      </c>
      <c r="C13" s="108">
        <f>C5</f>
        <v>-7.2</v>
      </c>
      <c r="D13" s="109">
        <f>D5</f>
        <v>-5</v>
      </c>
      <c r="E13" s="108">
        <f>E5</f>
        <v>-3.9</v>
      </c>
      <c r="F13" s="109">
        <f>F5</f>
        <v>-3.4</v>
      </c>
      <c r="G13" s="110">
        <f>G5</f>
        <v>-2.9</v>
      </c>
    </row>
    <row r="14" spans="1:7" ht="23.25" customHeight="1">
      <c r="A14" s="27" t="s">
        <v>102</v>
      </c>
      <c r="B14" s="18" t="s">
        <v>14</v>
      </c>
      <c r="C14" s="108">
        <v>3.7</v>
      </c>
      <c r="D14" s="109">
        <v>2.8</v>
      </c>
      <c r="E14" s="108">
        <v>2.5</v>
      </c>
      <c r="F14" s="109">
        <v>2.3</v>
      </c>
      <c r="G14" s="110">
        <v>2.3</v>
      </c>
    </row>
    <row r="15" spans="1:7" ht="23.25" customHeight="1" thickBot="1">
      <c r="A15" s="98" t="s">
        <v>126</v>
      </c>
      <c r="B15" s="14"/>
      <c r="C15" s="206">
        <v>-3.5</v>
      </c>
      <c r="D15" s="112">
        <v>-2.1</v>
      </c>
      <c r="E15" s="111">
        <v>-1.4</v>
      </c>
      <c r="F15" s="112">
        <v>-1.1</v>
      </c>
      <c r="G15" s="113">
        <v>-0.6</v>
      </c>
    </row>
    <row r="16" spans="1:7" ht="23.25" customHeight="1" thickTop="1">
      <c r="A16" s="224" t="s">
        <v>90</v>
      </c>
      <c r="B16" s="225"/>
      <c r="C16" s="225"/>
      <c r="D16" s="225"/>
      <c r="E16" s="225"/>
      <c r="F16" s="225"/>
      <c r="G16" s="226"/>
    </row>
    <row r="17" spans="1:7" ht="23.25" customHeight="1">
      <c r="A17" s="51" t="s">
        <v>91</v>
      </c>
      <c r="B17" s="18" t="s">
        <v>15</v>
      </c>
      <c r="C17" s="108">
        <v>18.9</v>
      </c>
      <c r="D17" s="109">
        <v>18.8</v>
      </c>
      <c r="E17" s="108">
        <v>18.3</v>
      </c>
      <c r="F17" s="109">
        <v>17.8</v>
      </c>
      <c r="G17" s="110">
        <v>17.8</v>
      </c>
    </row>
    <row r="18" spans="1:7" ht="23.25" customHeight="1">
      <c r="A18" s="51" t="s">
        <v>127</v>
      </c>
      <c r="B18" s="18" t="s">
        <v>16</v>
      </c>
      <c r="C18" s="108">
        <v>14.8</v>
      </c>
      <c r="D18" s="109">
        <v>14.7</v>
      </c>
      <c r="E18" s="108">
        <v>14</v>
      </c>
      <c r="F18" s="109">
        <v>13.6</v>
      </c>
      <c r="G18" s="110">
        <v>13.7</v>
      </c>
    </row>
    <row r="19" spans="1:7" ht="23.25" customHeight="1">
      <c r="A19" s="52" t="s">
        <v>92</v>
      </c>
      <c r="B19" s="13"/>
      <c r="C19" s="114">
        <v>8.2</v>
      </c>
      <c r="D19" s="107">
        <v>6.2</v>
      </c>
      <c r="E19" s="114">
        <v>7.4</v>
      </c>
      <c r="F19" s="109">
        <v>7.1</v>
      </c>
      <c r="G19" s="115">
        <v>6.8</v>
      </c>
    </row>
    <row r="20" spans="1:7" ht="23.25" customHeight="1" thickBot="1">
      <c r="A20" s="53" t="s">
        <v>93</v>
      </c>
      <c r="B20" s="54" t="s">
        <v>12</v>
      </c>
      <c r="C20" s="207">
        <f>C11</f>
        <v>41.8</v>
      </c>
      <c r="D20" s="208">
        <f>D11</f>
        <v>39.7</v>
      </c>
      <c r="E20" s="207">
        <f>E11</f>
        <v>39.7</v>
      </c>
      <c r="F20" s="208">
        <f>F11</f>
        <v>38.6</v>
      </c>
      <c r="G20" s="209">
        <f>G11</f>
        <v>38.3</v>
      </c>
    </row>
    <row r="21" spans="1:7" ht="23.25" customHeight="1" thickTop="1">
      <c r="A21" s="215" t="s">
        <v>94</v>
      </c>
      <c r="B21" s="216"/>
      <c r="C21" s="216"/>
      <c r="D21" s="216"/>
      <c r="E21" s="216"/>
      <c r="F21" s="216"/>
      <c r="G21" s="217"/>
    </row>
    <row r="22" spans="1:7" ht="23.25" customHeight="1">
      <c r="A22" s="87" t="s">
        <v>128</v>
      </c>
      <c r="B22" s="12" t="s">
        <v>17</v>
      </c>
      <c r="C22" s="120">
        <v>11</v>
      </c>
      <c r="D22" s="121">
        <v>10.5</v>
      </c>
      <c r="E22" s="120">
        <v>10.2</v>
      </c>
      <c r="F22" s="121">
        <v>9.9</v>
      </c>
      <c r="G22" s="122">
        <v>9.5</v>
      </c>
    </row>
    <row r="23" spans="1:7" ht="23.25" customHeight="1">
      <c r="A23" s="99" t="s">
        <v>129</v>
      </c>
      <c r="B23" s="18" t="s">
        <v>18</v>
      </c>
      <c r="C23" s="108">
        <v>9</v>
      </c>
      <c r="D23" s="109">
        <v>8.3</v>
      </c>
      <c r="E23" s="108">
        <v>7.9</v>
      </c>
      <c r="F23" s="109">
        <v>7.6</v>
      </c>
      <c r="G23" s="110">
        <v>7.4</v>
      </c>
    </row>
    <row r="24" spans="1:7" ht="25.5">
      <c r="A24" s="100" t="s">
        <v>130</v>
      </c>
      <c r="B24" s="13" t="s">
        <v>19</v>
      </c>
      <c r="C24" s="114">
        <v>12.1</v>
      </c>
      <c r="D24" s="107">
        <v>11.6</v>
      </c>
      <c r="E24" s="114">
        <v>11.3</v>
      </c>
      <c r="F24" s="107">
        <v>10.6</v>
      </c>
      <c r="G24" s="115">
        <v>10.6</v>
      </c>
    </row>
    <row r="25" spans="1:7" ht="23.25" customHeight="1">
      <c r="A25" s="51" t="s">
        <v>101</v>
      </c>
      <c r="B25" s="18" t="s">
        <v>14</v>
      </c>
      <c r="C25" s="108">
        <f>C14</f>
        <v>3.7</v>
      </c>
      <c r="D25" s="109">
        <f>D14</f>
        <v>2.8</v>
      </c>
      <c r="E25" s="108">
        <f>E14</f>
        <v>2.5</v>
      </c>
      <c r="F25" s="109">
        <f>F14</f>
        <v>2.3</v>
      </c>
      <c r="G25" s="110">
        <f>G14</f>
        <v>2.3</v>
      </c>
    </row>
    <row r="26" spans="1:7" ht="23.25" customHeight="1">
      <c r="A26" s="52" t="s">
        <v>95</v>
      </c>
      <c r="B26" s="13" t="s">
        <v>20</v>
      </c>
      <c r="C26" s="114">
        <v>1.6</v>
      </c>
      <c r="D26" s="107">
        <v>1.8</v>
      </c>
      <c r="E26" s="114">
        <v>1.5</v>
      </c>
      <c r="F26" s="107">
        <v>1.5</v>
      </c>
      <c r="G26" s="115">
        <v>1.5</v>
      </c>
    </row>
    <row r="27" spans="1:7" ht="23.25" customHeight="1">
      <c r="A27" s="51" t="s">
        <v>131</v>
      </c>
      <c r="B27" s="18" t="s">
        <v>2</v>
      </c>
      <c r="C27" s="108">
        <v>2.4</v>
      </c>
      <c r="D27" s="109">
        <v>1.9</v>
      </c>
      <c r="E27" s="108">
        <v>1.8</v>
      </c>
      <c r="F27" s="109">
        <v>1.8</v>
      </c>
      <c r="G27" s="110">
        <v>1.8</v>
      </c>
    </row>
    <row r="28" spans="1:7" ht="23.25" customHeight="1">
      <c r="A28" s="51" t="s">
        <v>96</v>
      </c>
      <c r="B28" s="18"/>
      <c r="C28" s="108">
        <v>9.2</v>
      </c>
      <c r="D28" s="109">
        <v>7.8</v>
      </c>
      <c r="E28" s="108">
        <v>8.4</v>
      </c>
      <c r="F28" s="109">
        <v>8.4</v>
      </c>
      <c r="G28" s="110">
        <v>8.2</v>
      </c>
    </row>
    <row r="29" spans="1:7" ht="23.25" customHeight="1" thickBot="1">
      <c r="A29" s="55" t="s">
        <v>97</v>
      </c>
      <c r="B29" s="14" t="s">
        <v>12</v>
      </c>
      <c r="C29" s="111">
        <f>C12</f>
        <v>49</v>
      </c>
      <c r="D29" s="112">
        <f>D12</f>
        <v>44.7</v>
      </c>
      <c r="E29" s="111">
        <f>E12</f>
        <v>43.7</v>
      </c>
      <c r="F29" s="112">
        <f>F12</f>
        <v>42</v>
      </c>
      <c r="G29" s="113">
        <f>G12</f>
        <v>41.2</v>
      </c>
    </row>
    <row r="30" ht="13.5" thickTop="1"/>
  </sheetData>
  <mergeCells count="5">
    <mergeCell ref="A21:G21"/>
    <mergeCell ref="A1:G1"/>
    <mergeCell ref="A4:G4"/>
    <mergeCell ref="A10:G10"/>
    <mergeCell ref="A16:G1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G1"/>
    </sheetView>
  </sheetViews>
  <sheetFormatPr defaultColWidth="9.00390625" defaultRowHeight="12.75"/>
  <cols>
    <col min="1" max="1" width="29.00390625" style="1" customWidth="1"/>
    <col min="2" max="2" width="6.375" style="1" customWidth="1"/>
    <col min="3" max="7" width="6.75390625" style="1" customWidth="1"/>
    <col min="8" max="16384" width="9.125" style="1" customWidth="1"/>
  </cols>
  <sheetData>
    <row r="1" spans="1:7" ht="15.75">
      <c r="A1" s="220" t="s">
        <v>132</v>
      </c>
      <c r="B1" s="220"/>
      <c r="C1" s="220"/>
      <c r="D1" s="220"/>
      <c r="E1" s="220"/>
      <c r="F1" s="220"/>
      <c r="G1" s="220"/>
    </row>
    <row r="2" ht="13.5" thickBot="1"/>
    <row r="3" spans="1:7" ht="39.75" thickBot="1" thickTop="1">
      <c r="A3" s="81" t="s">
        <v>34</v>
      </c>
      <c r="B3" s="35" t="s">
        <v>33</v>
      </c>
      <c r="C3" s="128" t="s">
        <v>159</v>
      </c>
      <c r="D3" s="34" t="s">
        <v>181</v>
      </c>
      <c r="E3" s="34" t="s">
        <v>182</v>
      </c>
      <c r="F3" s="34" t="s">
        <v>183</v>
      </c>
      <c r="G3" s="79" t="s">
        <v>184</v>
      </c>
    </row>
    <row r="4" spans="1:7" ht="23.25" customHeight="1" thickTop="1">
      <c r="A4" s="49" t="s">
        <v>133</v>
      </c>
      <c r="B4" s="7"/>
      <c r="C4" s="204">
        <v>44.3</v>
      </c>
      <c r="D4" s="114">
        <v>43.9</v>
      </c>
      <c r="E4" s="107">
        <v>44.8</v>
      </c>
      <c r="F4" s="107">
        <v>46.4</v>
      </c>
      <c r="G4" s="115">
        <v>47.6</v>
      </c>
    </row>
    <row r="5" spans="1:7" ht="23.25" customHeight="1">
      <c r="A5" s="101" t="s">
        <v>140</v>
      </c>
      <c r="B5" s="21"/>
      <c r="C5" s="133">
        <v>8.9</v>
      </c>
      <c r="D5" s="108">
        <v>12.4</v>
      </c>
      <c r="E5" s="127"/>
      <c r="F5" s="127"/>
      <c r="G5" s="153"/>
    </row>
    <row r="6" spans="1:7" ht="23.25" customHeight="1" thickBot="1">
      <c r="A6" s="50" t="s">
        <v>134</v>
      </c>
      <c r="B6" s="9"/>
      <c r="C6" s="134">
        <v>-5.5</v>
      </c>
      <c r="D6" s="111">
        <v>-0.4</v>
      </c>
      <c r="E6" s="112">
        <v>0.9</v>
      </c>
      <c r="F6" s="112">
        <v>1.6</v>
      </c>
      <c r="G6" s="113">
        <v>1.2</v>
      </c>
    </row>
    <row r="7" spans="1:7" ht="23.25" customHeight="1" thickTop="1">
      <c r="A7" s="227" t="s">
        <v>135</v>
      </c>
      <c r="B7" s="228"/>
      <c r="C7" s="228"/>
      <c r="D7" s="228"/>
      <c r="E7" s="228"/>
      <c r="F7" s="228"/>
      <c r="G7" s="229"/>
    </row>
    <row r="8" spans="1:7" ht="23.25" customHeight="1">
      <c r="A8" s="101" t="s">
        <v>136</v>
      </c>
      <c r="B8" s="18" t="s">
        <v>13</v>
      </c>
      <c r="C8" s="205">
        <f>Tabuľka4!C15</f>
        <v>-3.5</v>
      </c>
      <c r="D8" s="109">
        <f>Tabuľka4!D15</f>
        <v>-2.1</v>
      </c>
      <c r="E8" s="108">
        <f>Tabuľka4!E15</f>
        <v>-1.4</v>
      </c>
      <c r="F8" s="109">
        <f>Tabuľka4!F15</f>
        <v>-1.1</v>
      </c>
      <c r="G8" s="110">
        <f>Tabuľka4!G15</f>
        <v>-0.6</v>
      </c>
    </row>
    <row r="9" spans="1:7" ht="23.25" customHeight="1">
      <c r="A9" s="31" t="s">
        <v>103</v>
      </c>
      <c r="B9" s="13" t="s">
        <v>14</v>
      </c>
      <c r="C9" s="114">
        <f>Tabuľka4!C14</f>
        <v>3.7</v>
      </c>
      <c r="D9" s="107">
        <f>Tabuľka4!D14</f>
        <v>2.8</v>
      </c>
      <c r="E9" s="114">
        <f>Tabuľka4!E14</f>
        <v>2.5</v>
      </c>
      <c r="F9" s="107">
        <f>Tabuľka4!F14</f>
        <v>2.3</v>
      </c>
      <c r="G9" s="115">
        <f>Tabuľka4!G14</f>
        <v>2.3</v>
      </c>
    </row>
    <row r="10" spans="1:7" ht="23.25" customHeight="1">
      <c r="A10" s="27" t="s">
        <v>137</v>
      </c>
      <c r="B10" s="18" t="s">
        <v>0</v>
      </c>
      <c r="C10" s="108">
        <f>Tabuľka1!C5/989.297*100-100</f>
        <v>8.522819739673722</v>
      </c>
      <c r="D10" s="109">
        <f>Tabuľka1!D5/Tabuľka1!C5*100-100</f>
        <v>9.499419250698324</v>
      </c>
      <c r="E10" s="108">
        <f>Tabuľka1!E5/Tabuľka1!D5*100-100</f>
        <v>10.003402517863222</v>
      </c>
      <c r="F10" s="109">
        <f>Tabuľka1!F5/Tabuľka1!E5*100-100</f>
        <v>7.7644602536343825</v>
      </c>
      <c r="G10" s="110">
        <f>Tabuľka1!G5/Tabuľka1!F5*100-100</f>
        <v>7.564526660974025</v>
      </c>
    </row>
    <row r="11" spans="1:7" ht="23.25" customHeight="1">
      <c r="A11" s="29" t="s">
        <v>193</v>
      </c>
      <c r="B11" s="18"/>
      <c r="C11" s="108">
        <v>-2.3</v>
      </c>
      <c r="D11" s="109">
        <v>0</v>
      </c>
      <c r="E11" s="108">
        <v>0</v>
      </c>
      <c r="F11" s="109">
        <v>0</v>
      </c>
      <c r="G11" s="110">
        <v>0</v>
      </c>
    </row>
    <row r="12" spans="1:7" ht="23.25" customHeight="1">
      <c r="A12" s="49" t="s">
        <v>138</v>
      </c>
      <c r="B12" s="13"/>
      <c r="C12" s="212">
        <v>1.4</v>
      </c>
      <c r="D12" s="107">
        <v>0</v>
      </c>
      <c r="E12" s="114">
        <v>0</v>
      </c>
      <c r="F12" s="107">
        <v>0</v>
      </c>
      <c r="G12" s="115">
        <v>0</v>
      </c>
    </row>
    <row r="13" spans="1:7" ht="24.75" customHeight="1" thickBot="1">
      <c r="A13" s="154" t="s">
        <v>194</v>
      </c>
      <c r="B13" s="54"/>
      <c r="C13" s="207">
        <v>6.8</v>
      </c>
      <c r="D13" s="208">
        <v>0</v>
      </c>
      <c r="E13" s="207">
        <v>0</v>
      </c>
      <c r="F13" s="208">
        <v>0</v>
      </c>
      <c r="G13" s="209">
        <v>0</v>
      </c>
    </row>
    <row r="14" spans="1:7" ht="23.25" customHeight="1" thickBot="1" thickTop="1">
      <c r="A14" s="102" t="s">
        <v>139</v>
      </c>
      <c r="B14" s="26"/>
      <c r="C14" s="116">
        <v>8</v>
      </c>
      <c r="D14" s="117">
        <v>6.9</v>
      </c>
      <c r="E14" s="116">
        <v>6.4</v>
      </c>
      <c r="F14" s="117">
        <v>6.2</v>
      </c>
      <c r="G14" s="118">
        <v>5.3</v>
      </c>
    </row>
    <row r="15" ht="13.5" thickTop="1"/>
  </sheetData>
  <mergeCells count="2">
    <mergeCell ref="A1:G1"/>
    <mergeCell ref="A7:G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A1" sqref="A1:F1"/>
    </sheetView>
  </sheetViews>
  <sheetFormatPr defaultColWidth="9.00390625" defaultRowHeight="12.75"/>
  <cols>
    <col min="1" max="1" width="38.25390625" style="1" customWidth="1"/>
    <col min="2" max="7" width="6.75390625" style="1" customWidth="1"/>
    <col min="8" max="16384" width="9.125" style="1" customWidth="1"/>
  </cols>
  <sheetData>
    <row r="1" spans="1:6" ht="15.75">
      <c r="A1" s="214" t="s">
        <v>35</v>
      </c>
      <c r="B1" s="214"/>
      <c r="C1" s="214"/>
      <c r="D1" s="214"/>
      <c r="E1" s="214"/>
      <c r="F1" s="214"/>
    </row>
    <row r="2" ht="13.5" thickBot="1"/>
    <row r="3" spans="1:6" ht="35.25" customHeight="1" thickBot="1" thickTop="1">
      <c r="A3" s="56"/>
      <c r="B3" s="128" t="s">
        <v>159</v>
      </c>
      <c r="C3" s="34" t="s">
        <v>160</v>
      </c>
      <c r="D3" s="34" t="s">
        <v>161</v>
      </c>
      <c r="E3" s="34" t="s">
        <v>162</v>
      </c>
      <c r="F3" s="79" t="s">
        <v>163</v>
      </c>
    </row>
    <row r="4" spans="1:6" ht="23.25" customHeight="1" thickBot="1" thickTop="1">
      <c r="A4" s="233" t="s">
        <v>107</v>
      </c>
      <c r="B4" s="234"/>
      <c r="C4" s="234"/>
      <c r="D4" s="234"/>
      <c r="E4" s="234"/>
      <c r="F4" s="235"/>
    </row>
    <row r="5" spans="1:6" ht="23.25" customHeight="1" thickTop="1">
      <c r="A5" s="57" t="s">
        <v>23</v>
      </c>
      <c r="B5" s="129">
        <v>3.6</v>
      </c>
      <c r="C5" s="130">
        <v>4.1</v>
      </c>
      <c r="D5" s="131">
        <v>4.6</v>
      </c>
      <c r="E5" s="131">
        <v>5.1</v>
      </c>
      <c r="F5" s="132"/>
    </row>
    <row r="6" spans="1:6" ht="23.25" customHeight="1">
      <c r="A6" s="48" t="s">
        <v>24</v>
      </c>
      <c r="B6" s="133">
        <f>Tabuľka1!C4</f>
        <v>4.4</v>
      </c>
      <c r="C6" s="108">
        <f>Tabuľka1!D4</f>
        <v>4</v>
      </c>
      <c r="D6" s="109">
        <f>Tabuľka1!E4</f>
        <v>4.1</v>
      </c>
      <c r="E6" s="109">
        <f>Tabuľka1!F4</f>
        <v>4.4</v>
      </c>
      <c r="F6" s="110">
        <f>Tabuľka1!G4</f>
        <v>4.8</v>
      </c>
    </row>
    <row r="7" spans="1:6" ht="23.25" customHeight="1" thickBot="1">
      <c r="A7" s="50" t="s">
        <v>21</v>
      </c>
      <c r="B7" s="134">
        <f>B6-B5</f>
        <v>0.8000000000000003</v>
      </c>
      <c r="C7" s="111">
        <f>C6-C5</f>
        <v>-0.09999999999999964</v>
      </c>
      <c r="D7" s="112">
        <f>D6-D5</f>
        <v>-0.5</v>
      </c>
      <c r="E7" s="112">
        <f>E6-E5</f>
        <v>-0.6999999999999993</v>
      </c>
      <c r="F7" s="135"/>
    </row>
    <row r="8" spans="1:6" ht="23.25" customHeight="1" thickBot="1" thickTop="1">
      <c r="A8" s="230" t="s">
        <v>22</v>
      </c>
      <c r="B8" s="231"/>
      <c r="C8" s="231"/>
      <c r="D8" s="231"/>
      <c r="E8" s="231"/>
      <c r="F8" s="232"/>
    </row>
    <row r="9" spans="1:6" ht="23.25" customHeight="1" thickTop="1">
      <c r="A9" s="36" t="s">
        <v>23</v>
      </c>
      <c r="B9" s="136">
        <v>-2074.0472813238794</v>
      </c>
      <c r="C9" s="137">
        <v>-1852.1631205673766</v>
      </c>
      <c r="D9" s="136">
        <v>-1573.8557919621744</v>
      </c>
      <c r="E9" s="137">
        <v>-1353.260047281321</v>
      </c>
      <c r="F9" s="138"/>
    </row>
    <row r="10" spans="1:6" ht="23.25" customHeight="1">
      <c r="A10" s="37" t="s">
        <v>24</v>
      </c>
      <c r="B10" s="139">
        <f>Tabuľka3!B15</f>
        <v>-2059</v>
      </c>
      <c r="C10" s="140">
        <f>Tabuľka3!C15</f>
        <v>-1299.1999999999998</v>
      </c>
      <c r="D10" s="139">
        <f>Tabuľka3!D15</f>
        <v>-1436.6999999999994</v>
      </c>
      <c r="E10" s="140">
        <f>Tabuľka3!E15</f>
        <v>-1407.4999999999986</v>
      </c>
      <c r="F10" s="141">
        <f>Tabuľka3!F15</f>
        <v>-1184.7000000000003</v>
      </c>
    </row>
    <row r="11" spans="1:6" ht="23.25" customHeight="1" thickBot="1">
      <c r="A11" s="50" t="s">
        <v>21</v>
      </c>
      <c r="B11" s="142">
        <f>B10-B9</f>
        <v>15.04728132387936</v>
      </c>
      <c r="C11" s="143">
        <f>C10-C9</f>
        <v>552.9631205673768</v>
      </c>
      <c r="D11" s="144">
        <f>D10-D9</f>
        <v>137.15579196217504</v>
      </c>
      <c r="E11" s="143">
        <f>E10-E9</f>
        <v>-54.239952718677614</v>
      </c>
      <c r="F11" s="145"/>
    </row>
    <row r="12" spans="1:6" ht="23.25" customHeight="1" thickBot="1" thickTop="1">
      <c r="A12" s="230" t="s">
        <v>36</v>
      </c>
      <c r="B12" s="231"/>
      <c r="C12" s="231"/>
      <c r="D12" s="231"/>
      <c r="E12" s="231"/>
      <c r="F12" s="232"/>
    </row>
    <row r="13" spans="1:6" ht="23.25" customHeight="1" thickTop="1">
      <c r="A13" s="58" t="s">
        <v>23</v>
      </c>
      <c r="B13" s="59">
        <v>13515</v>
      </c>
      <c r="C13" s="60">
        <v>13033</v>
      </c>
      <c r="D13" s="59">
        <v>13571</v>
      </c>
      <c r="E13" s="60">
        <v>13914</v>
      </c>
      <c r="F13" s="61"/>
    </row>
    <row r="14" spans="1:6" ht="23.25" customHeight="1">
      <c r="A14" s="62" t="s">
        <v>24</v>
      </c>
      <c r="B14" s="6">
        <f>Tabuľka3!B18</f>
        <v>12661</v>
      </c>
      <c r="C14" s="16">
        <f>Tabuľka3!C18</f>
        <v>12779</v>
      </c>
      <c r="D14" s="6">
        <f>Tabuľka3!D18</f>
        <v>12351</v>
      </c>
      <c r="E14" s="20">
        <f>Tabuľka3!E18</f>
        <v>11904</v>
      </c>
      <c r="F14" s="7">
        <f>Tabuľka3!F18</f>
        <v>11950</v>
      </c>
    </row>
    <row r="15" spans="1:6" ht="23.25" customHeight="1" thickBot="1">
      <c r="A15" s="63" t="s">
        <v>21</v>
      </c>
      <c r="B15" s="10">
        <f>B14-B13</f>
        <v>-854</v>
      </c>
      <c r="C15" s="15">
        <f>C14-C13</f>
        <v>-254</v>
      </c>
      <c r="D15" s="10">
        <f>D14-D13</f>
        <v>-1220</v>
      </c>
      <c r="E15" s="15">
        <f>E14-E13</f>
        <v>-2010</v>
      </c>
      <c r="F15" s="64"/>
    </row>
    <row r="16" spans="1:6" ht="23.25" customHeight="1" thickBot="1" thickTop="1">
      <c r="A16" s="230" t="s">
        <v>178</v>
      </c>
      <c r="B16" s="231"/>
      <c r="C16" s="231"/>
      <c r="D16" s="231"/>
      <c r="E16" s="231"/>
      <c r="F16" s="232"/>
    </row>
    <row r="17" spans="1:6" ht="23.25" customHeight="1" thickTop="1">
      <c r="A17" s="58" t="s">
        <v>23</v>
      </c>
      <c r="B17" s="148">
        <v>-5.3</v>
      </c>
      <c r="C17" s="149">
        <v>-4.14</v>
      </c>
      <c r="D17" s="148">
        <v>-3.14</v>
      </c>
      <c r="E17" s="149">
        <v>-2.57</v>
      </c>
      <c r="F17" s="61"/>
    </row>
    <row r="18" spans="1:6" ht="23.25" customHeight="1">
      <c r="A18" s="62" t="s">
        <v>24</v>
      </c>
      <c r="B18" s="114">
        <f>Tabuľka4!C5</f>
        <v>-7.2</v>
      </c>
      <c r="C18" s="107">
        <f>Tabuľka4!D5</f>
        <v>-5</v>
      </c>
      <c r="D18" s="114">
        <f>Tabuľka4!E5</f>
        <v>-3.9</v>
      </c>
      <c r="E18" s="109">
        <f>Tabuľka4!F5</f>
        <v>-3.4</v>
      </c>
      <c r="F18" s="115">
        <f>Tabuľka4!G5</f>
        <v>-2.9</v>
      </c>
    </row>
    <row r="19" spans="1:6" ht="23.25" customHeight="1" thickBot="1">
      <c r="A19" s="152" t="s">
        <v>21</v>
      </c>
      <c r="B19" s="120">
        <f>B18-B17</f>
        <v>-1.9000000000000004</v>
      </c>
      <c r="C19" s="121">
        <f>C18-C17</f>
        <v>-0.8600000000000003</v>
      </c>
      <c r="D19" s="120">
        <f>D18-D17</f>
        <v>-0.7599999999999998</v>
      </c>
      <c r="E19" s="121">
        <f>E18-E17</f>
        <v>-0.8300000000000001</v>
      </c>
      <c r="F19" s="64"/>
    </row>
    <row r="20" spans="1:6" ht="23.25" customHeight="1" thickBot="1" thickTop="1">
      <c r="A20" s="230" t="s">
        <v>25</v>
      </c>
      <c r="B20" s="231"/>
      <c r="C20" s="231"/>
      <c r="D20" s="231"/>
      <c r="E20" s="231"/>
      <c r="F20" s="232"/>
    </row>
    <row r="21" spans="1:6" ht="23.25" customHeight="1" thickTop="1">
      <c r="A21" s="58" t="s">
        <v>23</v>
      </c>
      <c r="B21" s="148">
        <v>39.28</v>
      </c>
      <c r="C21" s="149">
        <v>38.91</v>
      </c>
      <c r="D21" s="148">
        <v>38.81</v>
      </c>
      <c r="E21" s="149">
        <v>38.08</v>
      </c>
      <c r="F21" s="150"/>
    </row>
    <row r="22" spans="1:6" ht="23.25" customHeight="1">
      <c r="A22" s="65" t="s">
        <v>24</v>
      </c>
      <c r="B22" s="108">
        <f>Tabuľka5!C4</f>
        <v>44.3</v>
      </c>
      <c r="C22" s="109">
        <f>Tabuľka5!D4</f>
        <v>43.9</v>
      </c>
      <c r="D22" s="108">
        <f>Tabuľka5!E4</f>
        <v>44.8</v>
      </c>
      <c r="E22" s="109">
        <f>Tabuľka5!F4</f>
        <v>46.4</v>
      </c>
      <c r="F22" s="110">
        <f>Tabuľka5!G4</f>
        <v>47.6</v>
      </c>
    </row>
    <row r="23" spans="1:6" ht="23.25" customHeight="1" thickBot="1">
      <c r="A23" s="66" t="s">
        <v>21</v>
      </c>
      <c r="B23" s="111">
        <f>B22-B21</f>
        <v>5.019999999999996</v>
      </c>
      <c r="C23" s="112">
        <f>C22-C21</f>
        <v>4.990000000000002</v>
      </c>
      <c r="D23" s="111">
        <f>D22-D21</f>
        <v>5.989999999999995</v>
      </c>
      <c r="E23" s="112">
        <f>E22-E21</f>
        <v>8.32</v>
      </c>
      <c r="F23" s="135"/>
    </row>
    <row r="24" ht="13.5" thickTop="1"/>
    <row r="33" ht="12.75">
      <c r="F33" s="158"/>
    </row>
  </sheetData>
  <mergeCells count="6">
    <mergeCell ref="A16:F16"/>
    <mergeCell ref="A20:F20"/>
    <mergeCell ref="A1:F1"/>
    <mergeCell ref="A4:F4"/>
    <mergeCell ref="A8:F8"/>
    <mergeCell ref="A12:F1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1">
      <selection activeCell="A2" sqref="A2"/>
    </sheetView>
  </sheetViews>
  <sheetFormatPr defaultColWidth="9.00390625" defaultRowHeight="12.75"/>
  <cols>
    <col min="1" max="1" width="19.00390625" style="1" customWidth="1"/>
    <col min="2" max="2" width="5.375" style="1" customWidth="1"/>
    <col min="3" max="3" width="5.875" style="1" bestFit="1" customWidth="1"/>
    <col min="4" max="4" width="5.375" style="1" customWidth="1"/>
    <col min="5" max="5" width="5.875" style="1" bestFit="1" customWidth="1"/>
    <col min="6" max="6" width="5.375" style="1" customWidth="1"/>
    <col min="7" max="7" width="5.875" style="1" bestFit="1" customWidth="1"/>
    <col min="8" max="8" width="5.375" style="1" customWidth="1"/>
    <col min="9" max="9" width="5.875" style="1" bestFit="1" customWidth="1"/>
    <col min="10" max="10" width="5.375" style="1" customWidth="1"/>
    <col min="11" max="11" width="25.875" style="1" bestFit="1" customWidth="1"/>
    <col min="12" max="16384" width="9.125" style="1" customWidth="1"/>
  </cols>
  <sheetData>
    <row r="1" spans="1:11" ht="29.25" customHeight="1">
      <c r="A1" s="236" t="s">
        <v>179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ht="13.5" thickBot="1"/>
    <row r="3" spans="1:11" ht="13.5" thickTop="1">
      <c r="A3" s="238" t="s">
        <v>43</v>
      </c>
      <c r="B3" s="241" t="s">
        <v>42</v>
      </c>
      <c r="C3" s="242"/>
      <c r="D3" s="242"/>
      <c r="E3" s="242"/>
      <c r="F3" s="242"/>
      <c r="G3" s="242"/>
      <c r="H3" s="242"/>
      <c r="I3" s="242"/>
      <c r="J3" s="243"/>
      <c r="K3" s="213" t="s">
        <v>29</v>
      </c>
    </row>
    <row r="4" spans="1:11" ht="15.75">
      <c r="A4" s="239"/>
      <c r="B4" s="245">
        <v>2002</v>
      </c>
      <c r="C4" s="246"/>
      <c r="D4" s="245">
        <v>2003</v>
      </c>
      <c r="E4" s="246"/>
      <c r="F4" s="245">
        <v>2004</v>
      </c>
      <c r="G4" s="246"/>
      <c r="H4" s="245">
        <v>2005</v>
      </c>
      <c r="I4" s="246"/>
      <c r="J4" s="74">
        <v>2006</v>
      </c>
      <c r="K4" s="244"/>
    </row>
    <row r="5" spans="1:11" ht="15" customHeight="1">
      <c r="A5" s="240"/>
      <c r="B5" s="159"/>
      <c r="C5" s="106" t="s">
        <v>144</v>
      </c>
      <c r="D5" s="163"/>
      <c r="E5" s="106" t="s">
        <v>144</v>
      </c>
      <c r="F5" s="163"/>
      <c r="G5" s="106" t="s">
        <v>144</v>
      </c>
      <c r="H5" s="163"/>
      <c r="I5" s="106" t="s">
        <v>144</v>
      </c>
      <c r="J5" s="164"/>
      <c r="K5" s="75"/>
    </row>
    <row r="6" spans="1:11" ht="47.25">
      <c r="A6" s="160" t="s">
        <v>44</v>
      </c>
      <c r="B6" s="161"/>
      <c r="C6" s="161"/>
      <c r="D6" s="161"/>
      <c r="E6" s="161"/>
      <c r="F6" s="161"/>
      <c r="G6" s="161"/>
      <c r="H6" s="161"/>
      <c r="I6" s="161"/>
      <c r="J6" s="161"/>
      <c r="K6" s="162"/>
    </row>
    <row r="7" spans="1:11" ht="31.5">
      <c r="A7" s="76" t="s">
        <v>142</v>
      </c>
      <c r="B7" s="165"/>
      <c r="C7" s="68"/>
      <c r="D7" s="171"/>
      <c r="E7" s="68"/>
      <c r="F7" s="171"/>
      <c r="G7" s="68"/>
      <c r="H7" s="171"/>
      <c r="I7" s="68"/>
      <c r="J7" s="171"/>
      <c r="K7" s="69"/>
    </row>
    <row r="8" spans="1:11" ht="15.75">
      <c r="A8" s="76" t="s">
        <v>143</v>
      </c>
      <c r="B8" s="165"/>
      <c r="C8" s="68"/>
      <c r="D8" s="171"/>
      <c r="E8" s="68"/>
      <c r="F8" s="171"/>
      <c r="G8" s="68"/>
      <c r="H8" s="171"/>
      <c r="I8" s="68"/>
      <c r="J8" s="171"/>
      <c r="K8" s="69"/>
    </row>
    <row r="9" spans="1:11" ht="44.25">
      <c r="A9" s="76" t="s">
        <v>28</v>
      </c>
      <c r="B9" s="165">
        <v>3.3</v>
      </c>
      <c r="C9" s="68">
        <v>-0.1</v>
      </c>
      <c r="D9" s="171">
        <v>2.2</v>
      </c>
      <c r="E9" s="68">
        <v>-1.6</v>
      </c>
      <c r="F9" s="171">
        <v>2.7</v>
      </c>
      <c r="G9" s="68"/>
      <c r="H9" s="171">
        <v>3.3</v>
      </c>
      <c r="I9" s="68"/>
      <c r="J9" s="171">
        <v>4.2</v>
      </c>
      <c r="K9" s="69"/>
    </row>
    <row r="10" spans="1:11" ht="72" customHeight="1">
      <c r="A10" s="96" t="s">
        <v>117</v>
      </c>
      <c r="B10" s="165">
        <v>4.8</v>
      </c>
      <c r="C10" s="68">
        <v>-0.3</v>
      </c>
      <c r="D10" s="171">
        <v>4.2</v>
      </c>
      <c r="E10" s="124">
        <v>-1</v>
      </c>
      <c r="F10" s="171">
        <v>4.8</v>
      </c>
      <c r="G10" s="68"/>
      <c r="H10" s="171">
        <v>4.9</v>
      </c>
      <c r="I10" s="68"/>
      <c r="J10" s="172">
        <v>5</v>
      </c>
      <c r="K10" s="69" t="s">
        <v>192</v>
      </c>
    </row>
    <row r="11" spans="1:11" ht="41.25">
      <c r="A11" s="77" t="s">
        <v>27</v>
      </c>
      <c r="B11" s="165">
        <v>1.8</v>
      </c>
      <c r="C11" s="68">
        <v>-0.4</v>
      </c>
      <c r="D11" s="171">
        <v>1.4</v>
      </c>
      <c r="E11" s="68">
        <v>-1.7</v>
      </c>
      <c r="F11" s="171">
        <v>2.4</v>
      </c>
      <c r="G11" s="68"/>
      <c r="H11" s="171">
        <v>4.1</v>
      </c>
      <c r="I11" s="68"/>
      <c r="J11" s="171">
        <v>4.5</v>
      </c>
      <c r="K11" s="69" t="s">
        <v>191</v>
      </c>
    </row>
    <row r="12" spans="1:11" ht="41.25">
      <c r="A12" s="77" t="s">
        <v>26</v>
      </c>
      <c r="B12" s="166">
        <v>4.6</v>
      </c>
      <c r="C12" s="68">
        <v>-0.6</v>
      </c>
      <c r="D12" s="172">
        <v>4</v>
      </c>
      <c r="E12" s="68">
        <v>-1.5</v>
      </c>
      <c r="F12" s="171">
        <v>4.6</v>
      </c>
      <c r="G12" s="68"/>
      <c r="H12" s="171">
        <v>4.9</v>
      </c>
      <c r="I12" s="68"/>
      <c r="J12" s="172">
        <v>5</v>
      </c>
      <c r="K12" s="69"/>
    </row>
    <row r="13" spans="1:11" ht="47.25">
      <c r="A13" s="173" t="s">
        <v>145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74"/>
    </row>
    <row r="14" spans="1:11" ht="42" customHeight="1">
      <c r="A14" s="76" t="s">
        <v>146</v>
      </c>
      <c r="B14" s="168">
        <f>Tabuľka3!B23</f>
        <v>42.699</v>
      </c>
      <c r="C14" s="67"/>
      <c r="D14" s="168">
        <f>Tabuľka3!C23</f>
        <v>41.5</v>
      </c>
      <c r="E14" s="67"/>
      <c r="F14" s="168">
        <f>Tabuľka3!D23</f>
        <v>41.5</v>
      </c>
      <c r="G14" s="67"/>
      <c r="H14" s="168">
        <f>Tabuľka3!E23</f>
        <v>41.5</v>
      </c>
      <c r="I14" s="67"/>
      <c r="J14" s="168">
        <f>Tabuľka3!F23</f>
        <v>41.5</v>
      </c>
      <c r="K14" s="70"/>
    </row>
    <row r="15" spans="1:11" ht="15.75">
      <c r="A15" s="76" t="s">
        <v>147</v>
      </c>
      <c r="B15" s="169">
        <v>1.07</v>
      </c>
      <c r="C15" s="123">
        <v>-0.2</v>
      </c>
      <c r="D15" s="169">
        <v>1.05</v>
      </c>
      <c r="E15" s="123">
        <v>-0.18</v>
      </c>
      <c r="F15" s="169">
        <v>1.05</v>
      </c>
      <c r="G15" s="123">
        <v>-0.18</v>
      </c>
      <c r="H15" s="168">
        <v>1.05</v>
      </c>
      <c r="I15" s="123">
        <v>-0.18</v>
      </c>
      <c r="J15" s="168">
        <v>1.05</v>
      </c>
      <c r="K15" s="70"/>
    </row>
    <row r="16" spans="1:11" ht="31.5">
      <c r="A16" s="96" t="s">
        <v>118</v>
      </c>
      <c r="B16" s="168"/>
      <c r="C16" s="67"/>
      <c r="D16" s="168"/>
      <c r="E16" s="67"/>
      <c r="F16" s="168"/>
      <c r="G16" s="67"/>
      <c r="H16" s="168"/>
      <c r="I16" s="67"/>
      <c r="J16" s="168"/>
      <c r="K16" s="70"/>
    </row>
    <row r="17" spans="1:11" ht="32.25" thickBot="1">
      <c r="A17" s="97" t="s">
        <v>119</v>
      </c>
      <c r="B17" s="170"/>
      <c r="C17" s="71"/>
      <c r="D17" s="170"/>
      <c r="E17" s="71"/>
      <c r="F17" s="170"/>
      <c r="G17" s="71"/>
      <c r="H17" s="170"/>
      <c r="I17" s="71"/>
      <c r="J17" s="170"/>
      <c r="K17" s="72"/>
    </row>
    <row r="18" ht="13.5" thickTop="1"/>
  </sheetData>
  <mergeCells count="8">
    <mergeCell ref="A1:K1"/>
    <mergeCell ref="A3:A5"/>
    <mergeCell ref="B3:J3"/>
    <mergeCell ref="K3:K4"/>
    <mergeCell ref="B4:C4"/>
    <mergeCell ref="D4:E4"/>
    <mergeCell ref="F4:G4"/>
    <mergeCell ref="H4:I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00390625" defaultRowHeight="12.75"/>
  <cols>
    <col min="1" max="1" width="21.125" style="1" customWidth="1"/>
    <col min="2" max="10" width="5.375" style="1" customWidth="1"/>
    <col min="11" max="11" width="20.375" style="1" customWidth="1"/>
    <col min="12" max="16384" width="9.125" style="1" customWidth="1"/>
  </cols>
  <sheetData>
    <row r="1" spans="1:11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ht="13.5" thickBot="1"/>
    <row r="3" spans="1:11" ht="13.5" customHeight="1" thickTop="1">
      <c r="A3" s="247" t="s">
        <v>43</v>
      </c>
      <c r="B3" s="250" t="s">
        <v>42</v>
      </c>
      <c r="C3" s="251"/>
      <c r="D3" s="251"/>
      <c r="E3" s="251"/>
      <c r="F3" s="251"/>
      <c r="G3" s="251"/>
      <c r="H3" s="251"/>
      <c r="I3" s="251"/>
      <c r="J3" s="252"/>
      <c r="K3" s="253" t="s">
        <v>29</v>
      </c>
    </row>
    <row r="4" spans="1:11" ht="15.75">
      <c r="A4" s="248"/>
      <c r="B4" s="255">
        <v>2002</v>
      </c>
      <c r="C4" s="256"/>
      <c r="D4" s="255">
        <v>2003</v>
      </c>
      <c r="E4" s="256"/>
      <c r="F4" s="255">
        <v>2004</v>
      </c>
      <c r="G4" s="256"/>
      <c r="H4" s="255">
        <v>2005</v>
      </c>
      <c r="I4" s="256"/>
      <c r="J4" s="175">
        <v>2006</v>
      </c>
      <c r="K4" s="254"/>
    </row>
    <row r="5" spans="1:11" ht="15" customHeight="1">
      <c r="A5" s="249"/>
      <c r="B5" s="163"/>
      <c r="C5" s="176" t="s">
        <v>144</v>
      </c>
      <c r="D5" s="163"/>
      <c r="E5" s="176" t="s">
        <v>144</v>
      </c>
      <c r="F5" s="163"/>
      <c r="G5" s="176" t="s">
        <v>144</v>
      </c>
      <c r="H5" s="163"/>
      <c r="I5" s="176" t="s">
        <v>144</v>
      </c>
      <c r="J5" s="164"/>
      <c r="K5" s="177"/>
    </row>
    <row r="6" spans="1:11" ht="30" customHeight="1">
      <c r="A6" s="173" t="s">
        <v>45</v>
      </c>
      <c r="B6" s="167"/>
      <c r="C6" s="167"/>
      <c r="D6" s="167"/>
      <c r="E6" s="167"/>
      <c r="F6" s="167"/>
      <c r="G6" s="167"/>
      <c r="H6" s="167"/>
      <c r="I6" s="167"/>
      <c r="J6" s="167"/>
      <c r="K6" s="174"/>
    </row>
    <row r="7" spans="1:11" ht="16.5" customHeight="1">
      <c r="A7" s="178" t="s">
        <v>37</v>
      </c>
      <c r="B7" s="172">
        <v>3.2</v>
      </c>
      <c r="C7" s="179">
        <v>0</v>
      </c>
      <c r="D7" s="172">
        <v>3.6</v>
      </c>
      <c r="E7" s="179">
        <v>-0.5</v>
      </c>
      <c r="F7" s="172">
        <v>4</v>
      </c>
      <c r="G7" s="168"/>
      <c r="H7" s="171"/>
      <c r="I7" s="168"/>
      <c r="J7" s="171"/>
      <c r="K7" s="180"/>
    </row>
    <row r="8" spans="1:11" s="78" customFormat="1" ht="16.5" customHeight="1">
      <c r="A8" s="181" t="s">
        <v>38</v>
      </c>
      <c r="B8" s="182">
        <v>2.4</v>
      </c>
      <c r="C8" s="183">
        <v>-0.3</v>
      </c>
      <c r="D8" s="182">
        <v>2.4</v>
      </c>
      <c r="E8" s="183">
        <v>-0.7</v>
      </c>
      <c r="F8" s="182">
        <v>2.5</v>
      </c>
      <c r="G8" s="184"/>
      <c r="H8" s="185"/>
      <c r="I8" s="184"/>
      <c r="J8" s="185"/>
      <c r="K8" s="186"/>
    </row>
    <row r="9" spans="1:11" ht="16.5" customHeight="1">
      <c r="A9" s="178" t="s">
        <v>39</v>
      </c>
      <c r="B9" s="172">
        <v>0.3</v>
      </c>
      <c r="C9" s="179">
        <v>1.1</v>
      </c>
      <c r="D9" s="172">
        <v>1.5</v>
      </c>
      <c r="E9" s="179">
        <v>0.9</v>
      </c>
      <c r="F9" s="172">
        <v>1.3</v>
      </c>
      <c r="G9" s="168"/>
      <c r="H9" s="171"/>
      <c r="I9" s="168"/>
      <c r="J9" s="171"/>
      <c r="K9" s="180"/>
    </row>
    <row r="10" spans="1:11" ht="16.5" customHeight="1">
      <c r="A10" s="181" t="s">
        <v>40</v>
      </c>
      <c r="B10" s="172">
        <v>1.1</v>
      </c>
      <c r="C10" s="179">
        <v>-0.4</v>
      </c>
      <c r="D10" s="172">
        <v>1.3</v>
      </c>
      <c r="E10" s="179">
        <v>-1.6</v>
      </c>
      <c r="F10" s="172">
        <v>2.4</v>
      </c>
      <c r="G10" s="168"/>
      <c r="H10" s="171"/>
      <c r="I10" s="168"/>
      <c r="J10" s="171"/>
      <c r="K10" s="180"/>
    </row>
    <row r="11" spans="1:11" ht="30" customHeight="1">
      <c r="A11" s="173" t="s">
        <v>148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74"/>
    </row>
    <row r="12" spans="1:11" ht="15.75">
      <c r="A12" s="187" t="s">
        <v>149</v>
      </c>
      <c r="B12" s="172">
        <v>2.8</v>
      </c>
      <c r="C12" s="172">
        <v>-0.5</v>
      </c>
      <c r="D12" s="179">
        <v>4.3</v>
      </c>
      <c r="E12" s="172">
        <v>-2.8</v>
      </c>
      <c r="F12" s="179">
        <v>5.8</v>
      </c>
      <c r="G12" s="171"/>
      <c r="H12" s="168">
        <v>5.8</v>
      </c>
      <c r="I12" s="171"/>
      <c r="J12" s="168">
        <v>5.9</v>
      </c>
      <c r="K12" s="188"/>
    </row>
    <row r="13" spans="1:11" ht="15.75">
      <c r="A13" s="189" t="s">
        <v>150</v>
      </c>
      <c r="B13" s="172">
        <v>3.1</v>
      </c>
      <c r="C13" s="172">
        <v>-0.1</v>
      </c>
      <c r="D13" s="179">
        <v>4.9</v>
      </c>
      <c r="E13" s="172">
        <v>-2.1</v>
      </c>
      <c r="F13" s="179">
        <v>7.3</v>
      </c>
      <c r="G13" s="171"/>
      <c r="H13" s="168">
        <v>7.7</v>
      </c>
      <c r="I13" s="171"/>
      <c r="J13" s="168">
        <v>7.3</v>
      </c>
      <c r="K13" s="188"/>
    </row>
    <row r="14" spans="1:11" ht="30" customHeight="1">
      <c r="A14" s="190" t="s">
        <v>41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74"/>
    </row>
    <row r="15" spans="1:11" ht="31.5">
      <c r="A15" s="189" t="s">
        <v>151</v>
      </c>
      <c r="B15" s="172"/>
      <c r="C15" s="191"/>
      <c r="D15" s="192"/>
      <c r="E15" s="191"/>
      <c r="F15" s="192"/>
      <c r="G15" s="193"/>
      <c r="H15" s="194"/>
      <c r="I15" s="193"/>
      <c r="J15" s="194"/>
      <c r="K15" s="195"/>
    </row>
    <row r="16" spans="1:11" ht="31.5" customHeight="1">
      <c r="A16" s="189" t="s">
        <v>46</v>
      </c>
      <c r="B16" s="196">
        <v>25</v>
      </c>
      <c r="C16" s="172">
        <v>1.2</v>
      </c>
      <c r="D16" s="179">
        <v>25</v>
      </c>
      <c r="E16" s="172">
        <v>0.9</v>
      </c>
      <c r="F16" s="179">
        <v>25</v>
      </c>
      <c r="G16" s="171"/>
      <c r="H16" s="179">
        <v>25</v>
      </c>
      <c r="I16" s="171"/>
      <c r="J16" s="179">
        <v>25</v>
      </c>
      <c r="K16" s="188"/>
    </row>
    <row r="17" spans="1:11" ht="32.25" thickBot="1">
      <c r="A17" s="197" t="s">
        <v>47</v>
      </c>
      <c r="B17" s="198"/>
      <c r="C17" s="199"/>
      <c r="D17" s="200"/>
      <c r="E17" s="199"/>
      <c r="F17" s="200"/>
      <c r="G17" s="201"/>
      <c r="H17" s="170"/>
      <c r="I17" s="201"/>
      <c r="J17" s="170"/>
      <c r="K17" s="202"/>
    </row>
    <row r="18" ht="16.5" thickTop="1">
      <c r="A18" s="3" t="s">
        <v>152</v>
      </c>
    </row>
  </sheetData>
  <mergeCells count="7">
    <mergeCell ref="A3:A5"/>
    <mergeCell ref="B3:J3"/>
    <mergeCell ref="K3:K4"/>
    <mergeCell ref="B4:C4"/>
    <mergeCell ref="D4:E4"/>
    <mergeCell ref="F4:G4"/>
    <mergeCell ref="H4:I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mfsr</dc:creator>
  <cp:keywords/>
  <dc:description>revidované údaje o HDP</dc:description>
  <cp:lastModifiedBy>MF_SR</cp:lastModifiedBy>
  <cp:lastPrinted>2003-06-30T06:29:02Z</cp:lastPrinted>
  <dcterms:created xsi:type="dcterms:W3CDTF">2002-04-22T10:14:10Z</dcterms:created>
  <dcterms:modified xsi:type="dcterms:W3CDTF">2003-01-07T13:40:38Z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