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<sst xmlns="http://schemas.openxmlformats.org/spreadsheetml/2006/main" count="282" uniqueCount="193">
  <si>
    <t>Popis aktivity</t>
  </si>
  <si>
    <t>Upresnenie</t>
  </si>
  <si>
    <t>Suma v Sk</t>
  </si>
  <si>
    <t>Faktúra za marec 2003</t>
  </si>
  <si>
    <t>1.3.-31.3.2003</t>
  </si>
  <si>
    <t>Faktúra za apríl 2003</t>
  </si>
  <si>
    <t>1.4.-30.4.2003</t>
  </si>
  <si>
    <t>Faktúra za máj 2003</t>
  </si>
  <si>
    <t>1.5.-31.5.2003</t>
  </si>
  <si>
    <t>Spolu</t>
  </si>
  <si>
    <t>Zostatok</t>
  </si>
  <si>
    <t>SMS komunikácia</t>
  </si>
  <si>
    <t>Orange a.s.</t>
  </si>
  <si>
    <t>Eurotel a.s.</t>
  </si>
  <si>
    <t>Komunikačný partner</t>
  </si>
  <si>
    <t>Sme</t>
  </si>
  <si>
    <t>Pravda</t>
  </si>
  <si>
    <t>Národná obroda</t>
  </si>
  <si>
    <t>Új szó</t>
  </si>
  <si>
    <t>Hospodárske noviny</t>
  </si>
  <si>
    <t>Nový čas</t>
  </si>
  <si>
    <t>Tlač brožúry "Hospodárska súťaž"</t>
  </si>
  <si>
    <t>Merkury spol. s.r.o. (4000 ks)</t>
  </si>
  <si>
    <t>Spolok slovenských knihovníkov</t>
  </si>
  <si>
    <t>Podpora mobilizácie politických väzňov na referendum</t>
  </si>
  <si>
    <t>Svetové združenie bývalých československých politických väzňov</t>
  </si>
  <si>
    <t>Občerstvenie pre výberovú komisiu</t>
  </si>
  <si>
    <t>Seminár "Kampaň na EURO vo Francúzsku"</t>
  </si>
  <si>
    <t>Výroba veľkoplošného loga kampane</t>
  </si>
  <si>
    <t>Springtype</t>
  </si>
  <si>
    <t>Grafický návrh publikácie "Regionálna politika EÚ"</t>
  </si>
  <si>
    <t>September s.r.o.</t>
  </si>
  <si>
    <t>Koncert "Koncert Európa"</t>
  </si>
  <si>
    <t>MDM productions</t>
  </si>
  <si>
    <t>Tlač brožúry "Slovensko v Európe"</t>
  </si>
  <si>
    <t>Merkury spol. s.r.o. (maďarská a rómska verzia 1000 + 1000 ks)</t>
  </si>
  <si>
    <t>Tlač brožúry " Bez bariér"</t>
  </si>
  <si>
    <t>Merkury spol. s.r.o.</t>
  </si>
  <si>
    <t>Tlač brožúry "Európske ceny? Aj platy!"</t>
  </si>
  <si>
    <t>Tlač brožúry "Regionálna politika EÚ"</t>
  </si>
  <si>
    <t>Datapress</t>
  </si>
  <si>
    <t>1.000 ks (SFPA, autori: p. Figeľ, p. Adamiš)</t>
  </si>
  <si>
    <t>Tlač brožúry "Malé a stredné podnikanie"</t>
  </si>
  <si>
    <t>Tlač brožúry "Dane"</t>
  </si>
  <si>
    <t>Tlač FAQ</t>
  </si>
  <si>
    <t>Merkury spol. s.r.o. (maďarská a rómska verzia)</t>
  </si>
  <si>
    <t>Seminár "Hospodárska súťaž"</t>
  </si>
  <si>
    <t>Seminár "Európska integrácia a EÚ v univerzit. vzdeláv.</t>
  </si>
  <si>
    <t>Merkury spol. s.r.o. (slovenská verzia 4000 ks)</t>
  </si>
  <si>
    <t>Merkury spol. s.r.o. (slovenská verzia)</t>
  </si>
  <si>
    <t>Dotlač loga kampane na perá</t>
  </si>
  <si>
    <t xml:space="preserve">Vydavateľstvo Book&amp;Book </t>
  </si>
  <si>
    <t>22.4.2003 SEZ ÚV SR</t>
  </si>
  <si>
    <t>Preklad brožúry do rómskeho jazyka</t>
  </si>
  <si>
    <t>Koncert pre Európu v Bratislave</t>
  </si>
  <si>
    <t>Mosty, n.f. (záštita PV a PPV EI)</t>
  </si>
  <si>
    <t>20 listov</t>
  </si>
  <si>
    <t>Personálne obsadenie bezplatnej infolinky o EÚ</t>
  </si>
  <si>
    <t>na 3 mesiace</t>
  </si>
  <si>
    <t>Brožúra "Slovensko v Európe"</t>
  </si>
  <si>
    <t>Centrum voľného času "Včielka" v Púchove</t>
  </si>
  <si>
    <t>7 odprednášaných hodín</t>
  </si>
  <si>
    <t>Obec Gaboltov</t>
  </si>
  <si>
    <t>3 odprednášané hodiny/2 osoby</t>
  </si>
  <si>
    <t>Obec Petrová</t>
  </si>
  <si>
    <t>2 odprednášané hodiny/2 osby</t>
  </si>
  <si>
    <t>Obecný úrad Kučín</t>
  </si>
  <si>
    <t>Obecný úrad Hažlín</t>
  </si>
  <si>
    <t>Komunitná nadácia Bardejov</t>
  </si>
  <si>
    <t>Obec Nemcovce</t>
  </si>
  <si>
    <t>Súkromná obchodná akadémia v Štúrove</t>
  </si>
  <si>
    <t>5 prednášok/2 osoby</t>
  </si>
  <si>
    <t>Mesto Topoľčany</t>
  </si>
  <si>
    <t>3 odprednášané hodiny</t>
  </si>
  <si>
    <t>Obec Radava</t>
  </si>
  <si>
    <t>3 prednášané hodiny</t>
  </si>
  <si>
    <t>Obec Veľké Uherce</t>
  </si>
  <si>
    <t>4 odprednášané hodiny</t>
  </si>
  <si>
    <t>Študentská spoločnosť pre politické vedy Prešov</t>
  </si>
  <si>
    <t>3 odprednášaných hodín</t>
  </si>
  <si>
    <t>Regionálne združenie tatranských a podtatran. obcí</t>
  </si>
  <si>
    <t>2 odprednášaných hodín</t>
  </si>
  <si>
    <t>Európske informačné centrum Komárno</t>
  </si>
  <si>
    <t>69 odprednášaných hodín</t>
  </si>
  <si>
    <t>Portugalský inštitút</t>
  </si>
  <si>
    <t>Podnikateľský inkubátor a Technologické centrum BB</t>
  </si>
  <si>
    <t>Prednášky pre EIC Nitra</t>
  </si>
  <si>
    <t>17 odprednášaných hodín</t>
  </si>
  <si>
    <t>1. Inštruktážny seminár</t>
  </si>
  <si>
    <t>3.3.2003 v Bratislave</t>
  </si>
  <si>
    <t>2. Inštruktážny seminár</t>
  </si>
  <si>
    <t>4.3.2003 v Bratislave</t>
  </si>
  <si>
    <t>3. Inštruktážny seminár</t>
  </si>
  <si>
    <t>5.3.2003 v Bratislave</t>
  </si>
  <si>
    <t>4. Inštruktážny seminár</t>
  </si>
  <si>
    <t>7.3.2003 v Bratislave</t>
  </si>
  <si>
    <t>5. Inštruktážny seminár</t>
  </si>
  <si>
    <t>6. Inštrukážny seminár</t>
  </si>
  <si>
    <t>20.3.2003 v Košiciach</t>
  </si>
  <si>
    <t>Inštruktážny seminár pre NR SR a novinárov</t>
  </si>
  <si>
    <t>Cestovné pre účastníkov seminárov</t>
  </si>
  <si>
    <t>Informačný a koordinačný seminár</t>
  </si>
  <si>
    <t>Cestovné pre účastníkov semináru</t>
  </si>
  <si>
    <t>1. Regionálna konferencia</t>
  </si>
  <si>
    <t>2. Regionálna konferencia</t>
  </si>
  <si>
    <t>3. Regionálna konferencia</t>
  </si>
  <si>
    <t>4. Regionálna konferencia</t>
  </si>
  <si>
    <t>5. Regionálna konferencia</t>
  </si>
  <si>
    <t>6. Regionálna konferencia</t>
  </si>
  <si>
    <t>7. Regionálna konferencia</t>
  </si>
  <si>
    <t>8. Regionálna konferencia</t>
  </si>
  <si>
    <t>Konzultant (Danica Brendzová)</t>
  </si>
  <si>
    <t>Konzultant (Bruno Hromý)</t>
  </si>
  <si>
    <t>Konzultant (Peter Broniš)</t>
  </si>
  <si>
    <t>Konzultant (Oto Moravčík)</t>
  </si>
  <si>
    <t>Spolu za 4 konzultantov za 4 mesiace</t>
  </si>
  <si>
    <t>honorár za 2/2003</t>
  </si>
  <si>
    <t>honorár za 3/2003</t>
  </si>
  <si>
    <t>Rozpočet 0,45 mil. Sk- Štatistický úrad SR</t>
  </si>
  <si>
    <t>Štatistický úrad SR</t>
  </si>
  <si>
    <t>Celkový rozpočet 16.908.597 Sk</t>
  </si>
  <si>
    <t>Rozpočet 0,17 mil. Sk- inštruktážne semináre</t>
  </si>
  <si>
    <t>Rozpočet  199.947 Sk- bezplatná infolinka o EÚ</t>
  </si>
  <si>
    <t>Rozpočet 0,4 mil. Sk- regionálne konferencie</t>
  </si>
  <si>
    <t>Rozpočet 633.500 Sk - Euroškolitelia</t>
  </si>
  <si>
    <t>Rozpočet 0,32 mil.Sk- konzultanti</t>
  </si>
  <si>
    <t>Poznámka</t>
  </si>
  <si>
    <t>6 inštruktážnych seminárov</t>
  </si>
  <si>
    <t>Zriadenie a realizácia bezplatnej infolinky</t>
  </si>
  <si>
    <t>8 regionálnych konferencií pre VÚC</t>
  </si>
  <si>
    <t>1. prieskum verejnej mienky o referende a EÚ - 2/2003</t>
  </si>
  <si>
    <t>2. prieskum verejnej mienky o referende a EÚ - 3/2003</t>
  </si>
  <si>
    <t>3. prieskum verejnej mienky o referende a EÚ - 4/2003</t>
  </si>
  <si>
    <t>projekty boli realizované</t>
  </si>
  <si>
    <t>Informačné a propagačné materiály, brožúry</t>
  </si>
  <si>
    <t>Administrácia internetovej stránky</t>
  </si>
  <si>
    <t>aktivita bola realizovaná, zahrnutá aj SMS komunikácia</t>
  </si>
  <si>
    <t>www.eurreferendum.sk</t>
  </si>
  <si>
    <t>Spolupráca s Euro-trénermi</t>
  </si>
  <si>
    <t>prednášky, personálne obsadenie infolinky, odborné publikácie</t>
  </si>
  <si>
    <t>Poradensko-konzultačná činnosť konzultantov</t>
  </si>
  <si>
    <t>4 konzultanti na obdobie 4 mesiacov</t>
  </si>
  <si>
    <t>prostriedky boli priamo presunuté do rozpočtovej kapitoly ŠÚ SR</t>
  </si>
  <si>
    <t>Prieskumy verejnej mienky v spolupráci so ŠÚ SR</t>
  </si>
  <si>
    <t>Spolu za aktivity realizované ÚV SR</t>
  </si>
  <si>
    <t>semináre boli realizované, nad rámec ešte realizované 2 semináre</t>
  </si>
  <si>
    <t xml:space="preserve">konferencie boli realizované </t>
  </si>
  <si>
    <t>Inzerát o detskej súťaži v kreslení</t>
  </si>
  <si>
    <t>Učiteľské noviny</t>
  </si>
  <si>
    <t>Konferencia zabezpečovaná Fakultou manažmentu UK v Bratislave</t>
  </si>
  <si>
    <t>17.3.2003 v Bratislave</t>
  </si>
  <si>
    <t>24.3.2003 v Bratislave</t>
  </si>
  <si>
    <t>1.-6. inšturktážny seminár spolu</t>
  </si>
  <si>
    <t>30.4.2003 v Prešove</t>
  </si>
  <si>
    <t>11.4.2003 v Banskej Bystrici</t>
  </si>
  <si>
    <t>29.4.2003 v Košiciach</t>
  </si>
  <si>
    <t>24.4.2003 v Nitre</t>
  </si>
  <si>
    <t>28.3.2003 v Trenčíne</t>
  </si>
  <si>
    <t>3.4.2003 v Trnave</t>
  </si>
  <si>
    <t>25.4.2003 v Bratislave</t>
  </si>
  <si>
    <t>4.4.2003 v Žiline</t>
  </si>
  <si>
    <t>Prehľad čerpania finančných prostriedkov na aktivity zabezpečované Úradom vlády SR</t>
  </si>
  <si>
    <t>Schválené v Sk</t>
  </si>
  <si>
    <t>Čerpané v Sk</t>
  </si>
  <si>
    <t>z rozpočtu boli podporené aj niektoré info-propagačné aktivity</t>
  </si>
  <si>
    <t>Rozpočet 3,5 mil. Sk - Zabezpečenie inform. a propagačných materiálov a dotlač existujúcich brožúr</t>
  </si>
  <si>
    <t>10.4.2003 pre MVO vybraných na realizáciu MP</t>
  </si>
  <si>
    <t>pre zástupcov MVO</t>
  </si>
  <si>
    <t>Inzerát na výber dodávateľov komlexných služieb</t>
  </si>
  <si>
    <t>Inzerát na zverejnenie bezplatnej infolinky</t>
  </si>
  <si>
    <t>Inzerát na zverenenie bezplatnej infolinky</t>
  </si>
  <si>
    <t>Tlač publikácie "Kontrola v spoločnosti"</t>
  </si>
  <si>
    <t>Vydavateľstvo IRIS</t>
  </si>
  <si>
    <t>Infos 2003 - Vysoké tatry - stánok o EÚ</t>
  </si>
  <si>
    <t>Francúzske veľvyslanectvo v SR ( pre členov výkonného orgánu)</t>
  </si>
  <si>
    <t>spolupráca s SOPK (18.3.2003)</t>
  </si>
  <si>
    <t>spolupráca s SOPK (25.3.2003)</t>
  </si>
  <si>
    <t>Slávnostné otvorenie ICEI + tlačová konferencia</t>
  </si>
  <si>
    <t>HNClub, Ecopress, a.s.</t>
  </si>
  <si>
    <t>Simulta - brožúra "20 otázok, 20 odpovedí o vstupe SR do EÚ"</t>
  </si>
  <si>
    <t>výber MVO na realizáciu malých projektov (26.2.2003)</t>
  </si>
  <si>
    <t>výber MVO na realizáciu malých projektov (12.3.2003)</t>
  </si>
  <si>
    <t>výber MVO na realizáciu malých projektov (4.4.2003)</t>
  </si>
  <si>
    <t>Simulta - brožúra "Slovensko v Európe"</t>
  </si>
  <si>
    <t>Jednostránkové informačné listy o EÚ (FAQ)</t>
  </si>
  <si>
    <t>Tlač brožúry "Prechod od predvstupov. fondov..."</t>
  </si>
  <si>
    <t>Tlač brožúry "Slovensko na ceste do EÚ, Kap. súvisl."</t>
  </si>
  <si>
    <t>Diskusné fórum Rozvoj regiónov SR a čerpanie fondov</t>
  </si>
  <si>
    <t>Brožúra "Prechod od predvstových fondov k ŠF EÚ"</t>
  </si>
  <si>
    <t>vypracovanie brožúry, autorský honorár</t>
  </si>
  <si>
    <t>honorár za 4/2003</t>
  </si>
  <si>
    <t>honorár za 5/2003</t>
  </si>
  <si>
    <t>Podpora malých projektov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</si>
</sst>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8" xfId="17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8" fillId="0" borderId="0" xfId="0" applyFont="1" applyAlignment="1">
      <alignment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32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referendum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workbookViewId="0" topLeftCell="A1">
      <selection activeCell="A215" sqref="A215"/>
    </sheetView>
  </sheetViews>
  <sheetFormatPr defaultColWidth="9.00390625" defaultRowHeight="12.75"/>
  <cols>
    <col min="1" max="1" width="48.375" style="4" customWidth="1"/>
    <col min="2" max="2" width="57.625" style="4" customWidth="1"/>
    <col min="3" max="3" width="15.25390625" style="4" customWidth="1"/>
    <col min="4" max="4" width="13.625" style="4" customWidth="1"/>
    <col min="5" max="16384" width="9.125" style="4" customWidth="1"/>
  </cols>
  <sheetData>
    <row r="1" ht="19.5" thickBot="1">
      <c r="A1" s="1" t="s">
        <v>161</v>
      </c>
    </row>
    <row r="2" spans="1:4" ht="18.75">
      <c r="A2" s="5" t="s">
        <v>120</v>
      </c>
      <c r="B2" s="2"/>
      <c r="C2" s="2"/>
      <c r="D2" s="3"/>
    </row>
    <row r="3" spans="1:4" s="14" customFormat="1" ht="15.75">
      <c r="A3" s="16" t="s">
        <v>0</v>
      </c>
      <c r="B3" s="17" t="s">
        <v>126</v>
      </c>
      <c r="C3" s="18" t="s">
        <v>162</v>
      </c>
      <c r="D3" s="19" t="s">
        <v>163</v>
      </c>
    </row>
    <row r="4" spans="1:4" s="14" customFormat="1" ht="15.75">
      <c r="A4" s="10" t="s">
        <v>127</v>
      </c>
      <c r="B4" s="11" t="s">
        <v>145</v>
      </c>
      <c r="C4" s="12">
        <v>170000</v>
      </c>
      <c r="D4" s="13">
        <f>SUM(C20:C29)</f>
        <v>96551</v>
      </c>
    </row>
    <row r="5" spans="1:4" s="14" customFormat="1" ht="15.75">
      <c r="A5" s="10" t="s">
        <v>128</v>
      </c>
      <c r="B5" s="11" t="s">
        <v>136</v>
      </c>
      <c r="C5" s="12">
        <v>199947</v>
      </c>
      <c r="D5" s="13">
        <f>SUM(C39:C43)</f>
        <v>191312.8</v>
      </c>
    </row>
    <row r="6" spans="1:4" s="14" customFormat="1" ht="15.75">
      <c r="A6" s="10" t="s">
        <v>129</v>
      </c>
      <c r="B6" s="11" t="s">
        <v>146</v>
      </c>
      <c r="C6" s="12">
        <v>400000</v>
      </c>
      <c r="D6" s="13">
        <f>SUM(C52:C59)</f>
        <v>335822</v>
      </c>
    </row>
    <row r="7" spans="1:4" s="14" customFormat="1" ht="15.75">
      <c r="A7" s="10" t="s">
        <v>192</v>
      </c>
      <c r="B7" s="11" t="s">
        <v>133</v>
      </c>
      <c r="C7" s="12">
        <v>11235150</v>
      </c>
      <c r="D7" s="13">
        <v>11076113</v>
      </c>
    </row>
    <row r="8" spans="1:4" s="14" customFormat="1" ht="15.75">
      <c r="A8" s="10" t="s">
        <v>134</v>
      </c>
      <c r="B8" s="11" t="s">
        <v>164</v>
      </c>
      <c r="C8" s="12">
        <v>3500000</v>
      </c>
      <c r="D8" s="13">
        <f>SUM(C69:C112)</f>
        <v>3592227.1999999997</v>
      </c>
    </row>
    <row r="9" spans="1:4" s="14" customFormat="1" ht="15.75">
      <c r="A9" s="10" t="s">
        <v>135</v>
      </c>
      <c r="B9" s="15" t="s">
        <v>137</v>
      </c>
      <c r="C9" s="12">
        <v>0</v>
      </c>
      <c r="D9" s="13">
        <v>0</v>
      </c>
    </row>
    <row r="10" spans="1:4" s="14" customFormat="1" ht="15.75">
      <c r="A10" s="10" t="s">
        <v>138</v>
      </c>
      <c r="B10" s="11" t="s">
        <v>139</v>
      </c>
      <c r="C10" s="12">
        <v>633500</v>
      </c>
      <c r="D10" s="13">
        <f>SUM(C139:C159)</f>
        <v>633500</v>
      </c>
    </row>
    <row r="11" spans="1:4" s="14" customFormat="1" ht="15.75">
      <c r="A11" s="10" t="s">
        <v>140</v>
      </c>
      <c r="B11" s="11" t="s">
        <v>141</v>
      </c>
      <c r="C11" s="12">
        <v>320000</v>
      </c>
      <c r="D11" s="13">
        <f>C177+C183+C189+C195</f>
        <v>320000</v>
      </c>
    </row>
    <row r="12" spans="1:4" s="14" customFormat="1" ht="15.75">
      <c r="A12" s="10" t="s">
        <v>143</v>
      </c>
      <c r="B12" s="11" t="s">
        <v>142</v>
      </c>
      <c r="C12" s="12">
        <v>450000</v>
      </c>
      <c r="D12" s="13">
        <f>SUM(C207:C209)</f>
        <v>450000</v>
      </c>
    </row>
    <row r="13" spans="1:4" s="27" customFormat="1" ht="18.75">
      <c r="A13" s="23" t="s">
        <v>144</v>
      </c>
      <c r="B13" s="24"/>
      <c r="C13" s="25">
        <f>SUM(C4:C12)</f>
        <v>16908597</v>
      </c>
      <c r="D13" s="26">
        <f>SUM(D4:D12)</f>
        <v>16695526</v>
      </c>
    </row>
    <row r="14" spans="1:4" s="27" customFormat="1" ht="19.5" thickBot="1">
      <c r="A14" s="28" t="s">
        <v>10</v>
      </c>
      <c r="B14" s="29"/>
      <c r="C14" s="30"/>
      <c r="D14" s="31">
        <f>C13-D13</f>
        <v>213071</v>
      </c>
    </row>
    <row r="15" spans="1:4" s="14" customFormat="1" ht="15.75">
      <c r="A15" s="76"/>
      <c r="B15" s="76"/>
      <c r="C15" s="76"/>
      <c r="D15" s="76"/>
    </row>
    <row r="16" spans="1:4" s="14" customFormat="1" ht="15.75">
      <c r="A16" s="76"/>
      <c r="B16" s="76"/>
      <c r="C16" s="76"/>
      <c r="D16" s="76"/>
    </row>
    <row r="17" s="14" customFormat="1" ht="16.5" thickBot="1">
      <c r="A17" s="6"/>
    </row>
    <row r="18" spans="1:3" ht="18.75">
      <c r="A18" s="36" t="s">
        <v>121</v>
      </c>
      <c r="B18" s="37"/>
      <c r="C18" s="38"/>
    </row>
    <row r="19" spans="1:3" s="14" customFormat="1" ht="15.75">
      <c r="A19" s="16" t="s">
        <v>0</v>
      </c>
      <c r="B19" s="17" t="s">
        <v>1</v>
      </c>
      <c r="C19" s="19" t="s">
        <v>2</v>
      </c>
    </row>
    <row r="20" spans="1:3" s="14" customFormat="1" ht="15.75">
      <c r="A20" s="20" t="s">
        <v>88</v>
      </c>
      <c r="B20" s="21" t="s">
        <v>89</v>
      </c>
      <c r="C20" s="22">
        <v>4400</v>
      </c>
    </row>
    <row r="21" spans="1:3" s="14" customFormat="1" ht="15.75">
      <c r="A21" s="20" t="s">
        <v>90</v>
      </c>
      <c r="B21" s="21" t="s">
        <v>91</v>
      </c>
      <c r="C21" s="22">
        <v>3460.7</v>
      </c>
    </row>
    <row r="22" spans="1:3" s="14" customFormat="1" ht="15.75">
      <c r="A22" s="20" t="s">
        <v>92</v>
      </c>
      <c r="B22" s="21" t="s">
        <v>93</v>
      </c>
      <c r="C22" s="22">
        <v>3709.8</v>
      </c>
    </row>
    <row r="23" spans="1:3" s="14" customFormat="1" ht="15.75">
      <c r="A23" s="20" t="s">
        <v>94</v>
      </c>
      <c r="B23" s="21" t="s">
        <v>95</v>
      </c>
      <c r="C23" s="22">
        <v>2738.6</v>
      </c>
    </row>
    <row r="24" spans="1:3" s="14" customFormat="1" ht="15.75">
      <c r="A24" s="20" t="s">
        <v>96</v>
      </c>
      <c r="B24" s="21" t="s">
        <v>150</v>
      </c>
      <c r="C24" s="22">
        <v>5341.8</v>
      </c>
    </row>
    <row r="25" spans="1:3" s="14" customFormat="1" ht="15.75">
      <c r="A25" s="20" t="s">
        <v>97</v>
      </c>
      <c r="B25" s="21" t="s">
        <v>98</v>
      </c>
      <c r="C25" s="22">
        <v>40000</v>
      </c>
    </row>
    <row r="26" spans="1:3" s="14" customFormat="1" ht="15.75">
      <c r="A26" s="20" t="s">
        <v>99</v>
      </c>
      <c r="B26" s="21" t="s">
        <v>151</v>
      </c>
      <c r="C26" s="22">
        <v>5324.5</v>
      </c>
    </row>
    <row r="27" spans="1:3" s="14" customFormat="1" ht="15.75">
      <c r="A27" s="20" t="s">
        <v>101</v>
      </c>
      <c r="B27" s="21" t="s">
        <v>166</v>
      </c>
      <c r="C27" s="22">
        <v>8886.6</v>
      </c>
    </row>
    <row r="28" spans="1:3" s="14" customFormat="1" ht="15.75">
      <c r="A28" s="20" t="s">
        <v>100</v>
      </c>
      <c r="B28" s="21" t="s">
        <v>152</v>
      </c>
      <c r="C28" s="22">
        <v>9051</v>
      </c>
    </row>
    <row r="29" spans="1:3" s="14" customFormat="1" ht="15.75">
      <c r="A29" s="20" t="s">
        <v>102</v>
      </c>
      <c r="B29" s="21" t="s">
        <v>167</v>
      </c>
      <c r="C29" s="22">
        <v>13638</v>
      </c>
    </row>
    <row r="30" spans="1:3" s="27" customFormat="1" ht="18.75">
      <c r="A30" s="32" t="s">
        <v>9</v>
      </c>
      <c r="B30" s="33"/>
      <c r="C30" s="26">
        <f>SUM(C20:C29)</f>
        <v>96551</v>
      </c>
    </row>
    <row r="31" spans="1:3" s="27" customFormat="1" ht="19.5" thickBot="1">
      <c r="A31" s="28" t="s">
        <v>10</v>
      </c>
      <c r="B31" s="30"/>
      <c r="C31" s="34">
        <f>170000-C30</f>
        <v>73449</v>
      </c>
    </row>
    <row r="32" spans="1:3" s="14" customFormat="1" ht="15.75">
      <c r="A32" s="76"/>
      <c r="B32" s="76"/>
      <c r="C32" s="76"/>
    </row>
    <row r="33" spans="1:3" s="14" customFormat="1" ht="15.75">
      <c r="A33" s="76"/>
      <c r="B33" s="76"/>
      <c r="C33" s="76"/>
    </row>
    <row r="34" spans="1:3" s="14" customFormat="1" ht="15.75">
      <c r="A34" s="76"/>
      <c r="B34" s="76"/>
      <c r="C34" s="76"/>
    </row>
    <row r="35" spans="1:3" s="14" customFormat="1" ht="15.75">
      <c r="A35" s="76"/>
      <c r="B35" s="76"/>
      <c r="C35" s="76"/>
    </row>
    <row r="36" spans="1:3" s="14" customFormat="1" ht="16.5" thickBot="1">
      <c r="A36" s="6"/>
      <c r="B36" s="6"/>
      <c r="C36" s="6"/>
    </row>
    <row r="37" spans="1:3" ht="18.75">
      <c r="A37" s="36" t="s">
        <v>122</v>
      </c>
      <c r="B37" s="37"/>
      <c r="C37" s="38"/>
    </row>
    <row r="38" spans="1:3" ht="12.75">
      <c r="A38" s="7" t="s">
        <v>0</v>
      </c>
      <c r="B38" s="8" t="s">
        <v>1</v>
      </c>
      <c r="C38" s="9" t="s">
        <v>2</v>
      </c>
    </row>
    <row r="39" spans="1:3" s="14" customFormat="1" ht="15.75">
      <c r="A39" s="20" t="s">
        <v>3</v>
      </c>
      <c r="B39" s="21" t="s">
        <v>4</v>
      </c>
      <c r="C39" s="22">
        <v>47220.6</v>
      </c>
    </row>
    <row r="40" spans="1:3" s="14" customFormat="1" ht="15.75">
      <c r="A40" s="20" t="s">
        <v>5</v>
      </c>
      <c r="B40" s="21" t="s">
        <v>6</v>
      </c>
      <c r="C40" s="22">
        <v>17291.8</v>
      </c>
    </row>
    <row r="41" spans="1:3" s="14" customFormat="1" ht="15.75">
      <c r="A41" s="20" t="s">
        <v>7</v>
      </c>
      <c r="B41" s="21" t="s">
        <v>8</v>
      </c>
      <c r="C41" s="22">
        <v>45200.4</v>
      </c>
    </row>
    <row r="42" spans="1:3" s="14" customFormat="1" ht="15.75">
      <c r="A42" s="10" t="s">
        <v>11</v>
      </c>
      <c r="B42" s="11" t="s">
        <v>12</v>
      </c>
      <c r="C42" s="22">
        <v>48000</v>
      </c>
    </row>
    <row r="43" spans="1:3" s="14" customFormat="1" ht="15.75">
      <c r="A43" s="39" t="s">
        <v>11</v>
      </c>
      <c r="B43" s="40" t="s">
        <v>13</v>
      </c>
      <c r="C43" s="41">
        <v>33600</v>
      </c>
    </row>
    <row r="44" spans="1:3" s="27" customFormat="1" ht="18.75">
      <c r="A44" s="32" t="s">
        <v>9</v>
      </c>
      <c r="B44" s="33"/>
      <c r="C44" s="26">
        <f>SUM(C39:C43)</f>
        <v>191312.8</v>
      </c>
    </row>
    <row r="45" spans="1:3" s="27" customFormat="1" ht="19.5" thickBot="1">
      <c r="A45" s="28" t="s">
        <v>10</v>
      </c>
      <c r="B45" s="29"/>
      <c r="C45" s="34">
        <f>199947-C44</f>
        <v>8634.200000000012</v>
      </c>
    </row>
    <row r="46" s="14" customFormat="1" ht="15.75"/>
    <row r="47" s="14" customFormat="1" ht="15.75"/>
    <row r="48" s="14" customFormat="1" ht="15.75"/>
    <row r="49" s="14" customFormat="1" ht="16.5" thickBot="1"/>
    <row r="50" spans="1:3" ht="18.75">
      <c r="A50" s="36" t="s">
        <v>123</v>
      </c>
      <c r="B50" s="37"/>
      <c r="C50" s="38"/>
    </row>
    <row r="51" spans="1:3" s="14" customFormat="1" ht="15.75">
      <c r="A51" s="42" t="s">
        <v>0</v>
      </c>
      <c r="B51" s="43" t="s">
        <v>1</v>
      </c>
      <c r="C51" s="44" t="s">
        <v>2</v>
      </c>
    </row>
    <row r="52" spans="1:3" s="14" customFormat="1" ht="15.75">
      <c r="A52" s="20" t="s">
        <v>103</v>
      </c>
      <c r="B52" s="21" t="s">
        <v>157</v>
      </c>
      <c r="C52" s="22">
        <v>38000</v>
      </c>
    </row>
    <row r="53" spans="1:3" s="14" customFormat="1" ht="15.75">
      <c r="A53" s="20" t="s">
        <v>104</v>
      </c>
      <c r="B53" s="21" t="s">
        <v>158</v>
      </c>
      <c r="C53" s="22">
        <v>67255</v>
      </c>
    </row>
    <row r="54" spans="1:3" s="14" customFormat="1" ht="15.75">
      <c r="A54" s="20" t="s">
        <v>105</v>
      </c>
      <c r="B54" s="21" t="s">
        <v>160</v>
      </c>
      <c r="C54" s="22">
        <v>32155</v>
      </c>
    </row>
    <row r="55" spans="1:3" s="14" customFormat="1" ht="15.75">
      <c r="A55" s="20" t="s">
        <v>106</v>
      </c>
      <c r="B55" s="21" t="s">
        <v>154</v>
      </c>
      <c r="C55" s="22">
        <v>55900</v>
      </c>
    </row>
    <row r="56" spans="1:3" s="14" customFormat="1" ht="15.75">
      <c r="A56" s="20" t="s">
        <v>107</v>
      </c>
      <c r="B56" s="21" t="s">
        <v>156</v>
      </c>
      <c r="C56" s="22">
        <v>31512</v>
      </c>
    </row>
    <row r="57" spans="1:3" s="14" customFormat="1" ht="15.75">
      <c r="A57" s="20" t="s">
        <v>108</v>
      </c>
      <c r="B57" s="21" t="s">
        <v>159</v>
      </c>
      <c r="C57" s="22">
        <v>48500</v>
      </c>
    </row>
    <row r="58" spans="1:3" s="14" customFormat="1" ht="15.75">
      <c r="A58" s="20" t="s">
        <v>109</v>
      </c>
      <c r="B58" s="21" t="s">
        <v>155</v>
      </c>
      <c r="C58" s="22">
        <v>35000</v>
      </c>
    </row>
    <row r="59" spans="1:3" s="14" customFormat="1" ht="15.75">
      <c r="A59" s="20" t="s">
        <v>110</v>
      </c>
      <c r="B59" s="21" t="s">
        <v>153</v>
      </c>
      <c r="C59" s="22">
        <v>27500</v>
      </c>
    </row>
    <row r="60" spans="1:3" s="27" customFormat="1" ht="18.75">
      <c r="A60" s="32" t="s">
        <v>9</v>
      </c>
      <c r="B60" s="33"/>
      <c r="C60" s="26">
        <f>SUM(C52:C59)</f>
        <v>335822</v>
      </c>
    </row>
    <row r="61" spans="1:3" s="27" customFormat="1" ht="19.5" thickBot="1">
      <c r="A61" s="28" t="s">
        <v>10</v>
      </c>
      <c r="B61" s="30"/>
      <c r="C61" s="34">
        <f>400000-C60</f>
        <v>64178</v>
      </c>
    </row>
    <row r="62" spans="1:3" s="27" customFormat="1" ht="18.75">
      <c r="A62" s="35"/>
      <c r="B62" s="35"/>
      <c r="C62" s="35"/>
    </row>
    <row r="63" spans="1:3" s="27" customFormat="1" ht="18.75">
      <c r="A63" s="35"/>
      <c r="B63" s="35"/>
      <c r="C63" s="35"/>
    </row>
    <row r="64" spans="1:3" s="27" customFormat="1" ht="18.75">
      <c r="A64" s="35"/>
      <c r="B64" s="35"/>
      <c r="C64" s="35"/>
    </row>
    <row r="65" spans="1:3" s="27" customFormat="1" ht="18.75">
      <c r="A65" s="35"/>
      <c r="B65" s="35"/>
      <c r="C65" s="35"/>
    </row>
    <row r="66" s="14" customFormat="1" ht="16.5" thickBot="1"/>
    <row r="67" spans="1:3" ht="18.75">
      <c r="A67" s="36" t="s">
        <v>165</v>
      </c>
      <c r="B67" s="37"/>
      <c r="C67" s="38"/>
    </row>
    <row r="68" spans="1:3" s="14" customFormat="1" ht="15.75">
      <c r="A68" s="42" t="s">
        <v>0</v>
      </c>
      <c r="B68" s="43" t="s">
        <v>14</v>
      </c>
      <c r="C68" s="44" t="s">
        <v>2</v>
      </c>
    </row>
    <row r="69" spans="1:3" s="14" customFormat="1" ht="15.75">
      <c r="A69" s="20" t="s">
        <v>168</v>
      </c>
      <c r="B69" s="21" t="s">
        <v>15</v>
      </c>
      <c r="C69" s="22">
        <v>5856</v>
      </c>
    </row>
    <row r="70" spans="1:3" s="14" customFormat="1" ht="15.75">
      <c r="A70" s="20" t="s">
        <v>168</v>
      </c>
      <c r="B70" s="21" t="s">
        <v>16</v>
      </c>
      <c r="C70" s="22">
        <v>17136</v>
      </c>
    </row>
    <row r="71" spans="1:3" s="14" customFormat="1" ht="15.75">
      <c r="A71" s="20" t="s">
        <v>168</v>
      </c>
      <c r="B71" s="21" t="s">
        <v>17</v>
      </c>
      <c r="C71" s="22">
        <v>18600</v>
      </c>
    </row>
    <row r="72" spans="1:3" s="14" customFormat="1" ht="15.75">
      <c r="A72" s="20" t="s">
        <v>168</v>
      </c>
      <c r="B72" s="21" t="s">
        <v>18</v>
      </c>
      <c r="C72" s="22">
        <v>39600</v>
      </c>
    </row>
    <row r="73" spans="1:3" s="14" customFormat="1" ht="15.75">
      <c r="A73" s="20" t="s">
        <v>169</v>
      </c>
      <c r="B73" s="45" t="s">
        <v>15</v>
      </c>
      <c r="C73" s="22">
        <v>25200</v>
      </c>
    </row>
    <row r="74" spans="1:3" s="14" customFormat="1" ht="15.75">
      <c r="A74" s="20" t="s">
        <v>170</v>
      </c>
      <c r="B74" s="45" t="s">
        <v>19</v>
      </c>
      <c r="C74" s="22">
        <v>22680</v>
      </c>
    </row>
    <row r="75" spans="1:3" s="14" customFormat="1" ht="15.75">
      <c r="A75" s="20" t="s">
        <v>169</v>
      </c>
      <c r="B75" s="45" t="s">
        <v>18</v>
      </c>
      <c r="C75" s="22">
        <v>5400</v>
      </c>
    </row>
    <row r="76" spans="1:3" s="14" customFormat="1" ht="15.75">
      <c r="A76" s="50" t="s">
        <v>169</v>
      </c>
      <c r="B76" s="51" t="s">
        <v>20</v>
      </c>
      <c r="C76" s="52">
        <v>47880</v>
      </c>
    </row>
    <row r="77" spans="1:3" s="14" customFormat="1" ht="15.75">
      <c r="A77" s="20" t="s">
        <v>169</v>
      </c>
      <c r="B77" s="45" t="s">
        <v>17</v>
      </c>
      <c r="C77" s="22">
        <v>12000</v>
      </c>
    </row>
    <row r="78" spans="1:3" s="14" customFormat="1" ht="15.75">
      <c r="A78" s="50" t="s">
        <v>169</v>
      </c>
      <c r="B78" s="51" t="s">
        <v>16</v>
      </c>
      <c r="C78" s="52">
        <v>42000</v>
      </c>
    </row>
    <row r="79" spans="1:3" s="14" customFormat="1" ht="15.75">
      <c r="A79" s="20" t="s">
        <v>147</v>
      </c>
      <c r="B79" s="45" t="s">
        <v>148</v>
      </c>
      <c r="C79" s="22">
        <v>2466</v>
      </c>
    </row>
    <row r="80" spans="1:3" s="14" customFormat="1" ht="15.75">
      <c r="A80" s="10" t="s">
        <v>21</v>
      </c>
      <c r="B80" s="46" t="s">
        <v>22</v>
      </c>
      <c r="C80" s="13">
        <v>239400</v>
      </c>
    </row>
    <row r="81" spans="1:3" s="14" customFormat="1" ht="15.75">
      <c r="A81" s="10" t="s">
        <v>171</v>
      </c>
      <c r="B81" s="46" t="s">
        <v>172</v>
      </c>
      <c r="C81" s="13">
        <v>129498.3</v>
      </c>
    </row>
    <row r="82" spans="1:3" s="14" customFormat="1" ht="15.75">
      <c r="A82" s="10" t="s">
        <v>34</v>
      </c>
      <c r="B82" s="46" t="s">
        <v>35</v>
      </c>
      <c r="C82" s="13">
        <v>228000</v>
      </c>
    </row>
    <row r="83" spans="1:3" s="14" customFormat="1" ht="15.75">
      <c r="A83" s="10" t="s">
        <v>36</v>
      </c>
      <c r="B83" s="46" t="s">
        <v>37</v>
      </c>
      <c r="C83" s="13">
        <v>228000</v>
      </c>
    </row>
    <row r="84" spans="1:3" s="14" customFormat="1" ht="15.75">
      <c r="A84" s="10" t="s">
        <v>38</v>
      </c>
      <c r="B84" s="46" t="s">
        <v>37</v>
      </c>
      <c r="C84" s="13">
        <v>228000</v>
      </c>
    </row>
    <row r="85" spans="1:3" s="14" customFormat="1" ht="15.75">
      <c r="A85" s="10" t="s">
        <v>39</v>
      </c>
      <c r="B85" s="46" t="s">
        <v>40</v>
      </c>
      <c r="C85" s="13">
        <v>142728</v>
      </c>
    </row>
    <row r="86" spans="1:3" s="14" customFormat="1" ht="15.75">
      <c r="A86" s="10" t="s">
        <v>186</v>
      </c>
      <c r="B86" s="46" t="s">
        <v>41</v>
      </c>
      <c r="C86" s="22">
        <v>180000</v>
      </c>
    </row>
    <row r="87" spans="1:3" s="14" customFormat="1" ht="15.75">
      <c r="A87" s="10" t="s">
        <v>185</v>
      </c>
      <c r="B87" s="46" t="s">
        <v>37</v>
      </c>
      <c r="C87" s="22">
        <v>285000</v>
      </c>
    </row>
    <row r="88" spans="1:3" s="14" customFormat="1" ht="15.75">
      <c r="A88" s="10" t="s">
        <v>42</v>
      </c>
      <c r="B88" s="46" t="s">
        <v>37</v>
      </c>
      <c r="C88" s="13">
        <v>285000</v>
      </c>
    </row>
    <row r="89" spans="1:3" s="14" customFormat="1" ht="15.75">
      <c r="A89" s="10" t="s">
        <v>43</v>
      </c>
      <c r="B89" s="46" t="s">
        <v>37</v>
      </c>
      <c r="C89" s="13">
        <v>285000</v>
      </c>
    </row>
    <row r="90" spans="1:3" s="14" customFormat="1" ht="15.75">
      <c r="A90" s="53" t="s">
        <v>34</v>
      </c>
      <c r="B90" s="54" t="s">
        <v>48</v>
      </c>
      <c r="C90" s="55">
        <v>285000</v>
      </c>
    </row>
    <row r="91" spans="1:3" s="14" customFormat="1" ht="15.75">
      <c r="A91" s="10" t="s">
        <v>44</v>
      </c>
      <c r="B91" s="46" t="s">
        <v>49</v>
      </c>
      <c r="C91" s="13">
        <v>228000</v>
      </c>
    </row>
    <row r="92" spans="1:3" s="14" customFormat="1" ht="15.75">
      <c r="A92" s="10" t="s">
        <v>44</v>
      </c>
      <c r="B92" s="46" t="s">
        <v>45</v>
      </c>
      <c r="C92" s="13">
        <v>182400</v>
      </c>
    </row>
    <row r="93" spans="1:3" s="14" customFormat="1" ht="15.75">
      <c r="A93" s="10" t="s">
        <v>30</v>
      </c>
      <c r="B93" s="46" t="s">
        <v>31</v>
      </c>
      <c r="C93" s="13">
        <v>9744</v>
      </c>
    </row>
    <row r="94" spans="1:3" s="14" customFormat="1" ht="15.75">
      <c r="A94" s="47" t="s">
        <v>50</v>
      </c>
      <c r="B94" s="48" t="s">
        <v>51</v>
      </c>
      <c r="C94" s="49">
        <v>8640</v>
      </c>
    </row>
    <row r="95" spans="1:3" s="14" customFormat="1" ht="15.75">
      <c r="A95" s="10" t="s">
        <v>28</v>
      </c>
      <c r="B95" s="46" t="s">
        <v>29</v>
      </c>
      <c r="C95" s="13">
        <v>20400</v>
      </c>
    </row>
    <row r="96" spans="1:3" s="14" customFormat="1" ht="15.75">
      <c r="A96" s="10" t="s">
        <v>173</v>
      </c>
      <c r="B96" s="46" t="s">
        <v>23</v>
      </c>
      <c r="C96" s="22">
        <v>8000</v>
      </c>
    </row>
    <row r="97" spans="1:3" s="14" customFormat="1" ht="15.75">
      <c r="A97" s="10" t="s">
        <v>24</v>
      </c>
      <c r="B97" s="21" t="s">
        <v>25</v>
      </c>
      <c r="C97" s="13">
        <v>14934.8</v>
      </c>
    </row>
    <row r="98" spans="1:3" s="14" customFormat="1" ht="15.75">
      <c r="A98" s="10" t="s">
        <v>27</v>
      </c>
      <c r="B98" s="46" t="s">
        <v>174</v>
      </c>
      <c r="C98" s="13">
        <f>3935.5+100+19800</f>
        <v>23835.5</v>
      </c>
    </row>
    <row r="99" spans="1:3" s="14" customFormat="1" ht="15.75">
      <c r="A99" s="10" t="s">
        <v>46</v>
      </c>
      <c r="B99" s="46" t="s">
        <v>175</v>
      </c>
      <c r="C99" s="13">
        <v>18500</v>
      </c>
    </row>
    <row r="100" spans="1:3" s="14" customFormat="1" ht="15.75">
      <c r="A100" s="10" t="s">
        <v>46</v>
      </c>
      <c r="B100" s="46" t="s">
        <v>176</v>
      </c>
      <c r="C100" s="13">
        <v>31000</v>
      </c>
    </row>
    <row r="101" spans="1:3" s="14" customFormat="1" ht="16.5" thickBot="1">
      <c r="A101" s="77" t="s">
        <v>47</v>
      </c>
      <c r="B101" s="78" t="s">
        <v>149</v>
      </c>
      <c r="C101" s="79">
        <v>30690</v>
      </c>
    </row>
    <row r="102" spans="1:3" s="14" customFormat="1" ht="15.75">
      <c r="A102" s="6"/>
      <c r="B102" s="56"/>
      <c r="C102" s="6"/>
    </row>
    <row r="103" spans="1:3" s="14" customFormat="1" ht="16.5" thickBot="1">
      <c r="A103" s="6"/>
      <c r="B103" s="56"/>
      <c r="C103" s="6"/>
    </row>
    <row r="104" spans="1:3" s="14" customFormat="1" ht="15.75">
      <c r="A104" s="80" t="s">
        <v>177</v>
      </c>
      <c r="B104" s="81" t="s">
        <v>52</v>
      </c>
      <c r="C104" s="82">
        <v>1472.6</v>
      </c>
    </row>
    <row r="105" spans="1:3" s="14" customFormat="1" ht="15.75">
      <c r="A105" s="10" t="s">
        <v>187</v>
      </c>
      <c r="B105" s="46" t="s">
        <v>178</v>
      </c>
      <c r="C105" s="13">
        <v>57000</v>
      </c>
    </row>
    <row r="106" spans="1:3" s="14" customFormat="1" ht="15.75">
      <c r="A106" s="10" t="s">
        <v>53</v>
      </c>
      <c r="B106" s="46" t="s">
        <v>179</v>
      </c>
      <c r="C106" s="13">
        <v>26928</v>
      </c>
    </row>
    <row r="107" spans="1:3" s="14" customFormat="1" ht="15.75">
      <c r="A107" s="10" t="s">
        <v>53</v>
      </c>
      <c r="B107" s="46" t="s">
        <v>183</v>
      </c>
      <c r="C107" s="13">
        <v>54648</v>
      </c>
    </row>
    <row r="108" spans="1:3" s="14" customFormat="1" ht="15.75">
      <c r="A108" s="10" t="s">
        <v>26</v>
      </c>
      <c r="B108" s="46" t="s">
        <v>180</v>
      </c>
      <c r="C108" s="13">
        <v>528.9</v>
      </c>
    </row>
    <row r="109" spans="1:3" s="14" customFormat="1" ht="15.75">
      <c r="A109" s="10" t="s">
        <v>26</v>
      </c>
      <c r="B109" s="46" t="s">
        <v>181</v>
      </c>
      <c r="C109" s="13">
        <v>529</v>
      </c>
    </row>
    <row r="110" spans="1:3" s="14" customFormat="1" ht="15.75">
      <c r="A110" s="10" t="s">
        <v>26</v>
      </c>
      <c r="B110" s="46" t="s">
        <v>182</v>
      </c>
      <c r="C110" s="13">
        <v>532.1</v>
      </c>
    </row>
    <row r="111" spans="1:3" s="14" customFormat="1" ht="15.75">
      <c r="A111" s="10" t="s">
        <v>32</v>
      </c>
      <c r="B111" s="46" t="s">
        <v>33</v>
      </c>
      <c r="C111" s="13">
        <v>20000</v>
      </c>
    </row>
    <row r="112" spans="1:3" s="14" customFormat="1" ht="15.75">
      <c r="A112" s="10" t="s">
        <v>54</v>
      </c>
      <c r="B112" s="46" t="s">
        <v>55</v>
      </c>
      <c r="C112" s="13">
        <v>100000</v>
      </c>
    </row>
    <row r="113" spans="1:3" s="27" customFormat="1" ht="18.75">
      <c r="A113" s="60" t="s">
        <v>9</v>
      </c>
      <c r="B113" s="33"/>
      <c r="C113" s="26">
        <f>SUM(C69:C112)</f>
        <v>3592227.1999999997</v>
      </c>
    </row>
    <row r="114" spans="1:3" s="27" customFormat="1" ht="19.5" thickBot="1">
      <c r="A114" s="61" t="s">
        <v>10</v>
      </c>
      <c r="B114" s="29"/>
      <c r="C114" s="34">
        <f>3500000-C113</f>
        <v>-92227.19999999972</v>
      </c>
    </row>
    <row r="115" s="14" customFormat="1" ht="15.75"/>
    <row r="116" s="75" customFormat="1" ht="15.75"/>
    <row r="117" s="14" customFormat="1" ht="15.75"/>
    <row r="118" s="14" customFormat="1" ht="15.75"/>
    <row r="119" s="14" customFormat="1" ht="15.75"/>
    <row r="120" s="14" customFormat="1" ht="15.75"/>
    <row r="121" s="14" customFormat="1" ht="15.75"/>
    <row r="122" s="14" customFormat="1" ht="15.75"/>
    <row r="123" s="14" customFormat="1" ht="15.75"/>
    <row r="124" s="14" customFormat="1" ht="15.75"/>
    <row r="125" s="14" customFormat="1" ht="15.75"/>
    <row r="126" s="14" customFormat="1" ht="15.75"/>
    <row r="127" s="14" customFormat="1" ht="15.75"/>
    <row r="128" s="14" customFormat="1" ht="15.75"/>
    <row r="129" s="14" customFormat="1" ht="15.75"/>
    <row r="130" s="14" customFormat="1" ht="15.75"/>
    <row r="131" s="14" customFormat="1" ht="15.75"/>
    <row r="132" s="14" customFormat="1" ht="15.75"/>
    <row r="133" s="14" customFormat="1" ht="15.75"/>
    <row r="134" s="14" customFormat="1" ht="15.75"/>
    <row r="135" s="14" customFormat="1" ht="15.75"/>
    <row r="136" s="14" customFormat="1" ht="16.5" thickBot="1"/>
    <row r="137" spans="1:3" s="14" customFormat="1" ht="18.75">
      <c r="A137" s="36" t="s">
        <v>124</v>
      </c>
      <c r="B137" s="57"/>
      <c r="C137" s="58"/>
    </row>
    <row r="138" spans="1:3" s="14" customFormat="1" ht="15.75">
      <c r="A138" s="42" t="s">
        <v>0</v>
      </c>
      <c r="B138" s="43" t="s">
        <v>1</v>
      </c>
      <c r="C138" s="44" t="s">
        <v>2</v>
      </c>
    </row>
    <row r="139" spans="1:3" s="14" customFormat="1" ht="15.75">
      <c r="A139" s="20" t="s">
        <v>184</v>
      </c>
      <c r="B139" s="21" t="s">
        <v>56</v>
      </c>
      <c r="C139" s="22">
        <v>170000</v>
      </c>
    </row>
    <row r="140" spans="1:3" s="14" customFormat="1" ht="15.75">
      <c r="A140" s="20" t="s">
        <v>57</v>
      </c>
      <c r="B140" s="21" t="s">
        <v>58</v>
      </c>
      <c r="C140" s="22">
        <v>61000</v>
      </c>
    </row>
    <row r="141" spans="1:3" s="14" customFormat="1" ht="15.75">
      <c r="A141" s="20" t="s">
        <v>188</v>
      </c>
      <c r="B141" s="21" t="s">
        <v>189</v>
      </c>
      <c r="C141" s="22">
        <v>100000</v>
      </c>
    </row>
    <row r="142" spans="1:3" s="27" customFormat="1" ht="18.75">
      <c r="A142" s="10" t="s">
        <v>59</v>
      </c>
      <c r="B142" s="46" t="s">
        <v>189</v>
      </c>
      <c r="C142" s="13">
        <v>70000</v>
      </c>
    </row>
    <row r="143" spans="1:3" s="27" customFormat="1" ht="18.75">
      <c r="A143" s="10" t="s">
        <v>60</v>
      </c>
      <c r="B143" s="11" t="s">
        <v>61</v>
      </c>
      <c r="C143" s="13">
        <v>10500</v>
      </c>
    </row>
    <row r="144" spans="1:3" s="27" customFormat="1" ht="18.75">
      <c r="A144" s="10" t="s">
        <v>62</v>
      </c>
      <c r="B144" s="11" t="s">
        <v>63</v>
      </c>
      <c r="C144" s="13">
        <v>9000</v>
      </c>
    </row>
    <row r="145" spans="1:3" s="27" customFormat="1" ht="18.75">
      <c r="A145" s="10" t="s">
        <v>64</v>
      </c>
      <c r="B145" s="11" t="s">
        <v>65</v>
      </c>
      <c r="C145" s="13">
        <v>6000</v>
      </c>
    </row>
    <row r="146" spans="1:3" s="14" customFormat="1" ht="15.75">
      <c r="A146" s="10" t="s">
        <v>66</v>
      </c>
      <c r="B146" s="11" t="s">
        <v>63</v>
      </c>
      <c r="C146" s="13">
        <v>9000</v>
      </c>
    </row>
    <row r="147" spans="1:3" s="27" customFormat="1" ht="18.75">
      <c r="A147" s="10" t="s">
        <v>67</v>
      </c>
      <c r="B147" s="11" t="s">
        <v>65</v>
      </c>
      <c r="C147" s="13">
        <v>6000</v>
      </c>
    </row>
    <row r="148" spans="1:3" s="14" customFormat="1" ht="15.75">
      <c r="A148" s="10" t="s">
        <v>68</v>
      </c>
      <c r="B148" s="11" t="s">
        <v>63</v>
      </c>
      <c r="C148" s="13">
        <v>9000</v>
      </c>
    </row>
    <row r="149" spans="1:3" s="14" customFormat="1" ht="15.75">
      <c r="A149" s="10" t="s">
        <v>69</v>
      </c>
      <c r="B149" s="11" t="s">
        <v>65</v>
      </c>
      <c r="C149" s="13">
        <v>6000</v>
      </c>
    </row>
    <row r="150" spans="1:3" s="14" customFormat="1" ht="15.75">
      <c r="A150" s="10" t="s">
        <v>70</v>
      </c>
      <c r="B150" s="11" t="s">
        <v>71</v>
      </c>
      <c r="C150" s="13">
        <v>15000</v>
      </c>
    </row>
    <row r="151" spans="1:3" s="14" customFormat="1" ht="15.75">
      <c r="A151" s="10" t="s">
        <v>72</v>
      </c>
      <c r="B151" s="11" t="s">
        <v>73</v>
      </c>
      <c r="C151" s="13">
        <v>4500</v>
      </c>
    </row>
    <row r="152" spans="1:3" s="14" customFormat="1" ht="15.75">
      <c r="A152" s="10" t="s">
        <v>74</v>
      </c>
      <c r="B152" s="11" t="s">
        <v>75</v>
      </c>
      <c r="C152" s="13">
        <v>4500</v>
      </c>
    </row>
    <row r="153" spans="1:3" s="14" customFormat="1" ht="15.75">
      <c r="A153" s="10" t="s">
        <v>76</v>
      </c>
      <c r="B153" s="11" t="s">
        <v>77</v>
      </c>
      <c r="C153" s="13">
        <v>6000</v>
      </c>
    </row>
    <row r="154" spans="1:3" s="14" customFormat="1" ht="15.75">
      <c r="A154" s="10" t="s">
        <v>78</v>
      </c>
      <c r="B154" s="11" t="s">
        <v>79</v>
      </c>
      <c r="C154" s="13">
        <v>4500</v>
      </c>
    </row>
    <row r="155" spans="1:3" s="14" customFormat="1" ht="15.75">
      <c r="A155" s="10" t="s">
        <v>80</v>
      </c>
      <c r="B155" s="11" t="s">
        <v>81</v>
      </c>
      <c r="C155" s="13">
        <v>3000</v>
      </c>
    </row>
    <row r="156" spans="1:3" s="14" customFormat="1" ht="15.75">
      <c r="A156" s="53" t="s">
        <v>82</v>
      </c>
      <c r="B156" s="59" t="s">
        <v>83</v>
      </c>
      <c r="C156" s="55">
        <v>103500</v>
      </c>
    </row>
    <row r="157" spans="1:3" s="14" customFormat="1" ht="15.75">
      <c r="A157" s="10" t="s">
        <v>84</v>
      </c>
      <c r="B157" s="11" t="s">
        <v>73</v>
      </c>
      <c r="C157" s="13">
        <v>4500</v>
      </c>
    </row>
    <row r="158" spans="1:3" s="14" customFormat="1" ht="15.75">
      <c r="A158" s="10" t="s">
        <v>85</v>
      </c>
      <c r="B158" s="11" t="s">
        <v>77</v>
      </c>
      <c r="C158" s="13">
        <v>6000</v>
      </c>
    </row>
    <row r="159" spans="1:3" s="14" customFormat="1" ht="15.75">
      <c r="A159" s="20" t="s">
        <v>86</v>
      </c>
      <c r="B159" s="21" t="s">
        <v>87</v>
      </c>
      <c r="C159" s="22">
        <v>25500</v>
      </c>
    </row>
    <row r="160" spans="1:3" s="14" customFormat="1" ht="18.75">
      <c r="A160" s="32" t="s">
        <v>9</v>
      </c>
      <c r="B160" s="33"/>
      <c r="C160" s="26">
        <f>SUM(C139:C159)</f>
        <v>633500</v>
      </c>
    </row>
    <row r="161" spans="1:3" s="14" customFormat="1" ht="19.5" thickBot="1">
      <c r="A161" s="28" t="s">
        <v>10</v>
      </c>
      <c r="B161" s="29"/>
      <c r="C161" s="34">
        <f>633500-C160</f>
        <v>0</v>
      </c>
    </row>
    <row r="162" spans="1:3" s="14" customFormat="1" ht="15.75">
      <c r="A162" s="76"/>
      <c r="B162" s="76"/>
      <c r="C162" s="76"/>
    </row>
    <row r="163" spans="1:3" s="14" customFormat="1" ht="15.75">
      <c r="A163" s="76"/>
      <c r="B163" s="76"/>
      <c r="C163" s="76"/>
    </row>
    <row r="164" spans="1:3" s="14" customFormat="1" ht="15.75">
      <c r="A164" s="76"/>
      <c r="B164" s="76"/>
      <c r="C164" s="76"/>
    </row>
    <row r="165" spans="1:3" s="14" customFormat="1" ht="15.75">
      <c r="A165" s="76"/>
      <c r="B165" s="76"/>
      <c r="C165" s="76"/>
    </row>
    <row r="166" spans="1:3" s="14" customFormat="1" ht="15.75">
      <c r="A166" s="76"/>
      <c r="B166" s="76"/>
      <c r="C166" s="76"/>
    </row>
    <row r="167" spans="1:3" s="14" customFormat="1" ht="15.75">
      <c r="A167" s="76"/>
      <c r="B167" s="76"/>
      <c r="C167" s="76"/>
    </row>
    <row r="168" spans="1:3" s="14" customFormat="1" ht="15.75">
      <c r="A168" s="76"/>
      <c r="B168" s="76"/>
      <c r="C168" s="76"/>
    </row>
    <row r="169" spans="1:3" s="14" customFormat="1" ht="15.75">
      <c r="A169" s="76"/>
      <c r="B169" s="76"/>
      <c r="C169" s="76"/>
    </row>
    <row r="170" spans="1:3" s="14" customFormat="1" ht="16.5" thickBot="1">
      <c r="A170" s="76"/>
      <c r="B170" s="76"/>
      <c r="C170" s="76"/>
    </row>
    <row r="171" spans="1:3" s="14" customFormat="1" ht="18.75">
      <c r="A171" s="36" t="s">
        <v>125</v>
      </c>
      <c r="B171" s="74"/>
      <c r="C171" s="58"/>
    </row>
    <row r="172" spans="1:3" s="14" customFormat="1" ht="15.75">
      <c r="A172" s="42" t="s">
        <v>0</v>
      </c>
      <c r="B172" s="43" t="s">
        <v>1</v>
      </c>
      <c r="C172" s="44" t="s">
        <v>2</v>
      </c>
    </row>
    <row r="173" spans="1:3" s="14" customFormat="1" ht="15.75">
      <c r="A173" s="20" t="s">
        <v>111</v>
      </c>
      <c r="B173" s="62" t="s">
        <v>116</v>
      </c>
      <c r="C173" s="22">
        <v>20000</v>
      </c>
    </row>
    <row r="174" spans="1:3" s="14" customFormat="1" ht="15.75">
      <c r="A174" s="20" t="s">
        <v>112</v>
      </c>
      <c r="B174" s="62" t="s">
        <v>116</v>
      </c>
      <c r="C174" s="22">
        <v>20000</v>
      </c>
    </row>
    <row r="175" spans="1:3" s="14" customFormat="1" ht="15.75">
      <c r="A175" s="20" t="s">
        <v>113</v>
      </c>
      <c r="B175" s="62" t="s">
        <v>116</v>
      </c>
      <c r="C175" s="22">
        <v>20000</v>
      </c>
    </row>
    <row r="176" spans="1:3" s="14" customFormat="1" ht="15.75">
      <c r="A176" s="20" t="s">
        <v>114</v>
      </c>
      <c r="B176" s="62" t="s">
        <v>116</v>
      </c>
      <c r="C176" s="22">
        <v>20000</v>
      </c>
    </row>
    <row r="177" spans="1:3" s="27" customFormat="1" ht="18.75">
      <c r="A177" s="10" t="s">
        <v>9</v>
      </c>
      <c r="B177" s="63"/>
      <c r="C177" s="22">
        <f>SUM(C173:C176)</f>
        <v>80000</v>
      </c>
    </row>
    <row r="178" spans="1:3" s="27" customFormat="1" ht="18.75">
      <c r="A178" s="64"/>
      <c r="B178" s="65"/>
      <c r="C178" s="66"/>
    </row>
    <row r="179" spans="1:3" ht="15.75">
      <c r="A179" s="20" t="s">
        <v>111</v>
      </c>
      <c r="B179" s="62" t="s">
        <v>117</v>
      </c>
      <c r="C179" s="22">
        <v>20000</v>
      </c>
    </row>
    <row r="180" spans="1:3" ht="15.75">
      <c r="A180" s="20" t="s">
        <v>112</v>
      </c>
      <c r="B180" s="62" t="s">
        <v>117</v>
      </c>
      <c r="C180" s="22">
        <v>20000</v>
      </c>
    </row>
    <row r="181" spans="1:3" ht="15.75">
      <c r="A181" s="20" t="s">
        <v>113</v>
      </c>
      <c r="B181" s="62" t="s">
        <v>117</v>
      </c>
      <c r="C181" s="22">
        <v>20000</v>
      </c>
    </row>
    <row r="182" spans="1:3" ht="15.75">
      <c r="A182" s="20" t="s">
        <v>114</v>
      </c>
      <c r="B182" s="62" t="s">
        <v>117</v>
      </c>
      <c r="C182" s="22">
        <v>20000</v>
      </c>
    </row>
    <row r="183" spans="1:3" ht="15.75">
      <c r="A183" s="67" t="s">
        <v>9</v>
      </c>
      <c r="B183" s="63"/>
      <c r="C183" s="22">
        <f>SUM(C179:C182)</f>
        <v>80000</v>
      </c>
    </row>
    <row r="184" spans="1:3" ht="15.75">
      <c r="A184" s="64"/>
      <c r="B184" s="65"/>
      <c r="C184" s="66"/>
    </row>
    <row r="185" spans="1:3" ht="15.75">
      <c r="A185" s="20" t="s">
        <v>111</v>
      </c>
      <c r="B185" s="62" t="s">
        <v>190</v>
      </c>
      <c r="C185" s="22">
        <v>20000</v>
      </c>
    </row>
    <row r="186" spans="1:3" ht="15.75">
      <c r="A186" s="20" t="s">
        <v>112</v>
      </c>
      <c r="B186" s="62" t="s">
        <v>190</v>
      </c>
      <c r="C186" s="22">
        <v>20000</v>
      </c>
    </row>
    <row r="187" spans="1:3" ht="15.75">
      <c r="A187" s="20" t="s">
        <v>113</v>
      </c>
      <c r="B187" s="62" t="s">
        <v>190</v>
      </c>
      <c r="C187" s="22">
        <v>20000</v>
      </c>
    </row>
    <row r="188" spans="1:3" ht="15.75">
      <c r="A188" s="47" t="s">
        <v>114</v>
      </c>
      <c r="B188" s="62" t="s">
        <v>190</v>
      </c>
      <c r="C188" s="22">
        <v>20000</v>
      </c>
    </row>
    <row r="189" spans="1:3" ht="15.75">
      <c r="A189" s="67" t="s">
        <v>9</v>
      </c>
      <c r="B189" s="63"/>
      <c r="C189" s="22">
        <f>SUM(C185:C188)</f>
        <v>80000</v>
      </c>
    </row>
    <row r="190" spans="1:3" ht="15.75">
      <c r="A190" s="68"/>
      <c r="B190" s="69"/>
      <c r="C190" s="70"/>
    </row>
    <row r="191" spans="1:3" ht="15.75">
      <c r="A191" s="20" t="s">
        <v>111</v>
      </c>
      <c r="B191" s="62" t="s">
        <v>191</v>
      </c>
      <c r="C191" s="22">
        <v>20000</v>
      </c>
    </row>
    <row r="192" spans="1:3" ht="15.75">
      <c r="A192" s="20" t="s">
        <v>112</v>
      </c>
      <c r="B192" s="62" t="s">
        <v>191</v>
      </c>
      <c r="C192" s="22">
        <v>20000</v>
      </c>
    </row>
    <row r="193" spans="1:3" ht="15.75">
      <c r="A193" s="20" t="s">
        <v>113</v>
      </c>
      <c r="B193" s="62" t="s">
        <v>191</v>
      </c>
      <c r="C193" s="22">
        <v>20000</v>
      </c>
    </row>
    <row r="194" spans="1:3" ht="15.75">
      <c r="A194" s="20" t="s">
        <v>114</v>
      </c>
      <c r="B194" s="62" t="s">
        <v>191</v>
      </c>
      <c r="C194" s="22">
        <v>20000</v>
      </c>
    </row>
    <row r="195" spans="1:3" ht="15.75">
      <c r="A195" s="68" t="s">
        <v>9</v>
      </c>
      <c r="B195" s="63"/>
      <c r="C195" s="22">
        <f>SUM(C191:C194)</f>
        <v>80000</v>
      </c>
    </row>
    <row r="196" spans="1:3" ht="18.75">
      <c r="A196" s="32" t="s">
        <v>115</v>
      </c>
      <c r="B196" s="71"/>
      <c r="C196" s="72">
        <f>C177+C183+C189+C195</f>
        <v>320000</v>
      </c>
    </row>
    <row r="197" spans="1:3" ht="19.5" thickBot="1">
      <c r="A197" s="28" t="s">
        <v>10</v>
      </c>
      <c r="B197" s="73"/>
      <c r="C197" s="34">
        <f>320000-C196</f>
        <v>0</v>
      </c>
    </row>
    <row r="198" s="14" customFormat="1" ht="15.75"/>
    <row r="199" s="14" customFormat="1" ht="15.75"/>
    <row r="200" s="14" customFormat="1" ht="15.75"/>
    <row r="201" s="14" customFormat="1" ht="15.75"/>
    <row r="202" s="14" customFormat="1" ht="15.75"/>
    <row r="203" s="14" customFormat="1" ht="15.75"/>
    <row r="204" s="14" customFormat="1" ht="16.5" thickBot="1"/>
    <row r="205" spans="1:3" ht="18.75">
      <c r="A205" s="36" t="s">
        <v>118</v>
      </c>
      <c r="B205" s="37"/>
      <c r="C205" s="38"/>
    </row>
    <row r="206" spans="1:3" s="14" customFormat="1" ht="15.75">
      <c r="A206" s="42" t="s">
        <v>0</v>
      </c>
      <c r="B206" s="43" t="s">
        <v>14</v>
      </c>
      <c r="C206" s="44" t="s">
        <v>2</v>
      </c>
    </row>
    <row r="207" spans="1:3" s="14" customFormat="1" ht="15.75">
      <c r="A207" s="20" t="s">
        <v>130</v>
      </c>
      <c r="B207" s="21" t="s">
        <v>119</v>
      </c>
      <c r="C207" s="22">
        <v>150000</v>
      </c>
    </row>
    <row r="208" spans="1:3" s="14" customFormat="1" ht="15.75">
      <c r="A208" s="10" t="s">
        <v>131</v>
      </c>
      <c r="B208" s="21" t="s">
        <v>119</v>
      </c>
      <c r="C208" s="22">
        <v>150000</v>
      </c>
    </row>
    <row r="209" spans="1:3" s="14" customFormat="1" ht="15.75">
      <c r="A209" s="10" t="s">
        <v>132</v>
      </c>
      <c r="B209" s="21" t="s">
        <v>119</v>
      </c>
      <c r="C209" s="22">
        <v>150000</v>
      </c>
    </row>
    <row r="210" spans="1:3" s="27" customFormat="1" ht="18.75">
      <c r="A210" s="32" t="s">
        <v>9</v>
      </c>
      <c r="B210" s="33"/>
      <c r="C210" s="26">
        <f>SUM(C207:C209)</f>
        <v>450000</v>
      </c>
    </row>
    <row r="211" spans="1:3" s="27" customFormat="1" ht="19.5" thickBot="1">
      <c r="A211" s="28" t="s">
        <v>10</v>
      </c>
      <c r="B211" s="30"/>
      <c r="C211" s="34">
        <f>450000-C210</f>
        <v>0</v>
      </c>
    </row>
  </sheetData>
  <hyperlinks>
    <hyperlink ref="B9" r:id="rId1" display="www.eurreferendum.sk"/>
  </hyperlinks>
  <printOptions/>
  <pageMargins left="0.75" right="0.5" top="0.39" bottom="0.37" header="0.41" footer="0.17"/>
  <pageSetup firstPageNumber="6" useFirstPageNumber="1" horizontalDpi="600" verticalDpi="600" orientation="landscape" paperSize="9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 SR - OKSAV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minarovicova</dc:creator>
  <cp:keywords/>
  <dc:description/>
  <cp:lastModifiedBy>minarovicova</cp:lastModifiedBy>
  <cp:lastPrinted>2003-07-10T13:32:39Z</cp:lastPrinted>
  <dcterms:created xsi:type="dcterms:W3CDTF">2003-03-11T19:33:03Z</dcterms:created>
  <dcterms:modified xsi:type="dcterms:W3CDTF">2003-07-10T13:32:40Z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