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<sst xmlns="http://schemas.openxmlformats.org/spreadsheetml/2006/main" count="98" uniqueCount="52">
  <si>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>Organizácia</t>
  </si>
  <si>
    <t>Poznámka</t>
  </si>
  <si>
    <t>a</t>
  </si>
  <si>
    <t>RO - spolu</t>
  </si>
  <si>
    <t>Univer.knižnica</t>
  </si>
  <si>
    <t>MS - SNK, Martin</t>
  </si>
  <si>
    <t>Bibiana</t>
  </si>
  <si>
    <t>Aparát MK SR</t>
  </si>
  <si>
    <t>FK -Pro Slovakia</t>
  </si>
  <si>
    <t>PO - spolu</t>
  </si>
  <si>
    <t>ÚVŠC</t>
  </si>
  <si>
    <t>SND</t>
  </si>
  <si>
    <t>Nová Scéna</t>
  </si>
  <si>
    <t>ŠO</t>
  </si>
  <si>
    <t>LÚČNICA</t>
  </si>
  <si>
    <t>SF</t>
  </si>
  <si>
    <t>SĽUK</t>
  </si>
  <si>
    <t>MUS MS</t>
  </si>
  <si>
    <t>SÚH, Hurbanovo</t>
  </si>
  <si>
    <t>HC</t>
  </si>
  <si>
    <t>SCD</t>
  </si>
  <si>
    <t>SFÚ</t>
  </si>
  <si>
    <t>DÚ</t>
  </si>
  <si>
    <t>NOC</t>
  </si>
  <si>
    <t>LIC</t>
  </si>
  <si>
    <t>SKN</t>
  </si>
  <si>
    <t>SNM</t>
  </si>
  <si>
    <t>STM, Košice</t>
  </si>
  <si>
    <t>M SNP</t>
  </si>
  <si>
    <t>SNG</t>
  </si>
  <si>
    <t>PÚ</t>
  </si>
  <si>
    <t>ÚĽUV</t>
  </si>
  <si>
    <t>DZS</t>
  </si>
  <si>
    <t>SKZ</t>
  </si>
  <si>
    <t>* fakturovaný odber - obdobie od januára do mája príslušného roka</t>
  </si>
  <si>
    <t>Dopad zvyšovanie cien v roku 2001 - poštovné</t>
  </si>
  <si>
    <t>majú aj údaje o počte zásielok</t>
  </si>
  <si>
    <t>Nárast</t>
  </si>
  <si>
    <t>v %</t>
  </si>
  <si>
    <t>Poštovné za obdobie* v Sk</t>
  </si>
  <si>
    <t xml:space="preserve"> v Sk</t>
  </si>
  <si>
    <t>organizácia zriadená k 1.7.2000</t>
  </si>
  <si>
    <t>SPOLU RO a PO</t>
  </si>
  <si>
    <t>2 - 1</t>
  </si>
  <si>
    <t>2 / 1</t>
  </si>
  <si>
    <t>3</t>
  </si>
  <si>
    <t>Index</t>
  </si>
  <si>
    <t>nárastu</t>
  </si>
  <si>
    <t>* obdobie od januára do mája príslušného roka</t>
  </si>
  <si>
    <t>ŠFK -Pro Slovakia</t>
  </si>
  <si>
    <t>Nová scéna</t>
  </si>
  <si>
    <t>ŠO,B.Bystrica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</si>
</sst>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0" fontId="1" fillId="2" borderId="13" xfId="0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4" xfId="0" applyBorder="1" applyAlignment="1">
      <alignment/>
    </xf>
    <xf numFmtId="2" fontId="0" fillId="0" borderId="19" xfId="0" applyNumberForma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1" fillId="2" borderId="24" xfId="0" applyFont="1" applyFill="1" applyBorder="1" applyAlignment="1">
      <alignment/>
    </xf>
    <xf numFmtId="2" fontId="0" fillId="2" borderId="25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3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IV16384"/>
    </sheetView>
  </sheetViews>
  <sheetFormatPr defaultColWidth="9.00390625" defaultRowHeight="12.75"/>
  <cols>
    <col min="1" max="1" width="15.875" style="0" bestFit="1" customWidth="1"/>
    <col min="2" max="2" width="13.375" style="0" customWidth="1"/>
    <col min="3" max="3" width="11.75390625" style="0" customWidth="1"/>
    <col min="4" max="4" width="13.375" style="0" bestFit="1" customWidth="1"/>
    <col min="5" max="5" width="9.625" style="0" bestFit="1" customWidth="1"/>
    <col min="6" max="6" width="27.875" style="0" bestFit="1" customWidth="1"/>
    <col min="7" max="10" width="22.375" style="0" customWidth="1"/>
  </cols>
  <sheetData>
    <row r="1" ht="12.75">
      <c r="A1" s="1" t="s">
        <v>35</v>
      </c>
    </row>
    <row r="2" ht="13.5" thickBot="1"/>
    <row r="3" spans="1:6" ht="12.75">
      <c r="A3" s="2" t="s">
        <v>0</v>
      </c>
      <c r="B3" s="52" t="s">
        <v>39</v>
      </c>
      <c r="C3" s="53"/>
      <c r="D3" s="25" t="s">
        <v>37</v>
      </c>
      <c r="E3" s="25" t="s">
        <v>37</v>
      </c>
      <c r="F3" s="3" t="s">
        <v>1</v>
      </c>
    </row>
    <row r="4" spans="1:6" ht="12.75">
      <c r="A4" s="4"/>
      <c r="B4" s="5">
        <v>2000</v>
      </c>
      <c r="C4" s="6">
        <v>2001</v>
      </c>
      <c r="D4" s="11" t="s">
        <v>40</v>
      </c>
      <c r="E4" s="11" t="s">
        <v>38</v>
      </c>
      <c r="F4" s="7"/>
    </row>
    <row r="5" spans="1:6" ht="13.5" thickBot="1">
      <c r="A5" s="8" t="s">
        <v>2</v>
      </c>
      <c r="B5" s="9">
        <v>1</v>
      </c>
      <c r="C5" s="9">
        <v>2</v>
      </c>
      <c r="D5" s="34" t="s">
        <v>43</v>
      </c>
      <c r="E5" s="34" t="s">
        <v>44</v>
      </c>
      <c r="F5" s="10" t="s">
        <v>45</v>
      </c>
    </row>
    <row r="6" spans="1:6" ht="12.75">
      <c r="A6" s="28" t="s">
        <v>3</v>
      </c>
      <c r="B6" s="29">
        <f>SUM(B7:B11)</f>
        <v>264904</v>
      </c>
      <c r="C6" s="29">
        <f>SUM(C7:C11)</f>
        <v>1288671</v>
      </c>
      <c r="D6" s="30">
        <f>SUM(C6-B6)</f>
        <v>1023767</v>
      </c>
      <c r="E6" s="30">
        <f>AVERAGE(E7:E12)</f>
        <v>1.8949696984173172</v>
      </c>
      <c r="F6" s="31"/>
    </row>
    <row r="7" spans="1:6" ht="12.75">
      <c r="A7" s="14" t="s">
        <v>4</v>
      </c>
      <c r="B7" s="15">
        <v>157641.5</v>
      </c>
      <c r="C7" s="15">
        <v>306187</v>
      </c>
      <c r="D7" s="26">
        <f>SUM(C7-B7)</f>
        <v>148545.5</v>
      </c>
      <c r="E7" s="27">
        <f>SUM(C7/B7)</f>
        <v>1.9422994579473045</v>
      </c>
      <c r="F7" s="13"/>
    </row>
    <row r="8" spans="1:6" ht="12.75">
      <c r="A8" s="14" t="s">
        <v>5</v>
      </c>
      <c r="B8" s="15"/>
      <c r="C8" s="15">
        <v>816777</v>
      </c>
      <c r="D8" s="26"/>
      <c r="E8" s="27"/>
      <c r="F8" s="13" t="s">
        <v>41</v>
      </c>
    </row>
    <row r="9" spans="1:6" ht="12.75">
      <c r="A9" s="14" t="s">
        <v>6</v>
      </c>
      <c r="B9" s="15">
        <v>28553.5</v>
      </c>
      <c r="C9" s="15">
        <v>50622.5</v>
      </c>
      <c r="D9" s="26">
        <f>SUM(C9-B9)</f>
        <v>22069</v>
      </c>
      <c r="E9" s="27">
        <f>SUM(C9/B9)</f>
        <v>1.7728999947467035</v>
      </c>
      <c r="F9" s="13"/>
    </row>
    <row r="10" spans="1:6" ht="12.75">
      <c r="A10" s="32" t="s">
        <v>7</v>
      </c>
      <c r="B10" s="15">
        <v>70490</v>
      </c>
      <c r="C10" s="15">
        <v>94318</v>
      </c>
      <c r="D10" s="26">
        <f>SUM(C10-B10)</f>
        <v>23828</v>
      </c>
      <c r="E10" s="27">
        <f>SUM(C10/B10)</f>
        <v>1.338033763654419</v>
      </c>
      <c r="F10" s="13" t="s">
        <v>36</v>
      </c>
    </row>
    <row r="11" spans="1:6" ht="12.75">
      <c r="A11" s="14" t="s">
        <v>8</v>
      </c>
      <c r="B11" s="12">
        <v>8219</v>
      </c>
      <c r="C11" s="12">
        <v>20766.5</v>
      </c>
      <c r="D11" s="26">
        <f>SUM(C11-B11)</f>
        <v>12547.5</v>
      </c>
      <c r="E11" s="27">
        <f>SUM(C11/B11)</f>
        <v>2.526645577320842</v>
      </c>
      <c r="F11" s="13"/>
    </row>
    <row r="12" spans="1:6" ht="12.75">
      <c r="A12" s="17"/>
      <c r="B12" s="35"/>
      <c r="C12" s="35"/>
      <c r="D12" s="35"/>
      <c r="E12" s="35"/>
      <c r="F12" s="36"/>
    </row>
    <row r="13" spans="1:6" ht="12.75">
      <c r="A13" s="28" t="s">
        <v>9</v>
      </c>
      <c r="B13" s="29">
        <f>SUM(B14:B37)</f>
        <v>2078490.3599999999</v>
      </c>
      <c r="C13" s="29">
        <f>SUM(C14:C37)</f>
        <v>2702218.1100000003</v>
      </c>
      <c r="D13" s="30">
        <f aca="true" t="shared" si="0" ref="D13:D37">SUM(C13-B13)</f>
        <v>623727.7500000005</v>
      </c>
      <c r="E13" s="30">
        <f>AVERAGE(E14:E37)</f>
        <v>1.2033580312002659</v>
      </c>
      <c r="F13" s="31"/>
    </row>
    <row r="14" spans="1:6" ht="12.75">
      <c r="A14" s="14" t="s">
        <v>10</v>
      </c>
      <c r="B14" s="15">
        <v>3603</v>
      </c>
      <c r="C14" s="15">
        <v>5991.5</v>
      </c>
      <c r="D14" s="26">
        <f t="shared" si="0"/>
        <v>2388.5</v>
      </c>
      <c r="E14" s="27">
        <f aca="true" t="shared" si="1" ref="E14:E37">SUM(C14/B14)</f>
        <v>1.6629197890646683</v>
      </c>
      <c r="F14" s="13"/>
    </row>
    <row r="15" spans="1:6" ht="12.75">
      <c r="A15" s="14" t="s">
        <v>11</v>
      </c>
      <c r="B15" s="15">
        <v>96417</v>
      </c>
      <c r="C15" s="15">
        <v>110613.3</v>
      </c>
      <c r="D15" s="26">
        <f t="shared" si="0"/>
        <v>14196.300000000003</v>
      </c>
      <c r="E15" s="27">
        <f t="shared" si="1"/>
        <v>1.1472385575157908</v>
      </c>
      <c r="F15" s="13" t="s">
        <v>36</v>
      </c>
    </row>
    <row r="16" spans="1:6" ht="12.75">
      <c r="A16" s="14" t="s">
        <v>12</v>
      </c>
      <c r="B16" s="15">
        <v>51197</v>
      </c>
      <c r="C16" s="12">
        <v>53794</v>
      </c>
      <c r="D16" s="26">
        <f t="shared" si="0"/>
        <v>2597</v>
      </c>
      <c r="E16" s="27">
        <f t="shared" si="1"/>
        <v>1.0507256284547923</v>
      </c>
      <c r="F16" s="13"/>
    </row>
    <row r="17" spans="1:6" ht="12.75">
      <c r="A17" s="14" t="s">
        <v>13</v>
      </c>
      <c r="B17" s="15">
        <v>37807.06</v>
      </c>
      <c r="C17" s="15">
        <v>41502</v>
      </c>
      <c r="D17" s="26">
        <f t="shared" si="0"/>
        <v>3694.9400000000023</v>
      </c>
      <c r="E17" s="27">
        <f t="shared" si="1"/>
        <v>1.0977314818978254</v>
      </c>
      <c r="F17" s="13"/>
    </row>
    <row r="18" spans="1:6" ht="12.75">
      <c r="A18" s="14" t="s">
        <v>14</v>
      </c>
      <c r="B18" s="15">
        <v>9818</v>
      </c>
      <c r="C18" s="15">
        <v>2508</v>
      </c>
      <c r="D18" s="26">
        <f t="shared" si="0"/>
        <v>-7310</v>
      </c>
      <c r="E18" s="27">
        <f t="shared" si="1"/>
        <v>0.2554491749847219</v>
      </c>
      <c r="F18" s="13" t="s">
        <v>36</v>
      </c>
    </row>
    <row r="19" spans="1:6" ht="12.75">
      <c r="A19" s="14" t="s">
        <v>15</v>
      </c>
      <c r="B19" s="15">
        <v>13416</v>
      </c>
      <c r="C19" s="15">
        <v>24663.5</v>
      </c>
      <c r="D19" s="26">
        <f t="shared" si="0"/>
        <v>11247.5</v>
      </c>
      <c r="E19" s="27">
        <f t="shared" si="1"/>
        <v>1.8383646392367323</v>
      </c>
      <c r="F19" s="13"/>
    </row>
    <row r="20" spans="1:6" ht="12.75">
      <c r="A20" s="14" t="s">
        <v>16</v>
      </c>
      <c r="B20" s="15">
        <v>18069</v>
      </c>
      <c r="C20" s="15">
        <v>11988</v>
      </c>
      <c r="D20" s="26">
        <f t="shared" si="0"/>
        <v>-6081</v>
      </c>
      <c r="E20" s="27">
        <f t="shared" si="1"/>
        <v>0.6634567491283414</v>
      </c>
      <c r="F20" s="13" t="s">
        <v>36</v>
      </c>
    </row>
    <row r="21" spans="1:6" ht="12.75">
      <c r="A21" s="14" t="s">
        <v>17</v>
      </c>
      <c r="B21" s="15">
        <v>2291.5</v>
      </c>
      <c r="C21" s="15">
        <v>2773.1</v>
      </c>
      <c r="D21" s="26">
        <f t="shared" si="0"/>
        <v>481.5999999999999</v>
      </c>
      <c r="E21" s="27">
        <f t="shared" si="1"/>
        <v>1.2101680122190703</v>
      </c>
      <c r="F21" s="13"/>
    </row>
    <row r="22" spans="1:6" ht="12.75">
      <c r="A22" s="14" t="s">
        <v>18</v>
      </c>
      <c r="B22" s="15">
        <v>17807</v>
      </c>
      <c r="C22" s="15">
        <v>26367</v>
      </c>
      <c r="D22" s="26">
        <f t="shared" si="0"/>
        <v>8560</v>
      </c>
      <c r="E22" s="27">
        <f t="shared" si="1"/>
        <v>1.4807098332116584</v>
      </c>
      <c r="F22" s="13"/>
    </row>
    <row r="23" spans="1:6" ht="12.75">
      <c r="A23" s="14" t="s">
        <v>19</v>
      </c>
      <c r="B23" s="15">
        <v>35300</v>
      </c>
      <c r="C23" s="15">
        <v>54194</v>
      </c>
      <c r="D23" s="26">
        <f t="shared" si="0"/>
        <v>18894</v>
      </c>
      <c r="E23" s="27">
        <f t="shared" si="1"/>
        <v>1.5352407932011332</v>
      </c>
      <c r="F23" s="13" t="s">
        <v>36</v>
      </c>
    </row>
    <row r="24" spans="1:6" ht="12.75">
      <c r="A24" s="14" t="s">
        <v>20</v>
      </c>
      <c r="B24" s="15">
        <v>8601</v>
      </c>
      <c r="C24" s="15">
        <v>15210</v>
      </c>
      <c r="D24" s="26">
        <f t="shared" si="0"/>
        <v>6609</v>
      </c>
      <c r="E24" s="27">
        <f t="shared" si="1"/>
        <v>1.7683990233693756</v>
      </c>
      <c r="F24" s="13" t="s">
        <v>36</v>
      </c>
    </row>
    <row r="25" spans="1:6" ht="12.75">
      <c r="A25" s="14" t="s">
        <v>21</v>
      </c>
      <c r="B25" s="15">
        <v>35751.2</v>
      </c>
      <c r="C25" s="12">
        <v>37436.8</v>
      </c>
      <c r="D25" s="26">
        <f t="shared" si="0"/>
        <v>1685.6000000000058</v>
      </c>
      <c r="E25" s="27">
        <f t="shared" si="1"/>
        <v>1.0471480677571663</v>
      </c>
      <c r="F25" s="13"/>
    </row>
    <row r="26" spans="1:6" ht="12.75">
      <c r="A26" s="14" t="s">
        <v>22</v>
      </c>
      <c r="B26" s="15">
        <v>65168</v>
      </c>
      <c r="C26" s="12">
        <v>42377.4</v>
      </c>
      <c r="D26" s="26">
        <f t="shared" si="0"/>
        <v>-22790.6</v>
      </c>
      <c r="E26" s="27">
        <f t="shared" si="1"/>
        <v>0.6502792781733366</v>
      </c>
      <c r="F26" s="13"/>
    </row>
    <row r="27" spans="1:6" ht="12.75">
      <c r="A27" s="14" t="s">
        <v>23</v>
      </c>
      <c r="B27" s="15">
        <v>84239</v>
      </c>
      <c r="C27" s="15">
        <v>122697</v>
      </c>
      <c r="D27" s="26">
        <f t="shared" si="0"/>
        <v>38458</v>
      </c>
      <c r="E27" s="27">
        <f t="shared" si="1"/>
        <v>1.4565343843113048</v>
      </c>
      <c r="F27" s="13"/>
    </row>
    <row r="28" spans="1:6" ht="12.75">
      <c r="A28" s="14" t="s">
        <v>24</v>
      </c>
      <c r="B28" s="15">
        <v>52121.2</v>
      </c>
      <c r="C28" s="12">
        <v>40903.3</v>
      </c>
      <c r="D28" s="26">
        <f t="shared" si="0"/>
        <v>-11217.899999999994</v>
      </c>
      <c r="E28" s="27">
        <f t="shared" si="1"/>
        <v>0.7847727987843719</v>
      </c>
      <c r="F28" s="13"/>
    </row>
    <row r="29" spans="1:6" ht="12.75">
      <c r="A29" s="14" t="s">
        <v>25</v>
      </c>
      <c r="B29" s="15">
        <v>33362.5</v>
      </c>
      <c r="C29" s="15">
        <v>21858</v>
      </c>
      <c r="D29" s="26">
        <f t="shared" si="0"/>
        <v>-11504.5</v>
      </c>
      <c r="E29" s="27">
        <f t="shared" si="1"/>
        <v>0.655166729112027</v>
      </c>
      <c r="F29" s="13"/>
    </row>
    <row r="30" spans="1:6" ht="12.75">
      <c r="A30" s="14" t="s">
        <v>26</v>
      </c>
      <c r="B30" s="15">
        <v>86285.4</v>
      </c>
      <c r="C30" s="18">
        <v>142878.3</v>
      </c>
      <c r="D30" s="26">
        <f t="shared" si="0"/>
        <v>56592.899999999994</v>
      </c>
      <c r="E30" s="27">
        <f t="shared" si="1"/>
        <v>1.655880369100682</v>
      </c>
      <c r="F30" s="13"/>
    </row>
    <row r="31" spans="1:6" ht="12.75">
      <c r="A31" s="14" t="s">
        <v>27</v>
      </c>
      <c r="B31" s="15">
        <v>9853</v>
      </c>
      <c r="C31" s="18">
        <v>10113</v>
      </c>
      <c r="D31" s="26">
        <f t="shared" si="0"/>
        <v>260</v>
      </c>
      <c r="E31" s="27">
        <f t="shared" si="1"/>
        <v>1.026387902161778</v>
      </c>
      <c r="F31" s="13"/>
    </row>
    <row r="32" spans="1:6" ht="12.75">
      <c r="A32" s="14" t="s">
        <v>28</v>
      </c>
      <c r="B32" s="15">
        <v>3589.5</v>
      </c>
      <c r="C32" s="18">
        <v>3354.5</v>
      </c>
      <c r="D32" s="26">
        <f t="shared" si="0"/>
        <v>-235</v>
      </c>
      <c r="E32" s="27">
        <f t="shared" si="1"/>
        <v>0.9345312717648697</v>
      </c>
      <c r="F32" s="13"/>
    </row>
    <row r="33" spans="1:6" ht="12.75">
      <c r="A33" s="14" t="s">
        <v>29</v>
      </c>
      <c r="B33" s="15">
        <v>86177</v>
      </c>
      <c r="C33" s="18">
        <v>153983</v>
      </c>
      <c r="D33" s="26">
        <f t="shared" si="0"/>
        <v>67806</v>
      </c>
      <c r="E33" s="27">
        <f t="shared" si="1"/>
        <v>1.7868224700326074</v>
      </c>
      <c r="F33" s="13"/>
    </row>
    <row r="34" spans="1:6" ht="12.75">
      <c r="A34" s="14" t="s">
        <v>30</v>
      </c>
      <c r="B34" s="15">
        <v>1066101</v>
      </c>
      <c r="C34" s="18">
        <v>1404943</v>
      </c>
      <c r="D34" s="26">
        <f t="shared" si="0"/>
        <v>338842</v>
      </c>
      <c r="E34" s="27">
        <f t="shared" si="1"/>
        <v>1.3178329257734491</v>
      </c>
      <c r="F34" s="13"/>
    </row>
    <row r="35" spans="1:6" ht="12.75">
      <c r="A35" s="14" t="s">
        <v>31</v>
      </c>
      <c r="B35" s="15">
        <v>101319</v>
      </c>
      <c r="C35" s="12">
        <v>120253.41</v>
      </c>
      <c r="D35" s="26">
        <f t="shared" si="0"/>
        <v>18934.410000000003</v>
      </c>
      <c r="E35" s="27">
        <f t="shared" si="1"/>
        <v>1.1868791638290943</v>
      </c>
      <c r="F35" s="13"/>
    </row>
    <row r="36" spans="1:6" ht="12.75">
      <c r="A36" s="14" t="s">
        <v>32</v>
      </c>
      <c r="B36" s="15">
        <v>128690</v>
      </c>
      <c r="C36" s="12">
        <v>222144</v>
      </c>
      <c r="D36" s="26">
        <f t="shared" si="0"/>
        <v>93454</v>
      </c>
      <c r="E36" s="27">
        <f t="shared" si="1"/>
        <v>1.726194731525371</v>
      </c>
      <c r="F36" s="13"/>
    </row>
    <row r="37" spans="1:6" ht="13.5" thickBot="1">
      <c r="A37" s="16" t="s">
        <v>33</v>
      </c>
      <c r="B37" s="19">
        <v>31507</v>
      </c>
      <c r="C37" s="20">
        <v>29672</v>
      </c>
      <c r="D37" s="26">
        <f t="shared" si="0"/>
        <v>-1835</v>
      </c>
      <c r="E37" s="27">
        <f t="shared" si="1"/>
        <v>0.9417589741962104</v>
      </c>
      <c r="F37" s="21"/>
    </row>
    <row r="38" spans="1:6" ht="13.5" thickBot="1">
      <c r="A38" s="22" t="s">
        <v>42</v>
      </c>
      <c r="B38" s="33">
        <f>SUM(B13+B6)</f>
        <v>2343394.36</v>
      </c>
      <c r="C38" s="33">
        <f>SUM(C13+C6)</f>
        <v>3990889.1100000003</v>
      </c>
      <c r="D38" s="33">
        <f>SUM(C38-B38)</f>
        <v>1647494.7500000005</v>
      </c>
      <c r="E38" s="33">
        <f>AVERAGE(E6,E13)</f>
        <v>1.5491638648087915</v>
      </c>
      <c r="F38" s="23"/>
    </row>
    <row r="39" ht="12.75">
      <c r="A39" s="24" t="s">
        <v>34</v>
      </c>
    </row>
    <row r="40" ht="12.75">
      <c r="A40" s="24"/>
    </row>
    <row r="41" ht="12.75">
      <c r="A41" s="24"/>
    </row>
  </sheetData>
  <mergeCells count="1">
    <mergeCell ref="B3:C3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A13" sqref="A13"/>
    </sheetView>
  </sheetViews>
  <sheetFormatPr defaultColWidth="9.00390625" defaultRowHeight="12.75"/>
  <cols>
    <col min="1" max="1" width="15.875" style="0" bestFit="1" customWidth="1"/>
    <col min="2" max="2" width="13.375" style="0" customWidth="1"/>
    <col min="3" max="3" width="11.75390625" style="0" customWidth="1"/>
    <col min="4" max="4" width="13.375" style="0" bestFit="1" customWidth="1"/>
    <col min="5" max="5" width="9.625" style="0" bestFit="1" customWidth="1"/>
    <col min="6" max="6" width="27.875" style="0" bestFit="1" customWidth="1"/>
    <col min="7" max="10" width="22.375" style="0" customWidth="1"/>
  </cols>
  <sheetData>
    <row r="1" ht="12.75">
      <c r="A1" s="1" t="s">
        <v>35</v>
      </c>
    </row>
    <row r="2" ht="13.5" thickBot="1"/>
    <row r="3" spans="1:6" ht="12.75">
      <c r="A3" s="2" t="s">
        <v>0</v>
      </c>
      <c r="B3" s="52" t="s">
        <v>39</v>
      </c>
      <c r="C3" s="53"/>
      <c r="D3" s="25" t="s">
        <v>37</v>
      </c>
      <c r="E3" s="25" t="s">
        <v>46</v>
      </c>
      <c r="F3" s="3" t="s">
        <v>1</v>
      </c>
    </row>
    <row r="4" spans="1:6" ht="12.75">
      <c r="A4" s="4"/>
      <c r="B4" s="5">
        <v>2000</v>
      </c>
      <c r="C4" s="6">
        <v>2001</v>
      </c>
      <c r="D4" s="11" t="s">
        <v>40</v>
      </c>
      <c r="E4" s="11" t="s">
        <v>47</v>
      </c>
      <c r="F4" s="7"/>
    </row>
    <row r="5" spans="1:6" ht="13.5" thickBot="1">
      <c r="A5" s="8" t="s">
        <v>2</v>
      </c>
      <c r="B5" s="9">
        <v>1</v>
      </c>
      <c r="C5" s="9">
        <v>2</v>
      </c>
      <c r="D5" s="34" t="s">
        <v>43</v>
      </c>
      <c r="E5" s="34" t="s">
        <v>44</v>
      </c>
      <c r="F5" s="10" t="s">
        <v>45</v>
      </c>
    </row>
    <row r="6" spans="1:6" ht="13.5" thickBot="1">
      <c r="A6" s="41" t="s">
        <v>3</v>
      </c>
      <c r="B6" s="42">
        <f>SUM(B7:B11)</f>
        <v>264904</v>
      </c>
      <c r="C6" s="42">
        <f>SUM(C7:C11)</f>
        <v>1288671</v>
      </c>
      <c r="D6" s="43">
        <f>SUM(C6-B6)</f>
        <v>1023767</v>
      </c>
      <c r="E6" s="43">
        <f>AVERAGE(E7:E12)</f>
        <v>1.8949696984173172</v>
      </c>
      <c r="F6" s="44"/>
    </row>
    <row r="7" spans="1:6" ht="12.75">
      <c r="A7" s="17" t="s">
        <v>4</v>
      </c>
      <c r="B7" s="37">
        <v>157641.5</v>
      </c>
      <c r="C7" s="37">
        <v>306187</v>
      </c>
      <c r="D7" s="38">
        <f>SUM(C7-B7)</f>
        <v>148545.5</v>
      </c>
      <c r="E7" s="39">
        <f>SUM(C7/B7)</f>
        <v>1.9422994579473045</v>
      </c>
      <c r="F7" s="40"/>
    </row>
    <row r="8" spans="1:6" ht="12.75">
      <c r="A8" s="14" t="s">
        <v>5</v>
      </c>
      <c r="B8" s="15"/>
      <c r="C8" s="15">
        <v>816777</v>
      </c>
      <c r="D8" s="26"/>
      <c r="E8" s="39"/>
      <c r="F8" s="13" t="s">
        <v>41</v>
      </c>
    </row>
    <row r="9" spans="1:6" ht="12.75">
      <c r="A9" s="14" t="s">
        <v>6</v>
      </c>
      <c r="B9" s="15">
        <v>28553.5</v>
      </c>
      <c r="C9" s="15">
        <v>50622.5</v>
      </c>
      <c r="D9" s="26">
        <f>SUM(C9-B9)</f>
        <v>22069</v>
      </c>
      <c r="E9" s="27">
        <f>SUM(C9/B9)</f>
        <v>1.7728999947467035</v>
      </c>
      <c r="F9" s="13"/>
    </row>
    <row r="10" spans="1:6" ht="12.75">
      <c r="A10" s="32" t="s">
        <v>7</v>
      </c>
      <c r="B10" s="15">
        <v>70490</v>
      </c>
      <c r="C10" s="15">
        <v>94318</v>
      </c>
      <c r="D10" s="26">
        <f>SUM(C10-B10)</f>
        <v>23828</v>
      </c>
      <c r="E10" s="27">
        <f>SUM(C10/B10)</f>
        <v>1.338033763654419</v>
      </c>
      <c r="F10" s="13"/>
    </row>
    <row r="11" spans="1:6" ht="12.75">
      <c r="A11" s="14" t="s">
        <v>49</v>
      </c>
      <c r="B11" s="12">
        <v>8219</v>
      </c>
      <c r="C11" s="12">
        <v>20766.5</v>
      </c>
      <c r="D11" s="26">
        <f>SUM(C11-B11)</f>
        <v>12547.5</v>
      </c>
      <c r="E11" s="27">
        <f>SUM(C11/B11)</f>
        <v>2.526645577320842</v>
      </c>
      <c r="F11" s="13"/>
    </row>
    <row r="12" spans="1:6" ht="13.5" thickBot="1">
      <c r="A12" s="46"/>
      <c r="B12" s="35"/>
      <c r="C12" s="35"/>
      <c r="D12" s="35"/>
      <c r="E12" s="35"/>
      <c r="F12" s="36"/>
    </row>
    <row r="13" spans="1:6" ht="13.5" thickBot="1">
      <c r="A13" s="41" t="s">
        <v>9</v>
      </c>
      <c r="B13" s="42">
        <f>SUM(B14:B37)</f>
        <v>2078490.3599999999</v>
      </c>
      <c r="C13" s="42">
        <f>SUM(C14:C37)</f>
        <v>2702218.1100000003</v>
      </c>
      <c r="D13" s="43">
        <f aca="true" t="shared" si="0" ref="D13:D37">SUM(C13-B13)</f>
        <v>623727.7500000005</v>
      </c>
      <c r="E13" s="43">
        <f>AVERAGE(E14:E37)</f>
        <v>1.2033580312002659</v>
      </c>
      <c r="F13" s="44"/>
    </row>
    <row r="14" spans="1:6" ht="12.75">
      <c r="A14" s="17" t="s">
        <v>10</v>
      </c>
      <c r="B14" s="37">
        <v>3603</v>
      </c>
      <c r="C14" s="37">
        <v>5991.5</v>
      </c>
      <c r="D14" s="38">
        <f t="shared" si="0"/>
        <v>2388.5</v>
      </c>
      <c r="E14" s="39">
        <f aca="true" t="shared" si="1" ref="E14:E37">SUM(C14/B14)</f>
        <v>1.6629197890646683</v>
      </c>
      <c r="F14" s="40"/>
    </row>
    <row r="15" spans="1:6" ht="12.75">
      <c r="A15" s="14" t="s">
        <v>11</v>
      </c>
      <c r="B15" s="15">
        <v>96417</v>
      </c>
      <c r="C15" s="15">
        <v>110613.3</v>
      </c>
      <c r="D15" s="26">
        <f t="shared" si="0"/>
        <v>14196.300000000003</v>
      </c>
      <c r="E15" s="27">
        <f t="shared" si="1"/>
        <v>1.1472385575157908</v>
      </c>
      <c r="F15" s="13"/>
    </row>
    <row r="16" spans="1:6" ht="12.75">
      <c r="A16" s="14" t="s">
        <v>50</v>
      </c>
      <c r="B16" s="15">
        <v>51197</v>
      </c>
      <c r="C16" s="12">
        <v>53794</v>
      </c>
      <c r="D16" s="26">
        <f t="shared" si="0"/>
        <v>2597</v>
      </c>
      <c r="E16" s="27">
        <f t="shared" si="1"/>
        <v>1.0507256284547923</v>
      </c>
      <c r="F16" s="13"/>
    </row>
    <row r="17" spans="1:6" ht="12.75">
      <c r="A17" s="14" t="s">
        <v>51</v>
      </c>
      <c r="B17" s="15">
        <v>37807.06</v>
      </c>
      <c r="C17" s="15">
        <v>41502</v>
      </c>
      <c r="D17" s="26">
        <f t="shared" si="0"/>
        <v>3694.9400000000023</v>
      </c>
      <c r="E17" s="27">
        <f t="shared" si="1"/>
        <v>1.0977314818978254</v>
      </c>
      <c r="F17" s="13"/>
    </row>
    <row r="18" spans="1:6" ht="12.75">
      <c r="A18" s="14" t="s">
        <v>14</v>
      </c>
      <c r="B18" s="15">
        <v>9818</v>
      </c>
      <c r="C18" s="15">
        <v>2508</v>
      </c>
      <c r="D18" s="26">
        <f t="shared" si="0"/>
        <v>-7310</v>
      </c>
      <c r="E18" s="27">
        <f t="shared" si="1"/>
        <v>0.2554491749847219</v>
      </c>
      <c r="F18" s="13"/>
    </row>
    <row r="19" spans="1:6" ht="12.75">
      <c r="A19" s="14" t="s">
        <v>15</v>
      </c>
      <c r="B19" s="15">
        <v>13416</v>
      </c>
      <c r="C19" s="15">
        <v>24663.5</v>
      </c>
      <c r="D19" s="26">
        <f t="shared" si="0"/>
        <v>11247.5</v>
      </c>
      <c r="E19" s="27">
        <f t="shared" si="1"/>
        <v>1.8383646392367323</v>
      </c>
      <c r="F19" s="13"/>
    </row>
    <row r="20" spans="1:6" ht="12.75">
      <c r="A20" s="14" t="s">
        <v>16</v>
      </c>
      <c r="B20" s="15">
        <v>18069</v>
      </c>
      <c r="C20" s="15">
        <v>11988</v>
      </c>
      <c r="D20" s="26">
        <f t="shared" si="0"/>
        <v>-6081</v>
      </c>
      <c r="E20" s="27">
        <f t="shared" si="1"/>
        <v>0.6634567491283414</v>
      </c>
      <c r="F20" s="13"/>
    </row>
    <row r="21" spans="1:6" ht="12.75">
      <c r="A21" s="14" t="s">
        <v>17</v>
      </c>
      <c r="B21" s="15">
        <v>2291.5</v>
      </c>
      <c r="C21" s="15">
        <v>2773.1</v>
      </c>
      <c r="D21" s="26">
        <f t="shared" si="0"/>
        <v>481.5999999999999</v>
      </c>
      <c r="E21" s="27">
        <f t="shared" si="1"/>
        <v>1.2101680122190703</v>
      </c>
      <c r="F21" s="13"/>
    </row>
    <row r="22" spans="1:6" ht="12.75">
      <c r="A22" s="14" t="s">
        <v>18</v>
      </c>
      <c r="B22" s="15">
        <v>17807</v>
      </c>
      <c r="C22" s="15">
        <v>26367</v>
      </c>
      <c r="D22" s="26">
        <f t="shared" si="0"/>
        <v>8560</v>
      </c>
      <c r="E22" s="27">
        <f t="shared" si="1"/>
        <v>1.4807098332116584</v>
      </c>
      <c r="F22" s="13"/>
    </row>
    <row r="23" spans="1:6" ht="12.75">
      <c r="A23" s="14" t="s">
        <v>19</v>
      </c>
      <c r="B23" s="15">
        <v>35300</v>
      </c>
      <c r="C23" s="15">
        <v>54194</v>
      </c>
      <c r="D23" s="26">
        <f t="shared" si="0"/>
        <v>18894</v>
      </c>
      <c r="E23" s="27">
        <f t="shared" si="1"/>
        <v>1.5352407932011332</v>
      </c>
      <c r="F23" s="13"/>
    </row>
    <row r="24" spans="1:6" ht="12.75">
      <c r="A24" s="14" t="s">
        <v>20</v>
      </c>
      <c r="B24" s="15">
        <v>8601</v>
      </c>
      <c r="C24" s="15">
        <v>15210</v>
      </c>
      <c r="D24" s="26">
        <f t="shared" si="0"/>
        <v>6609</v>
      </c>
      <c r="E24" s="27">
        <f t="shared" si="1"/>
        <v>1.7683990233693756</v>
      </c>
      <c r="F24" s="13"/>
    </row>
    <row r="25" spans="1:6" ht="12.75">
      <c r="A25" s="14" t="s">
        <v>21</v>
      </c>
      <c r="B25" s="15">
        <v>35751.2</v>
      </c>
      <c r="C25" s="12">
        <v>37436.8</v>
      </c>
      <c r="D25" s="26">
        <f t="shared" si="0"/>
        <v>1685.6000000000058</v>
      </c>
      <c r="E25" s="27">
        <f t="shared" si="1"/>
        <v>1.0471480677571663</v>
      </c>
      <c r="F25" s="13"/>
    </row>
    <row r="26" spans="1:6" ht="12.75">
      <c r="A26" s="14" t="s">
        <v>22</v>
      </c>
      <c r="B26" s="15">
        <v>65168</v>
      </c>
      <c r="C26" s="12">
        <v>42377.4</v>
      </c>
      <c r="D26" s="26">
        <f t="shared" si="0"/>
        <v>-22790.6</v>
      </c>
      <c r="E26" s="27">
        <f t="shared" si="1"/>
        <v>0.6502792781733366</v>
      </c>
      <c r="F26" s="13"/>
    </row>
    <row r="27" spans="1:6" ht="12.75">
      <c r="A27" s="14" t="s">
        <v>23</v>
      </c>
      <c r="B27" s="15">
        <v>84239</v>
      </c>
      <c r="C27" s="15">
        <v>122697</v>
      </c>
      <c r="D27" s="26">
        <f t="shared" si="0"/>
        <v>38458</v>
      </c>
      <c r="E27" s="27">
        <f t="shared" si="1"/>
        <v>1.4565343843113048</v>
      </c>
      <c r="F27" s="13"/>
    </row>
    <row r="28" spans="1:6" ht="12.75">
      <c r="A28" s="14" t="s">
        <v>24</v>
      </c>
      <c r="B28" s="15">
        <v>52121.2</v>
      </c>
      <c r="C28" s="12">
        <v>40903.3</v>
      </c>
      <c r="D28" s="26">
        <f t="shared" si="0"/>
        <v>-11217.899999999994</v>
      </c>
      <c r="E28" s="27">
        <f t="shared" si="1"/>
        <v>0.7847727987843719</v>
      </c>
      <c r="F28" s="13"/>
    </row>
    <row r="29" spans="1:6" ht="12.75">
      <c r="A29" s="14" t="s">
        <v>25</v>
      </c>
      <c r="B29" s="15">
        <v>33362.5</v>
      </c>
      <c r="C29" s="15">
        <v>21858</v>
      </c>
      <c r="D29" s="26">
        <f t="shared" si="0"/>
        <v>-11504.5</v>
      </c>
      <c r="E29" s="27">
        <f t="shared" si="1"/>
        <v>0.655166729112027</v>
      </c>
      <c r="F29" s="13"/>
    </row>
    <row r="30" spans="1:6" ht="12.75">
      <c r="A30" s="14" t="s">
        <v>26</v>
      </c>
      <c r="B30" s="15">
        <v>86285.4</v>
      </c>
      <c r="C30" s="18">
        <v>142878.3</v>
      </c>
      <c r="D30" s="26">
        <f t="shared" si="0"/>
        <v>56592.899999999994</v>
      </c>
      <c r="E30" s="27">
        <f t="shared" si="1"/>
        <v>1.655880369100682</v>
      </c>
      <c r="F30" s="13"/>
    </row>
    <row r="31" spans="1:6" ht="12.75">
      <c r="A31" s="14" t="s">
        <v>27</v>
      </c>
      <c r="B31" s="15">
        <v>9853</v>
      </c>
      <c r="C31" s="18">
        <v>10113</v>
      </c>
      <c r="D31" s="26">
        <f t="shared" si="0"/>
        <v>260</v>
      </c>
      <c r="E31" s="27">
        <f t="shared" si="1"/>
        <v>1.026387902161778</v>
      </c>
      <c r="F31" s="13"/>
    </row>
    <row r="32" spans="1:6" ht="12.75">
      <c r="A32" s="14" t="s">
        <v>28</v>
      </c>
      <c r="B32" s="15">
        <v>3589.5</v>
      </c>
      <c r="C32" s="18">
        <v>3354.5</v>
      </c>
      <c r="D32" s="26">
        <f t="shared" si="0"/>
        <v>-235</v>
      </c>
      <c r="E32" s="27">
        <f t="shared" si="1"/>
        <v>0.9345312717648697</v>
      </c>
      <c r="F32" s="13"/>
    </row>
    <row r="33" spans="1:6" ht="12.75">
      <c r="A33" s="14" t="s">
        <v>29</v>
      </c>
      <c r="B33" s="15">
        <v>86177</v>
      </c>
      <c r="C33" s="18">
        <v>153983</v>
      </c>
      <c r="D33" s="26">
        <f t="shared" si="0"/>
        <v>67806</v>
      </c>
      <c r="E33" s="27">
        <f t="shared" si="1"/>
        <v>1.7868224700326074</v>
      </c>
      <c r="F33" s="13"/>
    </row>
    <row r="34" spans="1:6" ht="12.75">
      <c r="A34" s="14" t="s">
        <v>30</v>
      </c>
      <c r="B34" s="15">
        <v>1066101</v>
      </c>
      <c r="C34" s="18">
        <v>1404943</v>
      </c>
      <c r="D34" s="26">
        <f t="shared" si="0"/>
        <v>338842</v>
      </c>
      <c r="E34" s="27">
        <f t="shared" si="1"/>
        <v>1.3178329257734491</v>
      </c>
      <c r="F34" s="13"/>
    </row>
    <row r="35" spans="1:6" ht="12.75">
      <c r="A35" s="14" t="s">
        <v>31</v>
      </c>
      <c r="B35" s="15">
        <v>101319</v>
      </c>
      <c r="C35" s="12">
        <v>120253.41</v>
      </c>
      <c r="D35" s="26">
        <f t="shared" si="0"/>
        <v>18934.410000000003</v>
      </c>
      <c r="E35" s="27">
        <f t="shared" si="1"/>
        <v>1.1868791638290943</v>
      </c>
      <c r="F35" s="13"/>
    </row>
    <row r="36" spans="1:6" ht="12.75">
      <c r="A36" s="14" t="s">
        <v>32</v>
      </c>
      <c r="B36" s="15">
        <v>128690</v>
      </c>
      <c r="C36" s="12">
        <v>222144</v>
      </c>
      <c r="D36" s="26">
        <f t="shared" si="0"/>
        <v>93454</v>
      </c>
      <c r="E36" s="27">
        <f t="shared" si="1"/>
        <v>1.726194731525371</v>
      </c>
      <c r="F36" s="13"/>
    </row>
    <row r="37" spans="1:6" ht="13.5" thickBot="1">
      <c r="A37" s="16" t="s">
        <v>33</v>
      </c>
      <c r="B37" s="19">
        <v>31507</v>
      </c>
      <c r="C37" s="20">
        <v>29672</v>
      </c>
      <c r="D37" s="47">
        <f t="shared" si="0"/>
        <v>-1835</v>
      </c>
      <c r="E37" s="48">
        <f t="shared" si="1"/>
        <v>0.9417589741962104</v>
      </c>
      <c r="F37" s="21"/>
    </row>
    <row r="38" spans="1:6" ht="13.5" thickBot="1">
      <c r="A38" s="45" t="s">
        <v>42</v>
      </c>
      <c r="B38" s="42">
        <f>SUM(B13+B6)</f>
        <v>2343394.36</v>
      </c>
      <c r="C38" s="42">
        <f>SUM(C13+C6)</f>
        <v>3990889.1100000003</v>
      </c>
      <c r="D38" s="42">
        <f>SUM(C38-B38)</f>
        <v>1647494.7500000005</v>
      </c>
      <c r="E38" s="42">
        <f>AVERAGE(E6,E13)</f>
        <v>1.5491638648087915</v>
      </c>
      <c r="F38" s="44"/>
    </row>
    <row r="39" ht="12.75">
      <c r="A39" s="24" t="s">
        <v>48</v>
      </c>
    </row>
    <row r="40" ht="12.75">
      <c r="A40" s="24"/>
    </row>
    <row r="41" ht="12.75">
      <c r="A41" s="24"/>
    </row>
  </sheetData>
  <mergeCells count="1">
    <mergeCell ref="B3:C3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G5" sqref="G5"/>
    </sheetView>
  </sheetViews>
  <sheetFormatPr defaultColWidth="9.00390625" defaultRowHeight="12.75"/>
  <sheetData>
    <row r="1" spans="1:7" ht="12.75">
      <c r="A1" s="50"/>
      <c r="B1" s="51"/>
      <c r="C1" s="51"/>
      <c r="D1" s="51"/>
      <c r="E1" s="51"/>
      <c r="F1" s="24"/>
      <c r="G1" s="35"/>
    </row>
    <row r="2" spans="1:6" ht="12.75">
      <c r="A2" s="49"/>
      <c r="B2" s="49"/>
      <c r="C2" s="49"/>
      <c r="D2" s="49"/>
      <c r="E2" s="49"/>
      <c r="F2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993436</dc:creator>
  <cp:keywords/>
  <dc:description/>
  <cp:lastModifiedBy>MKSR</cp:lastModifiedBy>
  <cp:lastPrinted>2001-09-15T11:35:14Z</cp:lastPrinted>
  <dcterms:created xsi:type="dcterms:W3CDTF">2001-06-27T11:20:17Z</dcterms:created>
  <dcterms:modified xsi:type="dcterms:W3CDTF">2001-09-15T11:35:25Z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