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5210" windowHeight="4845" activeTab="0"/>
  </bookViews>
  <sheets>
    <sheet name="Tab. 1 rámcová bilancia" sheetId="1" r:id="rId1"/>
    <sheet name="Tab. 2 stav a pohyb DLNM aDLHM" sheetId="2" r:id="rId2"/>
    <sheet name="Tab. 3 obst. DLNM a DLHM" sheetId="3" r:id="rId3"/>
    <sheet name="Tab. 4 pohľ.SP podľa druhov" sheetId="4" r:id="rId4"/>
    <sheet name="Tab. 5 pohľ.2008" sheetId="5" r:id="rId5"/>
    <sheet name="Tab. 6 banka2008" sheetId="6" r:id="rId6"/>
    <sheet name="Tab. 7 fondy2008" sheetId="7" r:id="rId7"/>
    <sheet name="Tab.8 cudz.zdroje,záväzky 2008" sheetId="8" r:id="rId8"/>
    <sheet name="Tab. 9a" sheetId="9" r:id="rId9"/>
    <sheet name="Tab. 9b" sheetId="10" r:id="rId10"/>
    <sheet name="Tab. 9c" sheetId="11" r:id="rId11"/>
    <sheet name="Graf č. 1" sheetId="12" r:id="rId12"/>
  </sheets>
  <externalReferences>
    <externalReference r:id="rId15"/>
  </externalReferences>
  <definedNames>
    <definedName name="_xlnm.Print_Area" localSheetId="0">'Tab. 1 rámcová bilancia'!$A$1:$N$31</definedName>
    <definedName name="_xlnm.Print_Area" localSheetId="1">'Tab. 2 stav a pohyb DLNM aDLHM'!$A$1:$G$24</definedName>
    <definedName name="_xlnm.Print_Area" localSheetId="2">'Tab. 3 obst. DLNM a DLHM'!$A$1:$H$21</definedName>
    <definedName name="_xlnm.Print_Area" localSheetId="4">'Tab. 5 pohľ.2008'!$A$1:$H$67</definedName>
    <definedName name="_xlnm.Print_Area" localSheetId="5">'Tab. 6 banka2008'!$A$1:$G$31</definedName>
    <definedName name="_xlnm.Print_Area" localSheetId="7">'Tab.8 cudz.zdroje,záväzky 2008'!$A$1:$H$71</definedName>
  </definedNames>
  <calcPr fullCalcOnLoad="1"/>
</workbook>
</file>

<file path=xl/sharedStrings.xml><?xml version="1.0" encoding="utf-8"?>
<sst xmlns="http://schemas.openxmlformats.org/spreadsheetml/2006/main" count="680" uniqueCount="407">
  <si>
    <t>v tis. Sk</t>
  </si>
  <si>
    <t>Začiatočný zostatok</t>
  </si>
  <si>
    <t>Konečný zostatok</t>
  </si>
  <si>
    <t>Správny fond</t>
  </si>
  <si>
    <t>Sociálny fond</t>
  </si>
  <si>
    <t>Základný fond nemocenského poistenia</t>
  </si>
  <si>
    <t>R. č.</t>
  </si>
  <si>
    <t>Tabuľka č. 6</t>
  </si>
  <si>
    <t>Fondy Sociálnej poisťovne</t>
  </si>
  <si>
    <t>Tvorba</t>
  </si>
  <si>
    <t>Čerpanie</t>
  </si>
  <si>
    <t>Fond prevádzkových prostriedkov</t>
  </si>
  <si>
    <t>FONDY SOCIÁLNEJ POISŤOVNE SPOLU</t>
  </si>
  <si>
    <t>Stred.</t>
  </si>
  <si>
    <t>Názov strediska</t>
  </si>
  <si>
    <t>Sociálna poisťovňa</t>
  </si>
  <si>
    <t>Spolu</t>
  </si>
  <si>
    <t>ústredie</t>
  </si>
  <si>
    <t>pobočky</t>
  </si>
  <si>
    <t>Ostatné príjmy</t>
  </si>
  <si>
    <t>Rámcová bilancia</t>
  </si>
  <si>
    <t>a vyjadrenie podielu majetku a zdrojov</t>
  </si>
  <si>
    <t>tis. Sk</t>
  </si>
  <si>
    <t>%</t>
  </si>
  <si>
    <t>PASÍVA CELKOM</t>
  </si>
  <si>
    <t>Účet tvorby fondov</t>
  </si>
  <si>
    <t>DaRZ Staré Hory, DaRZ Pavčina Lehota, stravná jednotka</t>
  </si>
  <si>
    <t>Fond dlhodobého majetku</t>
  </si>
  <si>
    <t>Základný fond poistenia v nezamestnanosti</t>
  </si>
  <si>
    <t>MAJETOK</t>
  </si>
  <si>
    <t>Dlhodobý nehmotný majetok</t>
  </si>
  <si>
    <t>Dlhodobý hmotný majetok</t>
  </si>
  <si>
    <t>Výsledok hospodárenia</t>
  </si>
  <si>
    <t>NEOBEŽNÝ MAJETOK</t>
  </si>
  <si>
    <t>Pohľadávky - menovitá hodnota</t>
  </si>
  <si>
    <t>CUDZIE ZDROJE</t>
  </si>
  <si>
    <t>OBEŽNÝ MAJETOK</t>
  </si>
  <si>
    <t>MAJETOK CELKOM</t>
  </si>
  <si>
    <t>100%</t>
  </si>
  <si>
    <t>a</t>
  </si>
  <si>
    <t>b</t>
  </si>
  <si>
    <t>Zásoby</t>
  </si>
  <si>
    <t>VLASTNÉ ZDROJE KRYTIA MAJETKU</t>
  </si>
  <si>
    <t>c</t>
  </si>
  <si>
    <t>Obstaranie dlhodobého nehmotného</t>
  </si>
  <si>
    <t>a dlhodobého hmotného majetku</t>
  </si>
  <si>
    <t>Prechodné účty (náklady budúcich období)</t>
  </si>
  <si>
    <t xml:space="preserve">                     - opravné položky</t>
  </si>
  <si>
    <t>Základný fond starobného poistenia</t>
  </si>
  <si>
    <t>Základný fond invalidného poistenia</t>
  </si>
  <si>
    <t>Základný fond garančného poistenia</t>
  </si>
  <si>
    <t>Základný fond úrazového poistenia</t>
  </si>
  <si>
    <t xml:space="preserve">Finančný majetok </t>
  </si>
  <si>
    <t>nehmotný a hmotný majetok</t>
  </si>
  <si>
    <t xml:space="preserve">Poskytnuté preddavky na dlhodobý </t>
  </si>
  <si>
    <t>a ostatné záväzky)</t>
  </si>
  <si>
    <t xml:space="preserve">Záväzky fondov (vnútorné zúčtovanie </t>
  </si>
  <si>
    <t xml:space="preserve">Fond dlhodobého majetku </t>
  </si>
  <si>
    <t>a fond prevádzkových prostriedkov</t>
  </si>
  <si>
    <t>Tabuľka č. 1</t>
  </si>
  <si>
    <t>Základný fond invalidého poistenia</t>
  </si>
  <si>
    <t>Ostatné platby základných fondov</t>
  </si>
  <si>
    <t>Zúčtovanie so VšZP rok 1994</t>
  </si>
  <si>
    <t>Zúčtovanie poistného za rok 1993</t>
  </si>
  <si>
    <t>Peniaze ceste</t>
  </si>
  <si>
    <t>Rezervný fond solidarity</t>
  </si>
  <si>
    <t>Stav k 31. 12. 2006</t>
  </si>
  <si>
    <t>R.č.</t>
  </si>
  <si>
    <t>z toho</t>
  </si>
  <si>
    <t>Začiatočný</t>
  </si>
  <si>
    <t xml:space="preserve">Konečný </t>
  </si>
  <si>
    <t xml:space="preserve">Dlhodobé </t>
  </si>
  <si>
    <t xml:space="preserve">Krátkodobé </t>
  </si>
  <si>
    <t>zostatok</t>
  </si>
  <si>
    <t>Úhrady</t>
  </si>
  <si>
    <t>Predpisy</t>
  </si>
  <si>
    <t>záväzky</t>
  </si>
  <si>
    <t>(MD)</t>
  </si>
  <si>
    <t>(DAL)</t>
  </si>
  <si>
    <t>1</t>
  </si>
  <si>
    <t>4</t>
  </si>
  <si>
    <t>v tom:</t>
  </si>
  <si>
    <t>RZ Pavčina Lehota a Staré Hory</t>
  </si>
  <si>
    <t>Zúčtovanie poistného so VšZP rok 1994</t>
  </si>
  <si>
    <t xml:space="preserve">Správny fond     </t>
  </si>
  <si>
    <t xml:space="preserve">Správny fond      </t>
  </si>
  <si>
    <t>Dotácie a ostatné zúčtovanie so štátnym rozpočtom</t>
  </si>
  <si>
    <t>Účet</t>
  </si>
  <si>
    <t>Riadok súvahy</t>
  </si>
  <si>
    <t>Konečný</t>
  </si>
  <si>
    <t xml:space="preserve">                        z toho</t>
  </si>
  <si>
    <t>dlhodobé</t>
  </si>
  <si>
    <t>krátkodobé</t>
  </si>
  <si>
    <t>podľa okruhov činností vo väzbe na riadky súvahy</t>
  </si>
  <si>
    <t>Dlhodobé</t>
  </si>
  <si>
    <t>pohľadávky</t>
  </si>
  <si>
    <t>Pohľadávky z obchodného styku</t>
  </si>
  <si>
    <t>Poskytnuté prevádzkové preddavky a ostatné pohľadávky</t>
  </si>
  <si>
    <t xml:space="preserve">Správny fond                  </t>
  </si>
  <si>
    <t xml:space="preserve">Stravná jednotka          </t>
  </si>
  <si>
    <t xml:space="preserve">Základný fond invalidného poistenia  </t>
  </si>
  <si>
    <t xml:space="preserve">Pohľadávky voči zamestnancom </t>
  </si>
  <si>
    <t xml:space="preserve">Správny fond </t>
  </si>
  <si>
    <t xml:space="preserve">   </t>
  </si>
  <si>
    <t xml:space="preserve">                    Text                                              Účet</t>
  </si>
  <si>
    <t>DLHODOBÉ A KRÁTKODOBÉ POHĽADÁVKY SPOLU</t>
  </si>
  <si>
    <t>031 a 036</t>
  </si>
  <si>
    <t>032 a 037</t>
  </si>
  <si>
    <t>033 a 038</t>
  </si>
  <si>
    <t>030 a 035</t>
  </si>
  <si>
    <t>Sociálny fond (riadok 082 súvahy)</t>
  </si>
  <si>
    <t xml:space="preserve">Základný fond starobného poistenia     </t>
  </si>
  <si>
    <t>082</t>
  </si>
  <si>
    <t>084,086,098</t>
  </si>
  <si>
    <t>090</t>
  </si>
  <si>
    <t>091</t>
  </si>
  <si>
    <t>089</t>
  </si>
  <si>
    <t>092</t>
  </si>
  <si>
    <t>093</t>
  </si>
  <si>
    <t>094</t>
  </si>
  <si>
    <t>075, 085</t>
  </si>
  <si>
    <t xml:space="preserve">                                                  Rekapitulácia  - väzba na účtovný výkaz (Súvaha Úč SP 1- 01)</t>
  </si>
  <si>
    <t>Ostatné krátkodobé pohľadávky a iné pohľadávky</t>
  </si>
  <si>
    <t>034 a 043</t>
  </si>
  <si>
    <t>042</t>
  </si>
  <si>
    <t xml:space="preserve">v tom:                                                                          </t>
  </si>
  <si>
    <t xml:space="preserve">                        Rekapitulácia - väzba na účtovný výkaz (Súvaha  Úč SP 1-01)</t>
  </si>
  <si>
    <t xml:space="preserve">Krátkodobé rezervy                                                                </t>
  </si>
  <si>
    <t xml:space="preserve">Nevyfakturované dodávky                                                        </t>
  </si>
  <si>
    <t xml:space="preserve">v tom:                                                                      </t>
  </si>
  <si>
    <t xml:space="preserve">v tom:                                                                        </t>
  </si>
  <si>
    <t xml:space="preserve">Ostatné priame dane                                              </t>
  </si>
  <si>
    <r>
      <t>DLHODOBÉ A KRÁTKODOBÉ ZÁV</t>
    </r>
    <r>
      <rPr>
        <b/>
        <sz val="12"/>
        <rFont val="Arial"/>
        <family val="2"/>
      </rPr>
      <t>Ä</t>
    </r>
    <r>
      <rPr>
        <b/>
        <sz val="12"/>
        <rFont val="Arial CE"/>
        <family val="2"/>
      </rPr>
      <t>ZKY SPOLU</t>
    </r>
  </si>
  <si>
    <r>
      <t>DLHODOBÉ A KRÁTKODOBÉ ZÁV</t>
    </r>
    <r>
      <rPr>
        <b/>
        <sz val="12"/>
        <rFont val="Arial"/>
        <family val="2"/>
      </rPr>
      <t>Ä</t>
    </r>
    <r>
      <rPr>
        <b/>
        <sz val="12"/>
        <rFont val="Arial CE"/>
        <family val="0"/>
      </rPr>
      <t>ZKY SPOLU</t>
    </r>
  </si>
  <si>
    <t>Pohľadávky na poistnom a príspevkoch na starobné</t>
  </si>
  <si>
    <t>dôchodkové sporenie</t>
  </si>
  <si>
    <t xml:space="preserve">Pohľadávky na poistnom a príspevkoch na starobné     </t>
  </si>
  <si>
    <t>Zúčtovanie so Sociálnou poisťovňou a zdravotnými</t>
  </si>
  <si>
    <t>Zúčtovanie so Sociálnou poisťovňou</t>
  </si>
  <si>
    <t>Pohľadávky voči zamestnancom                                      335</t>
  </si>
  <si>
    <t>dôchodkové sporenie                                                       316</t>
  </si>
  <si>
    <t>Dotácie a ostatné zúčtovanie so štátnym rozpočtom       346</t>
  </si>
  <si>
    <t>Iné pohľadávky                                                                 378</t>
  </si>
  <si>
    <t>Pohľadávky z obchodného styku   (311 až 315 okrem r.029)</t>
  </si>
  <si>
    <t>Tabuľka č. 7</t>
  </si>
  <si>
    <t>Tabuľka č. 5</t>
  </si>
  <si>
    <t>ZDROJE</t>
  </si>
  <si>
    <t>Európsky sociálny fond</t>
  </si>
  <si>
    <t>Zdaňovaná činnosť</t>
  </si>
  <si>
    <t>ZF príspevkov na starobné dôchodkové sporenie</t>
  </si>
  <si>
    <t>Stav k 31. 12. 2007</t>
  </si>
  <si>
    <t>(riadok 032 a 037 súvahy) r.5 až 13</t>
  </si>
  <si>
    <t>(riadok 033 a 038 súvahy) r.15 a 16</t>
  </si>
  <si>
    <t>Dodávatelia a ostatné záväzky (r. 086, 087 a 088 súvahy) r.4 až 10</t>
  </si>
  <si>
    <t>Ostatné fondy</t>
  </si>
  <si>
    <t>Záväzky voči zamestnancom a ostatné záväzky voči zamestnancom</t>
  </si>
  <si>
    <t xml:space="preserve">Sociálny fond </t>
  </si>
  <si>
    <t>Tabuľka č. 2</t>
  </si>
  <si>
    <t xml:space="preserve">Stav a pohyb dlhodobého nehmotného a dlhodobého hmotného majetku </t>
  </si>
  <si>
    <t>Číslo účtu, druh majetku</t>
  </si>
  <si>
    <t>Prírastky</t>
  </si>
  <si>
    <t>Úbytky</t>
  </si>
  <si>
    <t xml:space="preserve">Konečný zostatok </t>
  </si>
  <si>
    <t>013 - Softvér</t>
  </si>
  <si>
    <t>021 - Stavby</t>
  </si>
  <si>
    <t>022 - Stroje, prístroje a zariadenia</t>
  </si>
  <si>
    <t>023 - Dopravné prostriedky</t>
  </si>
  <si>
    <t>031 - Pozemky</t>
  </si>
  <si>
    <t>032 - Umelecké diela a zbierky</t>
  </si>
  <si>
    <t>SPOLU dlhodobý nehmotný a hmotný majetok</t>
  </si>
  <si>
    <t xml:space="preserve">       r. 1 až 6</t>
  </si>
  <si>
    <t>041 - Obstaranie dlhodobého nehmotného majetku</t>
  </si>
  <si>
    <t>042 - Obstaranie dlhodobého hmotného majetku</t>
  </si>
  <si>
    <t>SPOLU obstaranie dlhodobého nehmotného</t>
  </si>
  <si>
    <t xml:space="preserve">             a dlhodobého hmotného majetku</t>
  </si>
  <si>
    <t xml:space="preserve">         r. 8 a 9</t>
  </si>
  <si>
    <t xml:space="preserve">SPOLU oprávky </t>
  </si>
  <si>
    <t xml:space="preserve">SPOLU </t>
  </si>
  <si>
    <t>Tabuľka č. 3</t>
  </si>
  <si>
    <t xml:space="preserve">Prehľad o obstarávaní a zaradení dlhodobého nehmotného a dlhodobého hmotného majetku </t>
  </si>
  <si>
    <t xml:space="preserve">R. č. </t>
  </si>
  <si>
    <t>Softvér</t>
  </si>
  <si>
    <t>Stavby</t>
  </si>
  <si>
    <t>Stroje, zariadenia a technika</t>
  </si>
  <si>
    <t>Dopravné prostriedky</t>
  </si>
  <si>
    <t>Projektová dokumnetá-cia</t>
  </si>
  <si>
    <t>SPOLU</t>
  </si>
  <si>
    <t>Nákup nového dlhodobého majetku</t>
  </si>
  <si>
    <t xml:space="preserve">Zaradenie dlhodobého majetku do dlhodobého nehmotného </t>
  </si>
  <si>
    <t>Zaradenie dlhodobého majetku preberacími protokolmi - pobočky</t>
  </si>
  <si>
    <t xml:space="preserve">Zaradenie dlhodobého nehmotného a dlhodobého </t>
  </si>
  <si>
    <t>Nezaradený dlhodobý majetok k 31.12. 2007              r. 1+3-7</t>
  </si>
  <si>
    <t>Pobočka</t>
  </si>
  <si>
    <t>Pohľadávky na poistnom a príspevkoch na SDS celkom ( účet 316 )</t>
  </si>
  <si>
    <t>Banská Bystrica</t>
  </si>
  <si>
    <t>Bardejov</t>
  </si>
  <si>
    <t>Bratislava</t>
  </si>
  <si>
    <t>Bratislava-okolie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</si>
  <si>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</si>
  <si>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</si>
  <si>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</si>
  <si>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</si>
  <si>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</si>
  <si>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</si>
  <si>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</si>
  <si>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Košice-okolie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</si>
  <si>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</si>
  <si>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</si>
  <si>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</si>
  <si>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</si>
  <si>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</si>
  <si>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</si>
  <si>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</si>
  <si>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</si>
  <si>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</si>
  <si>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</si>
  <si>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</si>
  <si>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</si>
  <si>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</si>
  <si>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</si>
  <si>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</si>
  <si>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</si>
  <si>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</si>
  <si>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</si>
  <si>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</si>
  <si>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</si>
  <si>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</si>
  <si>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</si>
  <si>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</si>
  <si>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</si>
  <si>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</si>
  <si>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</si>
  <si>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 xml:space="preserve">Zostatok na bankových účtoch podľa základných okruhov činností v organizačných zložkách </t>
  </si>
  <si>
    <t>Číslo</t>
  </si>
  <si>
    <t xml:space="preserve">Druhy pohľadávok </t>
  </si>
  <si>
    <t>pohľadávky na základe rozhodnutia</t>
  </si>
  <si>
    <t>poistné</t>
  </si>
  <si>
    <t>penále</t>
  </si>
  <si>
    <t xml:space="preserve">pokuty </t>
  </si>
  <si>
    <t xml:space="preserve">poplatky  </t>
  </si>
  <si>
    <t>regresy</t>
  </si>
  <si>
    <t xml:space="preserve">preplatky na dávkach   </t>
  </si>
  <si>
    <t>Ostatné</t>
  </si>
  <si>
    <t>SP pobočky</t>
  </si>
  <si>
    <t>Ústredie</t>
  </si>
  <si>
    <t>SP spolu</t>
  </si>
  <si>
    <r>
      <t>Sociálnej poisťovne k 31. 12. 2008</t>
    </r>
    <r>
      <rPr>
        <sz val="14"/>
        <rFont val="Arial CE"/>
        <family val="0"/>
      </rPr>
      <t xml:space="preserve"> </t>
    </r>
  </si>
  <si>
    <t>k 1. 1. 2008</t>
  </si>
  <si>
    <t>k 31. 12. 2008</t>
  </si>
  <si>
    <t>Prehľad o tvorbe a čerpaní fondov k 31. 12. 2008</t>
  </si>
  <si>
    <t>k 31.12.2008</t>
  </si>
  <si>
    <t>1 až 5</t>
  </si>
  <si>
    <t>Začiatočný zostatok k 1. 1. 2008</t>
  </si>
  <si>
    <t>Nezaradené investície</t>
  </si>
  <si>
    <t>hmotného majetku                                                            r.4 až 5</t>
  </si>
  <si>
    <t>Stav k 31. 12. 2008</t>
  </si>
  <si>
    <t xml:space="preserve">Prechodné účty  ( výnosy budúcich období) </t>
  </si>
  <si>
    <t>výdavky budúcich období)</t>
  </si>
  <si>
    <t>k 1.1.2008</t>
  </si>
  <si>
    <t>(riadok  031 a 036 súvahy) r. 2 a 3</t>
  </si>
  <si>
    <t>(riadok 034 a 043 súvahy) r. 18 až 21</t>
  </si>
  <si>
    <t>DLHODOBÉ A KRÁTKODOBÉ POHĽADÁVKY SPOLU 
(riadok 030 a  035 súvahy) r. 1, 4, 14,17,22</t>
  </si>
  <si>
    <r>
      <t xml:space="preserve">Prírastky spolu                                                                     </t>
    </r>
    <r>
      <rPr>
        <sz val="12"/>
        <rFont val="Arial CE"/>
        <family val="0"/>
      </rPr>
      <t xml:space="preserve">r. 2        </t>
    </r>
    <r>
      <rPr>
        <b/>
        <sz val="12"/>
        <rFont val="Arial CE"/>
        <family val="2"/>
      </rPr>
      <t xml:space="preserve">                                                      </t>
    </r>
  </si>
  <si>
    <t>Stav a pohyb dlhodobých a krátkodobých  pohľadávok k 31. 12. 2008</t>
  </si>
  <si>
    <t>Dotácie a ostatné zúčtovanie so štátnym rozpočtom 
(riadok 042 súvahy) r. 23</t>
  </si>
  <si>
    <t>Základný fond dôchodkového poistenia a</t>
  </si>
  <si>
    <t>Záväzky z obchodného styku                                         (321 až 329, 379 a 959)</t>
  </si>
  <si>
    <t>Dotácie a ostatné zúčtovanie so štátnym rozpočtom                                  (346)</t>
  </si>
  <si>
    <t xml:space="preserve">  r. 7+10-11</t>
  </si>
  <si>
    <t xml:space="preserve">pohľadávky na poistnom na základe výkazu, prihlášky evidované v účtovníctve (aj pred lehotou splatnosti) </t>
  </si>
  <si>
    <t>Tabuľka č. 4</t>
  </si>
  <si>
    <t>Tabuľka č. 9a</t>
  </si>
  <si>
    <t>Plnenie rozpočtu príjmov, výdavkov (nákladov) a tvorba fondov Sociálnej poisťovne k 31. 12. 2008</t>
  </si>
  <si>
    <t>s vplyvom II. piliera</t>
  </si>
  <si>
    <t>Ukazovateľ</t>
  </si>
  <si>
    <t>Schválený rozpočet na rok 2008 */</t>
  </si>
  <si>
    <t xml:space="preserve">Rozpis rozpočtu na rok 2008 </t>
  </si>
  <si>
    <t>Očakávaná skutočnosť rok 2008</t>
  </si>
  <si>
    <t>Skutočnosť k 31. 12. 2008</t>
  </si>
  <si>
    <t>% plnenia stĺ. 3/1</t>
  </si>
  <si>
    <t xml:space="preserve">Zdroje 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</si>
  <si>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</si>
  <si>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</si>
  <si>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</si>
  <si>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</si>
  <si>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</si>
  <si>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</si>
  <si>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</si>
  <si>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 xml:space="preserve">    NÚP 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</si>
  <si>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</si>
  <si>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</si>
  <si>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</si>
  <si>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</si>
  <si>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</si>
  <si>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</si>
  <si>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</si>
  <si>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</si>
  <si>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>aa) poistné - dobrovoľný návrat do I. piliera z II. piliera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</si>
  <si>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</si>
  <si>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</si>
  <si>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</si>
  <si>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</si>
  <si>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</si>
  <si>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z toho prostriedky zo ŠFA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</si>
  <si>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</si>
  <si>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</si>
  <si>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</si>
  <si>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</si>
  <si>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</si>
  <si>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</si>
  <si>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</si>
  <si>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e) príspevky na SDS zaplatené zamestnávateľom po uplynutí 60 dní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</si>
  <si>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</si>
  <si>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</si>
  <si>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</si>
  <si>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</si>
  <si>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Príjmy správneho fondu</t>
  </si>
  <si>
    <t xml:space="preserve"> - z príspevkov na SDS (EAO)</t>
  </si>
  <si>
    <t xml:space="preserve"> - z príspevkov na SDS (štát)</t>
  </si>
  <si>
    <t xml:space="preserve"> - z ostatných príjmov</t>
  </si>
  <si>
    <t xml:space="preserve"> - z Európskeho sociálneho fondu</t>
  </si>
  <si>
    <t>Príspevky na starobné dôchodkové sporenie</t>
  </si>
  <si>
    <t>a) príspevky</t>
  </si>
  <si>
    <t xml:space="preserve">    štát</t>
  </si>
  <si>
    <t xml:space="preserve">    Sociálna poisťovňa </t>
  </si>
  <si>
    <t>c) nezaplatené príspevky</t>
  </si>
  <si>
    <t>Príjmy  celkom</t>
  </si>
  <si>
    <t xml:space="preserve">    povinne  poistená SZČO</t>
  </si>
  <si>
    <t xml:space="preserve">    dobrovoľne  poistená osoba</t>
  </si>
  <si>
    <t>c) Sociálna poisťovňa zo ZFIP a ZFÚP</t>
  </si>
  <si>
    <t>g) príspevky na SDS zaplatené zamestnávateľom po uplynutí 60 dní</t>
  </si>
  <si>
    <t>h) príjmy správneho fondu z príspevkov na SDS (EAO)</t>
  </si>
  <si>
    <t>i) príjmy správneho fondu z príspevkov na SDS  (štát)</t>
  </si>
  <si>
    <t>j) príjmy správneho fodnu z Európskeho sociálneho fondu</t>
  </si>
  <si>
    <t>Tabuľka č. 9b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</si>
  <si>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</si>
  <si>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</si>
  <si>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</si>
  <si>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</si>
  <si>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</si>
  <si>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</si>
  <si>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</si>
  <si>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</si>
  <si>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</si>
  <si>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Základný fond príspevkov na starobné dôchodkové sporenie</t>
  </si>
  <si>
    <t>h) Správny fond</t>
  </si>
  <si>
    <t>v tom tvorba:</t>
  </si>
  <si>
    <t xml:space="preserve">z poistného 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</si>
  <si>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</si>
  <si>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</si>
  <si>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</si>
  <si>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 xml:space="preserve"> z ostaných príjmov</t>
  </si>
  <si>
    <t xml:space="preserve"> z Európskeho sociálneho fondu</t>
  </si>
  <si>
    <t>Prevod z minulých rokov **/</t>
  </si>
  <si>
    <t xml:space="preserve">     z toho: z Európskeho sociálneho fondu</t>
  </si>
  <si>
    <t>Tvorba fondov celkom</t>
  </si>
  <si>
    <t>Použitie prostriedkov jednotlivých fondov</t>
  </si>
  <si>
    <t>z toho: poistné na starobné poistenie</t>
  </si>
  <si>
    <t>Bilančný rozdiel v bežnom roku</t>
  </si>
  <si>
    <t>.</t>
  </si>
  <si>
    <t>Bilančný rozdiel celkom</t>
  </si>
  <si>
    <t>Bilančný rozdiel po vykrytí deficitu</t>
  </si>
  <si>
    <t>*/ Údaje v stĺ. 1 sú schválené uznesením NR SR  č. 678 z 11. decembra 2007</t>
  </si>
  <si>
    <t xml:space="preserve">**/ Prevod fin. prostriedkov v stĺ. č. 2 až 5 je v súlade so schválenou účtovnou závierkou Sociálnej poisťovne za rok 2007 </t>
  </si>
  <si>
    <t>(uznesenie NR SR č. 945 z 3. júla 2008)</t>
  </si>
  <si>
    <t>Základný fond príspevkov na starobné dôchodkové sporenie</t>
  </si>
  <si>
    <t>Vybraté príspevky na starobné dôchodkové sporenie</t>
  </si>
  <si>
    <t>zamestnávateľ</t>
  </si>
  <si>
    <t>povinne dôchodkovo poistená SZČO</t>
  </si>
  <si>
    <t>dobrovoľne dôchodkovo poistená osoba</t>
  </si>
  <si>
    <t>štát</t>
  </si>
  <si>
    <t>Postúpené príspevky na starobné dôchodkové sporenie</t>
  </si>
  <si>
    <t>príspevky postúpené pobočkami</t>
  </si>
  <si>
    <t>v tom: zamestnávateľ</t>
  </si>
  <si>
    <t xml:space="preserve">          povinne dôchodkovo poistená SZČO</t>
  </si>
  <si>
    <t xml:space="preserve">          dobrovoľne dôchodkovo poistená osoba</t>
  </si>
  <si>
    <t>príspevky postúpené ústredím za štát</t>
  </si>
  <si>
    <t>príspevky postúpené ústredím za Sociálnu poisťovňu</t>
  </si>
  <si>
    <t>zúčtované penále zo správneho fondu</t>
  </si>
  <si>
    <t>uhradené príspevky zo ZFGP</t>
  </si>
  <si>
    <t>Tabuľka č. 9c</t>
  </si>
  <si>
    <t>Pohľadávky Sociálnej poisťovne na poistnom a príspevkoch na SDS podľa druhov k 31. 12. 2008 v Sk</t>
  </si>
  <si>
    <t>graf č.1</t>
  </si>
  <si>
    <t xml:space="preserve"> -125 440</t>
  </si>
  <si>
    <t>-20</t>
  </si>
  <si>
    <t xml:space="preserve">Iné záväzky (údaj z riadku 098  súvahy) r.12 až 19 </t>
  </si>
  <si>
    <t>Záväzky voči zamestnancom (riadok 091 súvahy) r. 23 a 24</t>
  </si>
  <si>
    <t>PRECHODNÉ ÚČTY PASÍV  (riadok 104 a 105 súvahy)</t>
  </si>
  <si>
    <t>104, 105</t>
  </si>
  <si>
    <t>076</t>
  </si>
  <si>
    <t xml:space="preserve">CUDZIE ZDROJE </t>
  </si>
  <si>
    <t>Sociálny fond                                                                                                    956</t>
  </si>
  <si>
    <t>Záväzky voči dôchodkovej správcovskej spoločnosti                                  (328)</t>
  </si>
  <si>
    <t>Záväzky voči zamestnancom                                                             (331 + 333)</t>
  </si>
  <si>
    <t>a zdravotnými poisťovňami                                                                           (336)</t>
  </si>
  <si>
    <t>Záväzky z poistných vzťahov                                                                        (326)</t>
  </si>
  <si>
    <t>Daňové záväzky                                                                                             (342)</t>
  </si>
  <si>
    <t>Daňové záväzky (riadok 093 súvahy) r. 28 a 29</t>
  </si>
  <si>
    <t xml:space="preserve">poisťovňami (riadok 092 súvahy) r. 26                                   </t>
  </si>
  <si>
    <t xml:space="preserve">                -   Stav a pohyb dlhodobých a krátkodobých záväzkov k 31.12.2008 podľa okruhov činností vo väzbe na riadky súvahy</t>
  </si>
  <si>
    <t xml:space="preserve">                                                                                         CUDZIE   ZDROJE   SOCIÁLNEJ   POISŤOVNE</t>
  </si>
  <si>
    <t>Ostatné dlhodobé záväzky ( riadok 084 súvahy )  r.21</t>
  </si>
  <si>
    <t>CUDZIE ZDROJE (riadok 076 súvahy)   r. 30 a 31</t>
  </si>
  <si>
    <t>(riadok 078 a 085 súvahy)  r. 1, 2, 22, 25 a 27</t>
  </si>
  <si>
    <t xml:space="preserve">                -   Prechodné účty pasív k 31. 12. 2008 vo väzbe na riadky súvahy</t>
  </si>
  <si>
    <t>Záväzky z obchodného styku (r. 084,086 až 088 a 098 súvahy) r.3,11,20</t>
  </si>
  <si>
    <r>
      <t xml:space="preserve">PRECHODNÉ ÚČTY PASÍV                                                             </t>
    </r>
    <r>
      <rPr>
        <sz val="12"/>
        <rFont val="Arial CE"/>
        <family val="0"/>
      </rPr>
      <t xml:space="preserve"> (383 + 384)</t>
    </r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</si>
</sst>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\-#,##0.00\ "/>
    <numFmt numFmtId="165" formatCode="#,##0_ ;\-#,##0\ "/>
    <numFmt numFmtId="166" formatCode="0.0%"/>
    <numFmt numFmtId="167" formatCode="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_-* #,##0.00\ _€_-;\-* #,##0.00\ _€_-;_-* &quot;-&quot;??\ _€_-;_-@_-"/>
    <numFmt numFmtId="181" formatCode="#,##0.00\ _S_k"/>
    <numFmt numFmtId="182" formatCode="#,##0.00\ &quot;Sk&quot;"/>
    <numFmt numFmtId="183" formatCode="000,000"/>
    <numFmt numFmtId="184" formatCode="00,000,000"/>
    <numFmt numFmtId="185" formatCode="#,##0.00_ ;[Red]\-#,##0.00\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[$-41B]d\.\ mmmm\ yyyy"/>
    <numFmt numFmtId="194" formatCode="000\ 00"/>
    <numFmt numFmtId="195" formatCode="0;[Red]0"/>
    <numFmt numFmtId="196" formatCode="#,##0.00;[Red]#,##0.00"/>
    <numFmt numFmtId="197" formatCode="#,##0.00&quot; Sk&quot;;\-#,##0.00&quot; Sk&quot;"/>
    <numFmt numFmtId="198" formatCode="#,##0.0"/>
    <numFmt numFmtId="199" formatCode="#,##0.00\ _S_k;[Red]#,##0.00\ _S_k"/>
    <numFmt numFmtId="200" formatCode="#,##0.00\ &quot;Sk&quot;;[Red]#,##0.00\ &quot;Sk&quot;"/>
    <numFmt numFmtId="201" formatCode="0.00_ ;[Red]\-0.00\ "/>
    <numFmt numFmtId="202" formatCode="0.0"/>
    <numFmt numFmtId="203" formatCode="dd/mm/yy;@"/>
    <numFmt numFmtId="204" formatCode="0_ ;[Red]\-0\ "/>
    <numFmt numFmtId="205" formatCode="#,##0.0\ _S_k"/>
    <numFmt numFmtId="206" formatCode="d/m/yy;@"/>
    <numFmt numFmtId="207" formatCode="mmmm\ yy"/>
    <numFmt numFmtId="208" formatCode="000.0"/>
    <numFmt numFmtId="209" formatCode="000.00"/>
    <numFmt numFmtId="210" formatCode="#,##0_ ;[Red]\-#,##0\ "/>
    <numFmt numFmtId="211" formatCode="[$-41B]mmmm\ yy;@"/>
    <numFmt numFmtId="212" formatCode="00000"/>
  </numFmts>
  <fonts count="2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b/>
      <sz val="10"/>
      <name val="Arial"/>
      <family val="0"/>
    </font>
    <font>
      <sz val="14"/>
      <name val="Arial CE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b/>
      <sz val="13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8.75"/>
      <name val="Arial"/>
      <family val="2"/>
    </font>
    <font>
      <sz val="16.5"/>
      <name val="Arial"/>
      <family val="0"/>
    </font>
    <font>
      <b/>
      <sz val="11.7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  <fill>
      <patternFill patternType="gray125">
        <bgColor indexed="47"/>
      </patternFill>
    </fill>
    <fill>
      <patternFill patternType="gray125"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63"/>
        <b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6" fillId="0" borderId="0">
      <alignment/>
      <protection/>
    </xf>
    <xf numFmtId="3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49" fontId="17" fillId="0" borderId="0">
      <alignment/>
      <protection/>
    </xf>
    <xf numFmtId="0" fontId="18" fillId="0" borderId="0">
      <alignment/>
      <protection/>
    </xf>
  </cellStyleXfs>
  <cellXfs count="7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shrinkToFit="1"/>
    </xf>
    <xf numFmtId="49" fontId="2" fillId="0" borderId="0" xfId="0" applyNumberFormat="1" applyFont="1" applyBorder="1" applyAlignment="1">
      <alignment horizontal="right" shrinkToFi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3" fontId="6" fillId="0" borderId="18" xfId="0" applyNumberFormat="1" applyFont="1" applyFill="1" applyBorder="1" applyAlignment="1">
      <alignment/>
    </xf>
    <xf numFmtId="0" fontId="6" fillId="0" borderId="19" xfId="0" applyFont="1" applyBorder="1" applyAlignment="1">
      <alignment horizontal="left"/>
    </xf>
    <xf numFmtId="3" fontId="6" fillId="0" borderId="2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shrinkToFit="1"/>
    </xf>
    <xf numFmtId="3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3" fontId="6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 shrinkToFit="1"/>
    </xf>
    <xf numFmtId="3" fontId="6" fillId="0" borderId="16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0" xfId="0" applyFont="1" applyAlignment="1">
      <alignment horizontal="center" shrinkToFit="1"/>
    </xf>
    <xf numFmtId="3" fontId="1" fillId="0" borderId="24" xfId="0" applyNumberFormat="1" applyFont="1" applyBorder="1" applyAlignment="1">
      <alignment/>
    </xf>
    <xf numFmtId="0" fontId="1" fillId="0" borderId="29" xfId="0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3" fontId="6" fillId="0" borderId="33" xfId="0" applyNumberFormat="1" applyFont="1" applyBorder="1" applyAlignment="1">
      <alignment horizontal="right" shrinkToFit="1"/>
    </xf>
    <xf numFmtId="3" fontId="6" fillId="0" borderId="34" xfId="0" applyNumberFormat="1" applyFont="1" applyBorder="1" applyAlignment="1">
      <alignment horizontal="right" shrinkToFit="1"/>
    </xf>
    <xf numFmtId="3" fontId="6" fillId="0" borderId="3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/>
    </xf>
    <xf numFmtId="3" fontId="6" fillId="0" borderId="32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 shrinkToFit="1"/>
    </xf>
    <xf numFmtId="4" fontId="6" fillId="0" borderId="4" xfId="0" applyNumberFormat="1" applyFont="1" applyBorder="1" applyAlignment="1">
      <alignment horizontal="right" shrinkToFit="1"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 shrinkToFit="1"/>
    </xf>
    <xf numFmtId="4" fontId="6" fillId="0" borderId="8" xfId="0" applyNumberFormat="1" applyFont="1" applyBorder="1" applyAlignment="1">
      <alignment horizontal="right" shrinkToFit="1"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27" xfId="0" applyFont="1" applyBorder="1" applyAlignment="1">
      <alignment horizontal="left"/>
    </xf>
    <xf numFmtId="3" fontId="6" fillId="0" borderId="35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6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 horizontal="right" shrinkToFit="1"/>
    </xf>
    <xf numFmtId="4" fontId="1" fillId="0" borderId="15" xfId="0" applyNumberFormat="1" applyFont="1" applyBorder="1" applyAlignment="1">
      <alignment horizontal="right" shrinkToFit="1"/>
    </xf>
    <xf numFmtId="3" fontId="1" fillId="0" borderId="0" xfId="0" applyNumberFormat="1" applyFont="1" applyAlignment="1">
      <alignment/>
    </xf>
    <xf numFmtId="164" fontId="6" fillId="0" borderId="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3" fontId="6" fillId="0" borderId="15" xfId="0" applyNumberFormat="1" applyFont="1" applyBorder="1" applyAlignment="1">
      <alignment horizontal="right" shrinkToFit="1"/>
    </xf>
    <xf numFmtId="4" fontId="6" fillId="0" borderId="28" xfId="0" applyNumberFormat="1" applyFont="1" applyBorder="1" applyAlignment="1">
      <alignment horizontal="right" shrinkToFit="1"/>
    </xf>
    <xf numFmtId="0" fontId="6" fillId="0" borderId="5" xfId="0" applyFont="1" applyBorder="1" applyAlignment="1">
      <alignment horizontal="left" wrapText="1"/>
    </xf>
    <xf numFmtId="4" fontId="6" fillId="0" borderId="25" xfId="0" applyNumberFormat="1" applyFont="1" applyBorder="1" applyAlignment="1">
      <alignment horizontal="right" shrinkToFit="1"/>
    </xf>
    <xf numFmtId="0" fontId="6" fillId="0" borderId="14" xfId="0" applyFont="1" applyBorder="1" applyAlignment="1">
      <alignment horizontal="left" wrapText="1"/>
    </xf>
    <xf numFmtId="0" fontId="6" fillId="0" borderId="20" xfId="0" applyNumberFormat="1" applyFont="1" applyBorder="1" applyAlignment="1">
      <alignment horizontal="right" shrinkToFit="1"/>
    </xf>
    <xf numFmtId="4" fontId="6" fillId="0" borderId="15" xfId="0" applyNumberFormat="1" applyFont="1" applyBorder="1" applyAlignment="1">
      <alignment horizontal="right" shrinkToFit="1"/>
    </xf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 shrinkToFit="1"/>
    </xf>
    <xf numFmtId="4" fontId="6" fillId="0" borderId="36" xfId="0" applyNumberFormat="1" applyFont="1" applyBorder="1" applyAlignment="1">
      <alignment horizontal="right" shrinkToFit="1"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shrinkToFit="1"/>
    </xf>
    <xf numFmtId="4" fontId="1" fillId="0" borderId="8" xfId="0" applyNumberFormat="1" applyFont="1" applyBorder="1" applyAlignment="1">
      <alignment shrinkToFit="1"/>
    </xf>
    <xf numFmtId="3" fontId="1" fillId="0" borderId="14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3" fontId="6" fillId="0" borderId="22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/>
    </xf>
    <xf numFmtId="3" fontId="6" fillId="0" borderId="32" xfId="0" applyNumberFormat="1" applyFont="1" applyBorder="1" applyAlignment="1">
      <alignment horizontal="right" shrinkToFit="1"/>
    </xf>
    <xf numFmtId="3" fontId="6" fillId="0" borderId="18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0" fontId="6" fillId="0" borderId="36" xfId="0" applyFont="1" applyBorder="1" applyAlignment="1">
      <alignment/>
    </xf>
    <xf numFmtId="0" fontId="6" fillId="0" borderId="27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46" xfId="0" applyFont="1" applyBorder="1" applyAlignment="1">
      <alignment horizontal="center"/>
    </xf>
    <xf numFmtId="3" fontId="6" fillId="0" borderId="46" xfId="0" applyNumberFormat="1" applyFont="1" applyBorder="1" applyAlignment="1">
      <alignment horizontal="right"/>
    </xf>
    <xf numFmtId="3" fontId="6" fillId="0" borderId="47" xfId="0" applyNumberFormat="1" applyFont="1" applyBorder="1" applyAlignment="1">
      <alignment horizontal="right"/>
    </xf>
    <xf numFmtId="3" fontId="6" fillId="0" borderId="46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1" fillId="0" borderId="25" xfId="0" applyNumberFormat="1" applyFont="1" applyBorder="1" applyAlignment="1">
      <alignment/>
    </xf>
    <xf numFmtId="3" fontId="1" fillId="0" borderId="31" xfId="0" applyNumberFormat="1" applyFont="1" applyBorder="1" applyAlignment="1">
      <alignment horizontal="right" shrinkToFit="1"/>
    </xf>
    <xf numFmtId="0" fontId="1" fillId="0" borderId="23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" fontId="0" fillId="0" borderId="8" xfId="0" applyNumberFormat="1" applyBorder="1" applyAlignment="1">
      <alignment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4" fontId="6" fillId="0" borderId="6" xfId="0" applyNumberFormat="1" applyFont="1" applyBorder="1" applyAlignment="1">
      <alignment horizontal="right" shrinkToFit="1"/>
    </xf>
    <xf numFmtId="0" fontId="6" fillId="0" borderId="7" xfId="0" applyFont="1" applyBorder="1" applyAlignment="1">
      <alignment/>
    </xf>
    <xf numFmtId="4" fontId="6" fillId="0" borderId="10" xfId="0" applyNumberFormat="1" applyFont="1" applyBorder="1" applyAlignment="1">
      <alignment horizontal="right" shrinkToFit="1"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4" fontId="1" fillId="0" borderId="16" xfId="0" applyNumberFormat="1" applyFont="1" applyBorder="1" applyAlignment="1">
      <alignment horizontal="right" shrinkToFit="1"/>
    </xf>
    <xf numFmtId="4" fontId="6" fillId="0" borderId="49" xfId="0" applyNumberFormat="1" applyFont="1" applyBorder="1" applyAlignment="1">
      <alignment horizontal="right" shrinkToFit="1"/>
    </xf>
    <xf numFmtId="4" fontId="6" fillId="0" borderId="26" xfId="0" applyNumberFormat="1" applyFont="1" applyBorder="1" applyAlignment="1">
      <alignment horizontal="right" shrinkToFit="1"/>
    </xf>
    <xf numFmtId="4" fontId="6" fillId="0" borderId="16" xfId="0" applyNumberFormat="1" applyFont="1" applyBorder="1" applyAlignment="1">
      <alignment horizontal="right" shrinkToFit="1"/>
    </xf>
    <xf numFmtId="4" fontId="6" fillId="0" borderId="50" xfId="0" applyNumberFormat="1" applyFont="1" applyBorder="1" applyAlignment="1">
      <alignment horizontal="right" shrinkToFit="1"/>
    </xf>
    <xf numFmtId="4" fontId="1" fillId="0" borderId="10" xfId="0" applyNumberFormat="1" applyFont="1" applyBorder="1" applyAlignment="1">
      <alignment shrinkToFit="1"/>
    </xf>
    <xf numFmtId="0" fontId="1" fillId="0" borderId="17" xfId="0" applyFont="1" applyBorder="1" applyAlignment="1">
      <alignment/>
    </xf>
    <xf numFmtId="3" fontId="1" fillId="0" borderId="32" xfId="0" applyNumberFormat="1" applyFont="1" applyBorder="1" applyAlignment="1">
      <alignment/>
    </xf>
    <xf numFmtId="49" fontId="1" fillId="0" borderId="45" xfId="0" applyNumberFormat="1" applyFont="1" applyBorder="1" applyAlignment="1">
      <alignment horizontal="right"/>
    </xf>
    <xf numFmtId="9" fontId="1" fillId="0" borderId="32" xfId="0" applyNumberFormat="1" applyFont="1" applyBorder="1" applyAlignment="1">
      <alignment/>
    </xf>
    <xf numFmtId="0" fontId="1" fillId="0" borderId="32" xfId="0" applyFont="1" applyBorder="1" applyAlignment="1">
      <alignment/>
    </xf>
    <xf numFmtId="3" fontId="1" fillId="0" borderId="32" xfId="0" applyNumberFormat="1" applyFont="1" applyBorder="1" applyAlignment="1">
      <alignment shrinkToFit="1"/>
    </xf>
    <xf numFmtId="49" fontId="1" fillId="0" borderId="32" xfId="0" applyNumberFormat="1" applyFont="1" applyBorder="1" applyAlignment="1">
      <alignment horizontal="right" shrinkToFit="1"/>
    </xf>
    <xf numFmtId="49" fontId="1" fillId="0" borderId="18" xfId="0" applyNumberFormat="1" applyFont="1" applyBorder="1" applyAlignment="1">
      <alignment horizontal="right" shrinkToFit="1"/>
    </xf>
    <xf numFmtId="0" fontId="6" fillId="2" borderId="23" xfId="0" applyFont="1" applyFill="1" applyBorder="1" applyAlignment="1">
      <alignment/>
    </xf>
    <xf numFmtId="0" fontId="6" fillId="2" borderId="13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/>
    </xf>
    <xf numFmtId="0" fontId="6" fillId="2" borderId="13" xfId="0" applyNumberFormat="1" applyFont="1" applyFill="1" applyBorder="1" applyAlignment="1">
      <alignment horizontal="center" shrinkToFit="1"/>
    </xf>
    <xf numFmtId="4" fontId="6" fillId="2" borderId="13" xfId="0" applyNumberFormat="1" applyFont="1" applyFill="1" applyBorder="1" applyAlignment="1">
      <alignment horizontal="center" shrinkToFit="1"/>
    </xf>
    <xf numFmtId="4" fontId="6" fillId="2" borderId="31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3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6" fillId="3" borderId="23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top"/>
    </xf>
    <xf numFmtId="0" fontId="1" fillId="3" borderId="31" xfId="0" applyFont="1" applyFill="1" applyBorder="1" applyAlignment="1">
      <alignment horizontal="center"/>
    </xf>
    <xf numFmtId="14" fontId="1" fillId="3" borderId="46" xfId="0" applyNumberFormat="1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6" fillId="3" borderId="51" xfId="0" applyFont="1" applyFill="1" applyBorder="1" applyAlignment="1">
      <alignment/>
    </xf>
    <xf numFmtId="0" fontId="1" fillId="3" borderId="46" xfId="0" applyFont="1" applyFill="1" applyBorder="1" applyAlignment="1">
      <alignment horizontal="center" vertical="top"/>
    </xf>
    <xf numFmtId="0" fontId="1" fillId="3" borderId="52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6" borderId="51" xfId="0" applyFont="1" applyFill="1" applyBorder="1" applyAlignment="1">
      <alignment horizontal="left"/>
    </xf>
    <xf numFmtId="0" fontId="1" fillId="6" borderId="47" xfId="0" applyFont="1" applyFill="1" applyBorder="1" applyAlignment="1">
      <alignment horizontal="center"/>
    </xf>
    <xf numFmtId="49" fontId="1" fillId="6" borderId="53" xfId="0" applyNumberFormat="1" applyFont="1" applyFill="1" applyBorder="1" applyAlignment="1">
      <alignment horizontal="center"/>
    </xf>
    <xf numFmtId="3" fontId="1" fillId="6" borderId="46" xfId="0" applyNumberFormat="1" applyFont="1" applyFill="1" applyBorder="1" applyAlignment="1">
      <alignment/>
    </xf>
    <xf numFmtId="3" fontId="3" fillId="6" borderId="8" xfId="0" applyNumberFormat="1" applyFont="1" applyFill="1" applyBorder="1" applyAlignment="1">
      <alignment/>
    </xf>
    <xf numFmtId="3" fontId="3" fillId="6" borderId="32" xfId="0" applyNumberFormat="1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31" xfId="0" applyFont="1" applyFill="1" applyBorder="1" applyAlignment="1">
      <alignment horizontal="center"/>
    </xf>
    <xf numFmtId="0" fontId="6" fillId="3" borderId="14" xfId="0" applyFont="1" applyFill="1" applyBorder="1" applyAlignment="1">
      <alignment/>
    </xf>
    <xf numFmtId="14" fontId="1" fillId="3" borderId="47" xfId="0" applyNumberFormat="1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 vertical="top"/>
    </xf>
    <xf numFmtId="0" fontId="1" fillId="3" borderId="52" xfId="0" applyFont="1" applyFill="1" applyBorder="1" applyAlignment="1">
      <alignment horizontal="center" vertical="top"/>
    </xf>
    <xf numFmtId="14" fontId="1" fillId="3" borderId="46" xfId="0" applyNumberFormat="1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6" borderId="2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/>
    </xf>
    <xf numFmtId="3" fontId="6" fillId="6" borderId="1" xfId="0" applyNumberFormat="1" applyFont="1" applyFill="1" applyBorder="1" applyAlignment="1">
      <alignment/>
    </xf>
    <xf numFmtId="3" fontId="6" fillId="6" borderId="3" xfId="0" applyNumberFormat="1" applyFont="1" applyFill="1" applyBorder="1" applyAlignment="1">
      <alignment/>
    </xf>
    <xf numFmtId="0" fontId="1" fillId="6" borderId="51" xfId="0" applyFont="1" applyFill="1" applyBorder="1" applyAlignment="1">
      <alignment/>
    </xf>
    <xf numFmtId="0" fontId="1" fillId="6" borderId="46" xfId="0" applyFont="1" applyFill="1" applyBorder="1" applyAlignment="1">
      <alignment horizontal="center"/>
    </xf>
    <xf numFmtId="3" fontId="1" fillId="6" borderId="46" xfId="0" applyNumberFormat="1" applyFont="1" applyFill="1" applyBorder="1" applyAlignment="1">
      <alignment/>
    </xf>
    <xf numFmtId="3" fontId="1" fillId="6" borderId="48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3" fontId="1" fillId="3" borderId="54" xfId="0" applyNumberFormat="1" applyFont="1" applyFill="1" applyBorder="1" applyAlignment="1">
      <alignment/>
    </xf>
    <xf numFmtId="3" fontId="6" fillId="3" borderId="55" xfId="0" applyNumberFormat="1" applyFont="1" applyFill="1" applyBorder="1" applyAlignment="1">
      <alignment/>
    </xf>
    <xf numFmtId="3" fontId="6" fillId="3" borderId="15" xfId="0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4" fontId="13" fillId="7" borderId="56" xfId="0" applyNumberFormat="1" applyFont="1" applyFill="1" applyBorder="1" applyAlignment="1">
      <alignment horizontal="center" vertical="center"/>
    </xf>
    <xf numFmtId="4" fontId="13" fillId="7" borderId="57" xfId="0" applyNumberFormat="1" applyFont="1" applyFill="1" applyBorder="1" applyAlignment="1">
      <alignment horizontal="center" vertical="center"/>
    </xf>
    <xf numFmtId="4" fontId="13" fillId="7" borderId="57" xfId="0" applyNumberFormat="1" applyFont="1" applyFill="1" applyBorder="1" applyAlignment="1">
      <alignment horizontal="center" vertical="center" wrapText="1"/>
    </xf>
    <xf numFmtId="4" fontId="13" fillId="7" borderId="58" xfId="0" applyNumberFormat="1" applyFont="1" applyFill="1" applyBorder="1" applyAlignment="1">
      <alignment horizontal="center" vertical="center" wrapText="1"/>
    </xf>
    <xf numFmtId="167" fontId="0" fillId="0" borderId="43" xfId="0" applyNumberFormat="1" applyFont="1" applyFill="1" applyBorder="1" applyAlignment="1">
      <alignment horizontal="center"/>
    </xf>
    <xf numFmtId="4" fontId="12" fillId="0" borderId="42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6" xfId="0" applyNumberFormat="1" applyFont="1" applyBorder="1" applyAlignment="1">
      <alignment/>
    </xf>
    <xf numFmtId="4" fontId="12" fillId="0" borderId="43" xfId="0" applyNumberFormat="1" applyFont="1" applyBorder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0" fillId="0" borderId="43" xfId="0" applyFont="1" applyBorder="1" applyAlignment="1">
      <alignment horizontal="left"/>
    </xf>
    <xf numFmtId="4" fontId="12" fillId="0" borderId="10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43" xfId="0" applyNumberFormat="1" applyFont="1" applyFill="1" applyBorder="1" applyAlignment="1">
      <alignment/>
    </xf>
    <xf numFmtId="4" fontId="12" fillId="0" borderId="31" xfId="0" applyNumberFormat="1" applyFont="1" applyFill="1" applyBorder="1" applyAlignment="1">
      <alignment/>
    </xf>
    <xf numFmtId="4" fontId="12" fillId="0" borderId="43" xfId="27" applyNumberFormat="1" applyFont="1" applyBorder="1" applyAlignment="1">
      <alignment/>
      <protection/>
    </xf>
    <xf numFmtId="4" fontId="0" fillId="8" borderId="43" xfId="0" applyNumberFormat="1" applyFont="1" applyFill="1" applyBorder="1" applyAlignment="1">
      <alignment horizontal="left"/>
    </xf>
    <xf numFmtId="4" fontId="12" fillId="2" borderId="43" xfId="0" applyNumberFormat="1" applyFont="1" applyFill="1" applyBorder="1" applyAlignment="1">
      <alignment horizontal="left"/>
    </xf>
    <xf numFmtId="4" fontId="0" fillId="2" borderId="43" xfId="0" applyNumberFormat="1" applyFont="1" applyFill="1" applyBorder="1" applyAlignment="1">
      <alignment horizontal="left"/>
    </xf>
    <xf numFmtId="4" fontId="12" fillId="0" borderId="43" xfId="0" applyNumberFormat="1" applyFont="1" applyBorder="1" applyAlignment="1">
      <alignment/>
    </xf>
    <xf numFmtId="4" fontId="12" fillId="0" borderId="43" xfId="0" applyNumberFormat="1" applyFont="1" applyBorder="1" applyAlignment="1">
      <alignment/>
    </xf>
    <xf numFmtId="167" fontId="0" fillId="0" borderId="59" xfId="0" applyNumberFormat="1" applyFont="1" applyFill="1" applyBorder="1" applyAlignment="1">
      <alignment horizontal="center"/>
    </xf>
    <xf numFmtId="4" fontId="0" fillId="2" borderId="59" xfId="0" applyNumberFormat="1" applyFont="1" applyFill="1" applyBorder="1" applyAlignment="1">
      <alignment horizontal="left"/>
    </xf>
    <xf numFmtId="4" fontId="12" fillId="0" borderId="17" xfId="0" applyNumberFormat="1" applyFont="1" applyFill="1" applyBorder="1" applyAlignment="1">
      <alignment/>
    </xf>
    <xf numFmtId="4" fontId="12" fillId="0" borderId="32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0" fontId="13" fillId="7" borderId="37" xfId="0" applyFont="1" applyFill="1" applyBorder="1" applyAlignment="1">
      <alignment/>
    </xf>
    <xf numFmtId="4" fontId="13" fillId="7" borderId="29" xfId="0" applyNumberFormat="1" applyFont="1" applyFill="1" applyBorder="1" applyAlignment="1">
      <alignment/>
    </xf>
    <xf numFmtId="4" fontId="13" fillId="7" borderId="60" xfId="0" applyNumberFormat="1" applyFont="1" applyFill="1" applyBorder="1" applyAlignment="1">
      <alignment/>
    </xf>
    <xf numFmtId="4" fontId="13" fillId="7" borderId="61" xfId="0" applyNumberFormat="1" applyFont="1" applyFill="1" applyBorder="1" applyAlignment="1">
      <alignment/>
    </xf>
    <xf numFmtId="167" fontId="2" fillId="0" borderId="62" xfId="0" applyNumberFormat="1" applyFont="1" applyFill="1" applyBorder="1" applyAlignment="1">
      <alignment horizontal="center"/>
    </xf>
    <xf numFmtId="0" fontId="13" fillId="0" borderId="62" xfId="0" applyFont="1" applyBorder="1" applyAlignment="1">
      <alignment/>
    </xf>
    <xf numFmtId="4" fontId="13" fillId="0" borderId="63" xfId="0" applyNumberFormat="1" applyFont="1" applyFill="1" applyBorder="1" applyAlignment="1">
      <alignment/>
    </xf>
    <xf numFmtId="4" fontId="13" fillId="0" borderId="64" xfId="0" applyNumberFormat="1" applyFont="1" applyFill="1" applyBorder="1" applyAlignment="1">
      <alignment/>
    </xf>
    <xf numFmtId="4" fontId="13" fillId="0" borderId="65" xfId="0" applyNumberFormat="1" applyFont="1" applyBorder="1" applyAlignment="1">
      <alignment/>
    </xf>
    <xf numFmtId="4" fontId="13" fillId="0" borderId="65" xfId="0" applyNumberFormat="1" applyFont="1" applyBorder="1" applyAlignment="1">
      <alignment/>
    </xf>
    <xf numFmtId="4" fontId="13" fillId="0" borderId="65" xfId="0" applyNumberFormat="1" applyFont="1" applyBorder="1" applyAlignment="1">
      <alignment/>
    </xf>
    <xf numFmtId="4" fontId="13" fillId="0" borderId="66" xfId="0" applyNumberFormat="1" applyFont="1" applyBorder="1" applyAlignment="1">
      <alignment/>
    </xf>
    <xf numFmtId="4" fontId="13" fillId="7" borderId="62" xfId="0" applyNumberFormat="1" applyFont="1" applyFill="1" applyBorder="1" applyAlignment="1">
      <alignment/>
    </xf>
    <xf numFmtId="4" fontId="13" fillId="7" borderId="67" xfId="0" applyNumberFormat="1" applyFont="1" applyFill="1" applyBorder="1" applyAlignment="1">
      <alignment/>
    </xf>
    <xf numFmtId="0" fontId="6" fillId="2" borderId="25" xfId="0" applyNumberFormat="1" applyFont="1" applyFill="1" applyBorder="1" applyAlignment="1">
      <alignment horizontal="center" shrinkToFit="1"/>
    </xf>
    <xf numFmtId="3" fontId="6" fillId="0" borderId="36" xfId="0" applyNumberFormat="1" applyFont="1" applyBorder="1" applyAlignment="1">
      <alignment horizontal="right" shrinkToFit="1"/>
    </xf>
    <xf numFmtId="3" fontId="6" fillId="0" borderId="27" xfId="0" applyNumberFormat="1" applyFont="1" applyBorder="1" applyAlignment="1">
      <alignment horizontal="right" shrinkToFit="1"/>
    </xf>
    <xf numFmtId="3" fontId="1" fillId="0" borderId="28" xfId="0" applyNumberFormat="1" applyFont="1" applyBorder="1" applyAlignment="1">
      <alignment horizontal="right" shrinkToFit="1"/>
    </xf>
    <xf numFmtId="3" fontId="6" fillId="0" borderId="28" xfId="0" applyNumberFormat="1" applyFont="1" applyBorder="1" applyAlignment="1">
      <alignment horizontal="right" shrinkToFit="1"/>
    </xf>
    <xf numFmtId="0" fontId="6" fillId="0" borderId="68" xfId="0" applyNumberFormat="1" applyFont="1" applyBorder="1" applyAlignment="1">
      <alignment horizontal="right" shrinkToFit="1"/>
    </xf>
    <xf numFmtId="3" fontId="6" fillId="0" borderId="35" xfId="0" applyNumberFormat="1" applyFont="1" applyBorder="1" applyAlignment="1">
      <alignment horizontal="right" shrinkToFit="1"/>
    </xf>
    <xf numFmtId="3" fontId="1" fillId="0" borderId="27" xfId="0" applyNumberFormat="1" applyFont="1" applyBorder="1" applyAlignment="1">
      <alignment shrinkToFit="1"/>
    </xf>
    <xf numFmtId="3" fontId="1" fillId="0" borderId="39" xfId="0" applyNumberFormat="1" applyFont="1" applyBorder="1" applyAlignment="1">
      <alignment shrinkToFit="1"/>
    </xf>
    <xf numFmtId="4" fontId="6" fillId="2" borderId="1" xfId="0" applyNumberFormat="1" applyFont="1" applyFill="1" applyBorder="1" applyAlignment="1">
      <alignment horizontal="center" shrinkToFit="1"/>
    </xf>
    <xf numFmtId="4" fontId="6" fillId="0" borderId="13" xfId="0" applyNumberFormat="1" applyFont="1" applyBorder="1" applyAlignment="1">
      <alignment horizontal="right" shrinkToFit="1"/>
    </xf>
    <xf numFmtId="3" fontId="6" fillId="0" borderId="50" xfId="0" applyNumberFormat="1" applyFont="1" applyBorder="1" applyAlignment="1">
      <alignment/>
    </xf>
    <xf numFmtId="3" fontId="1" fillId="3" borderId="46" xfId="0" applyNumberFormat="1" applyFont="1" applyFill="1" applyBorder="1" applyAlignment="1">
      <alignment horizontal="center"/>
    </xf>
    <xf numFmtId="3" fontId="1" fillId="3" borderId="48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3" fontId="3" fillId="3" borderId="22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53" xfId="0" applyNumberFormat="1" applyFont="1" applyFill="1" applyBorder="1" applyAlignment="1">
      <alignment horizontal="center"/>
    </xf>
    <xf numFmtId="3" fontId="3" fillId="3" borderId="46" xfId="0" applyNumberFormat="1" applyFont="1" applyFill="1" applyBorder="1" applyAlignment="1">
      <alignment horizontal="center" vertical="top"/>
    </xf>
    <xf numFmtId="3" fontId="3" fillId="3" borderId="48" xfId="0" applyNumberFormat="1" applyFont="1" applyFill="1" applyBorder="1" applyAlignment="1">
      <alignment horizontal="center" vertical="top"/>
    </xf>
    <xf numFmtId="0" fontId="3" fillId="4" borderId="62" xfId="0" applyFont="1" applyFill="1" applyBorder="1" applyAlignment="1">
      <alignment horizontal="center" vertical="center"/>
    </xf>
    <xf numFmtId="3" fontId="3" fillId="4" borderId="60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3" fontId="3" fillId="4" borderId="24" xfId="0" applyNumberFormat="1" applyFont="1" applyFill="1" applyBorder="1" applyAlignment="1">
      <alignment horizontal="center" vertical="top"/>
    </xf>
    <xf numFmtId="3" fontId="3" fillId="4" borderId="30" xfId="0" applyNumberFormat="1" applyFont="1" applyFill="1" applyBorder="1" applyAlignment="1">
      <alignment horizontal="center" vertical="top"/>
    </xf>
    <xf numFmtId="3" fontId="7" fillId="0" borderId="4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8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6" borderId="59" xfId="0" applyNumberFormat="1" applyFont="1" applyFill="1" applyBorder="1" applyAlignment="1">
      <alignment/>
    </xf>
    <xf numFmtId="3" fontId="3" fillId="6" borderId="39" xfId="0" applyNumberFormat="1" applyFont="1" applyFill="1" applyBorder="1" applyAlignment="1">
      <alignment/>
    </xf>
    <xf numFmtId="3" fontId="3" fillId="6" borderId="32" xfId="0" applyNumberFormat="1" applyFont="1" applyFill="1" applyBorder="1" applyAlignment="1">
      <alignment horizontal="center"/>
    </xf>
    <xf numFmtId="3" fontId="3" fillId="6" borderId="18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51" xfId="0" applyFont="1" applyFill="1" applyBorder="1" applyAlignment="1">
      <alignment/>
    </xf>
    <xf numFmtId="0" fontId="1" fillId="4" borderId="29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3" fontId="1" fillId="4" borderId="24" xfId="0" applyNumberFormat="1" applyFont="1" applyFill="1" applyBorder="1" applyAlignment="1">
      <alignment horizontal="center" vertical="center"/>
    </xf>
    <xf numFmtId="3" fontId="1" fillId="4" borderId="3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/>
    </xf>
    <xf numFmtId="165" fontId="1" fillId="0" borderId="16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 horizontal="center"/>
    </xf>
    <xf numFmtId="165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165" fontId="1" fillId="0" borderId="3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165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/>
    </xf>
    <xf numFmtId="0" fontId="1" fillId="9" borderId="17" xfId="0" applyFont="1" applyFill="1" applyBorder="1" applyAlignment="1">
      <alignment vertical="center"/>
    </xf>
    <xf numFmtId="165" fontId="1" fillId="9" borderId="32" xfId="0" applyNumberFormat="1" applyFont="1" applyFill="1" applyBorder="1" applyAlignment="1">
      <alignment horizontal="right" vertical="center"/>
    </xf>
    <xf numFmtId="3" fontId="1" fillId="9" borderId="32" xfId="0" applyNumberFormat="1" applyFont="1" applyFill="1" applyBorder="1" applyAlignment="1">
      <alignment horizontal="right" vertical="center"/>
    </xf>
    <xf numFmtId="165" fontId="1" fillId="9" borderId="18" xfId="0" applyNumberFormat="1" applyFont="1" applyFill="1" applyBorder="1" applyAlignment="1">
      <alignment horizontal="right" vertical="center"/>
    </xf>
    <xf numFmtId="0" fontId="6" fillId="0" borderId="41" xfId="0" applyFont="1" applyBorder="1" applyAlignment="1">
      <alignment shrinkToFit="1"/>
    </xf>
    <xf numFmtId="0" fontId="6" fillId="0" borderId="42" xfId="0" applyFont="1" applyBorder="1" applyAlignment="1">
      <alignment/>
    </xf>
    <xf numFmtId="165" fontId="1" fillId="0" borderId="25" xfId="0" applyNumberFormat="1" applyFont="1" applyBorder="1" applyAlignment="1">
      <alignment horizontal="right" vertical="center" shrinkToFit="1"/>
    </xf>
    <xf numFmtId="165" fontId="1" fillId="0" borderId="36" xfId="0" applyNumberFormat="1" applyFont="1" applyBorder="1" applyAlignment="1">
      <alignment horizontal="right" vertical="center"/>
    </xf>
    <xf numFmtId="0" fontId="1" fillId="9" borderId="4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6" borderId="7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7" fillId="6" borderId="8" xfId="0" applyFont="1" applyFill="1" applyBorder="1" applyAlignment="1">
      <alignment horizontal="center"/>
    </xf>
    <xf numFmtId="0" fontId="7" fillId="0" borderId="7" xfId="0" applyFont="1" applyBorder="1" applyAlignment="1">
      <alignment/>
    </xf>
    <xf numFmtId="0" fontId="7" fillId="6" borderId="17" xfId="0" applyFont="1" applyFill="1" applyBorder="1" applyAlignment="1">
      <alignment/>
    </xf>
    <xf numFmtId="0" fontId="3" fillId="6" borderId="32" xfId="0" applyFont="1" applyFill="1" applyBorder="1" applyAlignment="1">
      <alignment/>
    </xf>
    <xf numFmtId="0" fontId="7" fillId="6" borderId="32" xfId="0" applyFont="1" applyFill="1" applyBorder="1" applyAlignment="1">
      <alignment horizontal="center"/>
    </xf>
    <xf numFmtId="3" fontId="3" fillId="6" borderId="10" xfId="0" applyNumberFormat="1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 vertical="top"/>
    </xf>
    <xf numFmtId="0" fontId="3" fillId="3" borderId="48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right"/>
    </xf>
    <xf numFmtId="3" fontId="7" fillId="2" borderId="28" xfId="0" applyNumberFormat="1" applyFont="1" applyFill="1" applyBorder="1" applyAlignment="1">
      <alignment/>
    </xf>
    <xf numFmtId="3" fontId="7" fillId="2" borderId="16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3" fontId="7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2" borderId="15" xfId="0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3" fontId="7" fillId="0" borderId="25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7" fillId="0" borderId="26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6" borderId="17" xfId="0" applyFont="1" applyFill="1" applyBorder="1" applyAlignment="1">
      <alignment/>
    </xf>
    <xf numFmtId="0" fontId="3" fillId="6" borderId="32" xfId="0" applyFont="1" applyFill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52" xfId="0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3" fontId="1" fillId="0" borderId="25" xfId="0" applyNumberFormat="1" applyFont="1" applyBorder="1" applyAlignment="1">
      <alignment horizontal="right" shrinkToFit="1"/>
    </xf>
    <xf numFmtId="3" fontId="6" fillId="0" borderId="49" xfId="0" applyNumberFormat="1" applyFont="1" applyBorder="1" applyAlignment="1">
      <alignment/>
    </xf>
    <xf numFmtId="3" fontId="6" fillId="0" borderId="4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shrinkToFit="1"/>
    </xf>
    <xf numFmtId="0" fontId="6" fillId="0" borderId="2" xfId="0" applyFont="1" applyBorder="1" applyAlignment="1">
      <alignment/>
    </xf>
    <xf numFmtId="0" fontId="6" fillId="0" borderId="23" xfId="0" applyFont="1" applyFill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69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46" xfId="0" applyFont="1" applyBorder="1" applyAlignment="1">
      <alignment horizontal="center"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51" xfId="0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8" xfId="0" applyNumberFormat="1" applyFont="1" applyBorder="1" applyAlignment="1">
      <alignment horizontal="left"/>
    </xf>
    <xf numFmtId="0" fontId="6" fillId="0" borderId="63" xfId="0" applyFont="1" applyBorder="1" applyAlignment="1">
      <alignment vertical="center"/>
    </xf>
    <xf numFmtId="3" fontId="6" fillId="2" borderId="65" xfId="0" applyNumberFormat="1" applyFont="1" applyFill="1" applyBorder="1" applyAlignment="1">
      <alignment horizontal="right"/>
    </xf>
    <xf numFmtId="3" fontId="6" fillId="0" borderId="55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6" borderId="51" xfId="0" applyFont="1" applyFill="1" applyBorder="1" applyAlignment="1">
      <alignment horizontal="left" wrapText="1"/>
    </xf>
    <xf numFmtId="3" fontId="1" fillId="6" borderId="46" xfId="0" applyNumberFormat="1" applyFont="1" applyFill="1" applyBorder="1" applyAlignment="1">
      <alignment horizontal="center"/>
    </xf>
    <xf numFmtId="3" fontId="1" fillId="6" borderId="46" xfId="0" applyNumberFormat="1" applyFont="1" applyFill="1" applyBorder="1" applyAlignment="1">
      <alignment/>
    </xf>
    <xf numFmtId="3" fontId="1" fillId="6" borderId="48" xfId="0" applyNumberFormat="1" applyFont="1" applyFill="1" applyBorder="1" applyAlignment="1">
      <alignment/>
    </xf>
    <xf numFmtId="3" fontId="6" fillId="0" borderId="68" xfId="0" applyNumberFormat="1" applyFont="1" applyBorder="1" applyAlignment="1">
      <alignment/>
    </xf>
    <xf numFmtId="0" fontId="0" fillId="0" borderId="10" xfId="0" applyBorder="1" applyAlignment="1">
      <alignment/>
    </xf>
    <xf numFmtId="3" fontId="1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33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7" xfId="0" applyFont="1" applyBorder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14" fontId="15" fillId="0" borderId="0" xfId="25" applyNumberFormat="1" applyFont="1" applyFill="1" applyAlignment="1">
      <alignment horizontal="left"/>
      <protection/>
    </xf>
    <xf numFmtId="0" fontId="15" fillId="0" borderId="0" xfId="25" applyFont="1" applyFill="1">
      <alignment/>
      <protection/>
    </xf>
    <xf numFmtId="0" fontId="15" fillId="0" borderId="0" xfId="25" applyFont="1" applyFill="1" applyAlignment="1">
      <alignment horizontal="right"/>
      <protection/>
    </xf>
    <xf numFmtId="0" fontId="15" fillId="0" borderId="0" xfId="25" applyFont="1" applyFill="1" applyBorder="1">
      <alignment/>
      <protection/>
    </xf>
    <xf numFmtId="14" fontId="15" fillId="0" borderId="0" xfId="25" applyNumberFormat="1" applyFont="1" applyFill="1" applyAlignment="1">
      <alignment horizontal="center"/>
      <protection/>
    </xf>
    <xf numFmtId="0" fontId="19" fillId="0" borderId="0" xfId="25" applyFont="1" applyFill="1" applyBorder="1" applyAlignment="1">
      <alignment horizontal="center"/>
      <protection/>
    </xf>
    <xf numFmtId="0" fontId="15" fillId="0" borderId="0" xfId="25" applyFont="1" applyFill="1" applyAlignment="1">
      <alignment horizontal="center"/>
      <protection/>
    </xf>
    <xf numFmtId="0" fontId="15" fillId="0" borderId="0" xfId="25" applyFont="1" applyFill="1" applyBorder="1" applyAlignment="1">
      <alignment horizontal="right"/>
      <protection/>
    </xf>
    <xf numFmtId="0" fontId="20" fillId="0" borderId="23" xfId="25" applyFont="1" applyFill="1" applyBorder="1">
      <alignment/>
      <protection/>
    </xf>
    <xf numFmtId="3" fontId="20" fillId="0" borderId="13" xfId="25" applyNumberFormat="1" applyFont="1" applyFill="1" applyBorder="1">
      <alignment/>
      <protection/>
    </xf>
    <xf numFmtId="4" fontId="20" fillId="0" borderId="31" xfId="25" applyNumberFormat="1" applyFont="1" applyFill="1" applyBorder="1">
      <alignment/>
      <protection/>
    </xf>
    <xf numFmtId="0" fontId="15" fillId="0" borderId="23" xfId="25" applyFont="1" applyFill="1" applyBorder="1">
      <alignment/>
      <protection/>
    </xf>
    <xf numFmtId="3" fontId="15" fillId="0" borderId="13" xfId="25" applyNumberFormat="1" applyFont="1" applyFill="1" applyBorder="1">
      <alignment/>
      <protection/>
    </xf>
    <xf numFmtId="4" fontId="15" fillId="0" borderId="31" xfId="25" applyNumberFormat="1" applyFont="1" applyFill="1" applyBorder="1">
      <alignment/>
      <protection/>
    </xf>
    <xf numFmtId="0" fontId="22" fillId="0" borderId="0" xfId="25" applyFont="1" applyFill="1" applyBorder="1">
      <alignment/>
      <protection/>
    </xf>
    <xf numFmtId="0" fontId="22" fillId="0" borderId="0" xfId="25" applyFont="1" applyFill="1">
      <alignment/>
      <protection/>
    </xf>
    <xf numFmtId="3" fontId="15" fillId="0" borderId="0" xfId="25" applyNumberFormat="1" applyFont="1" applyFill="1" applyBorder="1">
      <alignment/>
      <protection/>
    </xf>
    <xf numFmtId="0" fontId="15" fillId="0" borderId="51" xfId="25" applyFont="1" applyFill="1" applyBorder="1">
      <alignment/>
      <protection/>
    </xf>
    <xf numFmtId="3" fontId="15" fillId="0" borderId="46" xfId="25" applyNumberFormat="1" applyFont="1" applyFill="1" applyBorder="1">
      <alignment/>
      <protection/>
    </xf>
    <xf numFmtId="4" fontId="15" fillId="0" borderId="48" xfId="25" applyNumberFormat="1" applyFont="1" applyFill="1" applyBorder="1">
      <alignment/>
      <protection/>
    </xf>
    <xf numFmtId="0" fontId="20" fillId="0" borderId="0" xfId="25" applyFont="1" applyFill="1" applyBorder="1">
      <alignment/>
      <protection/>
    </xf>
    <xf numFmtId="0" fontId="15" fillId="0" borderId="12" xfId="25" applyFont="1" applyFill="1" applyBorder="1">
      <alignment/>
      <protection/>
    </xf>
    <xf numFmtId="3" fontId="15" fillId="0" borderId="4" xfId="25" applyNumberFormat="1" applyFont="1" applyFill="1" applyBorder="1">
      <alignment/>
      <protection/>
    </xf>
    <xf numFmtId="4" fontId="15" fillId="0" borderId="6" xfId="25" applyNumberFormat="1" applyFont="1" applyFill="1" applyBorder="1">
      <alignment/>
      <protection/>
    </xf>
    <xf numFmtId="4" fontId="20" fillId="0" borderId="16" xfId="25" applyNumberFormat="1" applyFont="1" applyFill="1" applyBorder="1">
      <alignment/>
      <protection/>
    </xf>
    <xf numFmtId="3" fontId="23" fillId="0" borderId="0" xfId="25" applyNumberFormat="1" applyFont="1" applyFill="1" applyBorder="1">
      <alignment/>
      <protection/>
    </xf>
    <xf numFmtId="3" fontId="24" fillId="0" borderId="0" xfId="25" applyNumberFormat="1" applyFont="1" applyFill="1" applyBorder="1">
      <alignment/>
      <protection/>
    </xf>
    <xf numFmtId="4" fontId="20" fillId="0" borderId="31" xfId="25" applyNumberFormat="1" applyFont="1" applyFill="1" applyBorder="1" applyAlignment="1">
      <alignment horizontal="center"/>
      <protection/>
    </xf>
    <xf numFmtId="4" fontId="15" fillId="0" borderId="31" xfId="25" applyNumberFormat="1" applyFont="1" applyFill="1" applyBorder="1" applyAlignment="1">
      <alignment horizontal="center"/>
      <protection/>
    </xf>
    <xf numFmtId="0" fontId="20" fillId="0" borderId="19" xfId="25" applyFont="1" applyFill="1" applyBorder="1">
      <alignment/>
      <protection/>
    </xf>
    <xf numFmtId="3" fontId="20" fillId="0" borderId="15" xfId="25" applyNumberFormat="1" applyFont="1" applyFill="1" applyBorder="1">
      <alignment/>
      <protection/>
    </xf>
    <xf numFmtId="0" fontId="15" fillId="0" borderId="0" xfId="26" applyFont="1" applyFill="1">
      <alignment/>
      <protection/>
    </xf>
    <xf numFmtId="3" fontId="20" fillId="0" borderId="0" xfId="25" applyNumberFormat="1" applyFont="1" applyFill="1" applyBorder="1">
      <alignment/>
      <protection/>
    </xf>
    <xf numFmtId="3" fontId="15" fillId="0" borderId="0" xfId="25" applyNumberFormat="1" applyFont="1" applyFill="1">
      <alignment/>
      <protection/>
    </xf>
    <xf numFmtId="168" fontId="15" fillId="0" borderId="0" xfId="25" applyNumberFormat="1" applyFont="1" applyFill="1">
      <alignment/>
      <protection/>
    </xf>
    <xf numFmtId="0" fontId="4" fillId="0" borderId="0" xfId="25" applyFont="1" applyFill="1" applyBorder="1">
      <alignment/>
      <protection/>
    </xf>
    <xf numFmtId="3" fontId="7" fillId="0" borderId="13" xfId="24" applyNumberFormat="1" applyFont="1" applyFill="1" applyBorder="1">
      <alignment/>
      <protection/>
    </xf>
    <xf numFmtId="0" fontId="21" fillId="10" borderId="71" xfId="25" applyFont="1" applyFill="1" applyBorder="1" applyAlignment="1">
      <alignment horizontal="center"/>
      <protection/>
    </xf>
    <xf numFmtId="0" fontId="21" fillId="10" borderId="57" xfId="25" applyFont="1" applyFill="1" applyBorder="1" applyAlignment="1">
      <alignment horizontal="center"/>
      <protection/>
    </xf>
    <xf numFmtId="0" fontId="21" fillId="10" borderId="58" xfId="25" applyFont="1" applyFill="1" applyBorder="1" applyAlignment="1">
      <alignment horizontal="center"/>
      <protection/>
    </xf>
    <xf numFmtId="0" fontId="21" fillId="4" borderId="71" xfId="25" applyFont="1" applyFill="1" applyBorder="1" applyAlignment="1">
      <alignment horizontal="center"/>
      <protection/>
    </xf>
    <xf numFmtId="0" fontId="21" fillId="4" borderId="57" xfId="25" applyFont="1" applyFill="1" applyBorder="1" applyAlignment="1">
      <alignment horizontal="center"/>
      <protection/>
    </xf>
    <xf numFmtId="0" fontId="21" fillId="4" borderId="58" xfId="25" applyFont="1" applyFill="1" applyBorder="1" applyAlignment="1">
      <alignment horizontal="center"/>
      <protection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2" fillId="4" borderId="71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 vertical="center"/>
    </xf>
    <xf numFmtId="49" fontId="2" fillId="4" borderId="57" xfId="0" applyNumberFormat="1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 vertical="top"/>
    </xf>
    <xf numFmtId="0" fontId="2" fillId="4" borderId="57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3" fillId="4" borderId="71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top"/>
    </xf>
    <xf numFmtId="0" fontId="3" fillId="4" borderId="58" xfId="0" applyFont="1" applyFill="1" applyBorder="1" applyAlignment="1">
      <alignment horizontal="center" vertical="top"/>
    </xf>
    <xf numFmtId="0" fontId="3" fillId="4" borderId="57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right"/>
    </xf>
    <xf numFmtId="0" fontId="1" fillId="7" borderId="29" xfId="0" applyFont="1" applyFill="1" applyBorder="1" applyAlignment="1">
      <alignment/>
    </xf>
    <xf numFmtId="3" fontId="1" fillId="7" borderId="24" xfId="0" applyNumberFormat="1" applyFont="1" applyFill="1" applyBorder="1" applyAlignment="1">
      <alignment/>
    </xf>
    <xf numFmtId="3" fontId="1" fillId="7" borderId="24" xfId="0" applyNumberFormat="1" applyFont="1" applyFill="1" applyBorder="1" applyAlignment="1">
      <alignment/>
    </xf>
    <xf numFmtId="3" fontId="1" fillId="7" borderId="30" xfId="0" applyNumberFormat="1" applyFont="1" applyFill="1" applyBorder="1" applyAlignment="1">
      <alignment/>
    </xf>
    <xf numFmtId="0" fontId="1" fillId="7" borderId="62" xfId="0" applyFont="1" applyFill="1" applyBorder="1" applyAlignment="1">
      <alignment/>
    </xf>
    <xf numFmtId="0" fontId="1" fillId="7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7" borderId="30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" fillId="6" borderId="29" xfId="0" applyFont="1" applyFill="1" applyBorder="1" applyAlignment="1">
      <alignment/>
    </xf>
    <xf numFmtId="3" fontId="1" fillId="6" borderId="24" xfId="0" applyNumberFormat="1" applyFont="1" applyFill="1" applyBorder="1" applyAlignment="1">
      <alignment/>
    </xf>
    <xf numFmtId="3" fontId="1" fillId="6" borderId="72" xfId="0" applyNumberFormat="1" applyFont="1" applyFill="1" applyBorder="1" applyAlignment="1">
      <alignment/>
    </xf>
    <xf numFmtId="3" fontId="1" fillId="6" borderId="67" xfId="0" applyNumberFormat="1" applyFont="1" applyFill="1" applyBorder="1" applyAlignment="1">
      <alignment/>
    </xf>
    <xf numFmtId="0" fontId="0" fillId="0" borderId="72" xfId="0" applyBorder="1" applyAlignment="1">
      <alignment vertical="center"/>
    </xf>
    <xf numFmtId="0" fontId="0" fillId="0" borderId="67" xfId="0" applyBorder="1" applyAlignment="1">
      <alignment vertical="center"/>
    </xf>
    <xf numFmtId="0" fontId="8" fillId="0" borderId="0" xfId="0" applyFont="1" applyAlignment="1">
      <alignment horizontal="center"/>
    </xf>
    <xf numFmtId="4" fontId="13" fillId="7" borderId="73" xfId="0" applyNumberFormat="1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" fillId="3" borderId="66" xfId="0" applyFont="1" applyFill="1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1" fillId="3" borderId="6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3" fillId="3" borderId="37" xfId="0" applyNumberFormat="1" applyFont="1" applyFill="1" applyBorder="1" applyAlignment="1">
      <alignment horizontal="center" vertical="center"/>
    </xf>
    <xf numFmtId="0" fontId="7" fillId="11" borderId="44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7" fillId="11" borderId="4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11" borderId="46" xfId="0" applyFont="1" applyFill="1" applyBorder="1" applyAlignment="1">
      <alignment horizontal="center" vertical="center"/>
    </xf>
    <xf numFmtId="0" fontId="6" fillId="11" borderId="46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11" borderId="46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6" fillId="11" borderId="48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 wrapText="1"/>
    </xf>
    <xf numFmtId="0" fontId="0" fillId="0" borderId="74" xfId="0" applyBorder="1" applyAlignment="1">
      <alignment wrapText="1"/>
    </xf>
    <xf numFmtId="0" fontId="13" fillId="0" borderId="52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7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13" fillId="7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3" fillId="7" borderId="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78" xfId="0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5" borderId="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6" fillId="7" borderId="15" xfId="0" applyFont="1" applyFill="1" applyBorder="1" applyAlignment="1">
      <alignment vertical="center"/>
    </xf>
    <xf numFmtId="0" fontId="1" fillId="5" borderId="65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vertical="center"/>
    </xf>
    <xf numFmtId="0" fontId="7" fillId="11" borderId="5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vertical="center"/>
    </xf>
    <xf numFmtId="0" fontId="7" fillId="11" borderId="46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vertical="center"/>
    </xf>
    <xf numFmtId="0" fontId="7" fillId="11" borderId="48" xfId="0" applyFont="1" applyFill="1" applyBorder="1" applyAlignment="1">
      <alignment vertical="center"/>
    </xf>
    <xf numFmtId="49" fontId="1" fillId="0" borderId="46" xfId="0" applyNumberFormat="1" applyFont="1" applyFill="1" applyBorder="1" applyAlignment="1">
      <alignment horizontal="center"/>
    </xf>
    <xf numFmtId="49" fontId="1" fillId="7" borderId="24" xfId="0" applyNumberFormat="1" applyFont="1" applyFill="1" applyBorder="1" applyAlignment="1">
      <alignment horizontal="center"/>
    </xf>
    <xf numFmtId="49" fontId="1" fillId="7" borderId="7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" fillId="3" borderId="13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49" fontId="6" fillId="0" borderId="65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/>
    </xf>
    <xf numFmtId="0" fontId="0" fillId="0" borderId="52" xfId="0" applyBorder="1" applyAlignment="1">
      <alignment/>
    </xf>
    <xf numFmtId="3" fontId="1" fillId="12" borderId="1" xfId="0" applyNumberFormat="1" applyFont="1" applyFill="1" applyBorder="1" applyAlignment="1">
      <alignment/>
    </xf>
    <xf numFmtId="0" fontId="0" fillId="12" borderId="46" xfId="0" applyFill="1" applyBorder="1" applyAlignment="1">
      <alignment/>
    </xf>
    <xf numFmtId="0" fontId="9" fillId="0" borderId="0" xfId="0" applyFont="1" applyBorder="1" applyAlignment="1">
      <alignment horizontal="left"/>
    </xf>
    <xf numFmtId="0" fontId="1" fillId="3" borderId="75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1" fillId="6" borderId="24" xfId="0" applyNumberFormat="1" applyFont="1" applyFill="1" applyBorder="1" applyAlignment="1">
      <alignment horizontal="center"/>
    </xf>
    <xf numFmtId="49" fontId="1" fillId="6" borderId="73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19" fillId="0" borderId="0" xfId="25" applyFont="1" applyFill="1" applyBorder="1" applyAlignment="1">
      <alignment horizontal="center"/>
      <protection/>
    </xf>
    <xf numFmtId="0" fontId="20" fillId="11" borderId="37" xfId="25" applyFont="1" applyFill="1" applyBorder="1" applyAlignment="1">
      <alignment horizontal="center"/>
      <protection/>
    </xf>
    <xf numFmtId="0" fontId="20" fillId="11" borderId="44" xfId="25" applyFont="1" applyFill="1" applyBorder="1" applyAlignment="1">
      <alignment horizontal="center"/>
      <protection/>
    </xf>
    <xf numFmtId="0" fontId="20" fillId="11" borderId="1" xfId="25" applyFont="1" applyFill="1" applyBorder="1" applyAlignment="1">
      <alignment horizontal="center" wrapText="1"/>
      <protection/>
    </xf>
    <xf numFmtId="0" fontId="20" fillId="11" borderId="46" xfId="25" applyFont="1" applyFill="1" applyBorder="1" applyAlignment="1">
      <alignment horizontal="center" wrapText="1"/>
      <protection/>
    </xf>
    <xf numFmtId="44" fontId="20" fillId="11" borderId="65" xfId="20" applyFont="1" applyFill="1" applyBorder="1" applyAlignment="1">
      <alignment horizontal="center" wrapText="1"/>
    </xf>
    <xf numFmtId="44" fontId="20" fillId="11" borderId="32" xfId="20" applyFont="1" applyFill="1" applyBorder="1" applyAlignment="1">
      <alignment horizontal="center" wrapText="1"/>
    </xf>
    <xf numFmtId="44" fontId="20" fillId="11" borderId="66" xfId="20" applyFont="1" applyFill="1" applyBorder="1" applyAlignment="1">
      <alignment horizontal="center" wrapText="1"/>
    </xf>
    <xf numFmtId="44" fontId="20" fillId="11" borderId="18" xfId="20" applyFont="1" applyFill="1" applyBorder="1" applyAlignment="1">
      <alignment horizontal="center" wrapText="1"/>
    </xf>
    <xf numFmtId="44" fontId="20" fillId="11" borderId="16" xfId="20" applyFont="1" applyFill="1" applyBorder="1" applyAlignment="1">
      <alignment horizontal="center" wrapText="1"/>
    </xf>
    <xf numFmtId="0" fontId="9" fillId="0" borderId="0" xfId="25" applyFont="1" applyFill="1" applyBorder="1" applyAlignment="1">
      <alignment horizontal="center"/>
      <protection/>
    </xf>
    <xf numFmtId="0" fontId="20" fillId="11" borderId="38" xfId="25" applyFont="1" applyFill="1" applyBorder="1" applyAlignment="1">
      <alignment horizontal="center"/>
      <protection/>
    </xf>
    <xf numFmtId="0" fontId="20" fillId="11" borderId="13" xfId="25" applyFont="1" applyFill="1" applyBorder="1" applyAlignment="1">
      <alignment horizontal="center" wrapText="1"/>
      <protection/>
    </xf>
    <xf numFmtId="44" fontId="20" fillId="11" borderId="15" xfId="20" applyFont="1" applyFill="1" applyBorder="1" applyAlignment="1">
      <alignment horizontal="center" wrapText="1"/>
    </xf>
  </cellXfs>
  <cellStyles count="20">
    <cellStyle name="Normal" xfId="0"/>
    <cellStyle name="Akcia" xfId="15"/>
    <cellStyle name="Cena_Sk" xfId="16"/>
    <cellStyle name="Comma" xfId="17"/>
    <cellStyle name="Comma [0]" xfId="18"/>
    <cellStyle name="Hyperlink" xfId="19"/>
    <cellStyle name="Currency" xfId="20"/>
    <cellStyle name="Currency [0]" xfId="21"/>
    <cellStyle name="Nazov" xfId="22"/>
    <cellStyle name="Normal_laroux" xfId="23"/>
    <cellStyle name="normálne_k 30.9.2006" xfId="24"/>
    <cellStyle name="normálne_Plnenie P a V k  31..12.2008 - vzorce" xfId="25"/>
    <cellStyle name="normálne_Prílohy č. 1a ... (tvorba fondov 2007)" xfId="26"/>
    <cellStyle name="normálne_Vzor tabuliek pre pohľadávky" xfId="27"/>
    <cellStyle name="normální_laroux" xfId="28"/>
    <cellStyle name="Percent" xfId="29"/>
    <cellStyle name="Popis" xfId="30"/>
    <cellStyle name="Followed Hyperlink" xfId="31"/>
    <cellStyle name="ProductNo." xfId="32"/>
    <cellStyle name="Upozorneni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/>
              <a:t>Štruktúra pohľadávok SP na poistnom k 31.decembru 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372"/>
          <c:w val="0.4815"/>
          <c:h val="0.3915"/>
        </c:manualLayout>
      </c:layout>
      <c:ofPieChart>
        <c:ofPieType val="bar"/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'[1]Graf'!$B$1:$I$1</c:f>
              <c:strCache>
                <c:ptCount val="8"/>
                <c:pt idx="0">
                  <c:v>pohľadávky na poistnom na základe výkazu, prihlášky evidované v účtovníctve (aj pred lehotou splatnosti) </c:v>
                </c:pt>
                <c:pt idx="1">
                  <c:v>poistné</c:v>
                </c:pt>
                <c:pt idx="2">
                  <c:v>penále</c:v>
                </c:pt>
                <c:pt idx="3">
                  <c:v>pokuty </c:v>
                </c:pt>
                <c:pt idx="4">
                  <c:v>poplatky  </c:v>
                </c:pt>
                <c:pt idx="5">
                  <c:v>regresy</c:v>
                </c:pt>
                <c:pt idx="6">
                  <c:v>preplatky na dávkach   </c:v>
                </c:pt>
                <c:pt idx="7">
                  <c:v>Ostatné</c:v>
                </c:pt>
              </c:strCache>
            </c:strRef>
          </c:cat>
          <c:val>
            <c:numRef>
              <c:f>'[1]Graf'!$B$2:$I$2</c:f>
              <c:numCache>
                <c:ptCount val="8"/>
                <c:pt idx="0">
                  <c:v>1513825735.299999</c:v>
                </c:pt>
                <c:pt idx="1">
                  <c:v>12463327503.879997</c:v>
                </c:pt>
                <c:pt idx="2">
                  <c:v>9278965725.679998</c:v>
                </c:pt>
                <c:pt idx="3">
                  <c:v>43141874.21</c:v>
                </c:pt>
                <c:pt idx="4">
                  <c:v>25612656.34999999</c:v>
                </c:pt>
                <c:pt idx="5">
                  <c:v>54252701.63</c:v>
                </c:pt>
                <c:pt idx="6">
                  <c:v>381832564.75</c:v>
                </c:pt>
                <c:pt idx="7">
                  <c:v>57391719.49999999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14</xdr:col>
      <xdr:colOff>657225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219075" y="228600"/>
        <a:ext cx="100393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vitkovska_e\Pracovn&#225;%20plocha\Pr&#237;loha%20k%20&#250;&#269;t%20z&#225;v%202008-%20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</sheetNames>
    <sheetDataSet>
      <sheetData sheetId="0">
        <row r="1">
          <cell r="B1" t="str">
            <v>pohľadávky na poistnom na základe výkazu, prihlášky evidované v účtovníctve (aj pred lehotou splatnosti) </v>
          </cell>
          <cell r="C1" t="str">
            <v>poistné</v>
          </cell>
          <cell r="D1" t="str">
            <v>penále</v>
          </cell>
          <cell r="E1" t="str">
            <v>pokuty </v>
          </cell>
          <cell r="F1" t="str">
            <v>poplatky  </v>
          </cell>
          <cell r="G1" t="str">
            <v>regresy</v>
          </cell>
          <cell r="H1" t="str">
            <v>preplatky na dávkach   </v>
          </cell>
          <cell r="I1" t="str">
            <v>Ostatné</v>
          </cell>
        </row>
        <row r="2">
          <cell r="B2">
            <v>1513825735.299999</v>
          </cell>
          <cell r="C2">
            <v>12463327503.879997</v>
          </cell>
          <cell r="D2">
            <v>9278965725.679998</v>
          </cell>
          <cell r="E2">
            <v>43141874.21</v>
          </cell>
          <cell r="F2">
            <v>25612656.34999999</v>
          </cell>
          <cell r="G2">
            <v>54252701.63</v>
          </cell>
          <cell r="H2">
            <v>381832564.75</v>
          </cell>
          <cell r="I2">
            <v>57391719.49999999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75" zoomScaleNormal="75" workbookViewId="0" topLeftCell="A4">
      <selection activeCell="D11" sqref="D11"/>
    </sheetView>
  </sheetViews>
  <sheetFormatPr defaultColWidth="9.00390625" defaultRowHeight="18.75" customHeight="1"/>
  <cols>
    <col min="1" max="1" width="50.00390625" style="0" customWidth="1"/>
    <col min="2" max="2" width="14.375" style="5" customWidth="1"/>
    <col min="3" max="3" width="10.125" style="0" customWidth="1"/>
    <col min="4" max="4" width="17.125" style="0" customWidth="1"/>
    <col min="6" max="6" width="14.875" style="0" customWidth="1"/>
    <col min="7" max="7" width="11.125" style="0" customWidth="1"/>
    <col min="8" max="8" width="46.875" style="0" customWidth="1"/>
    <col min="9" max="9" width="14.75390625" style="0" bestFit="1" customWidth="1"/>
    <col min="10" max="10" width="8.00390625" style="0" bestFit="1" customWidth="1"/>
    <col min="11" max="11" width="14.75390625" style="0" bestFit="1" customWidth="1"/>
    <col min="12" max="12" width="8.00390625" style="0" bestFit="1" customWidth="1"/>
    <col min="13" max="13" width="14.75390625" style="0" bestFit="1" customWidth="1"/>
    <col min="14" max="14" width="8.00390625" style="0" bestFit="1" customWidth="1"/>
    <col min="15" max="15" width="11.625" style="0" bestFit="1" customWidth="1"/>
  </cols>
  <sheetData>
    <row r="1" spans="13:14" ht="18.75" customHeight="1">
      <c r="M1" s="672" t="s">
        <v>59</v>
      </c>
      <c r="N1" s="672"/>
    </row>
    <row r="2" spans="13:14" ht="18.75" customHeight="1">
      <c r="M2" s="1"/>
      <c r="N2" s="1"/>
    </row>
    <row r="3" spans="13:14" ht="18.75" customHeight="1">
      <c r="M3" s="1"/>
      <c r="N3" s="1"/>
    </row>
    <row r="4" spans="1:14" ht="18.75" customHeight="1">
      <c r="A4" s="674" t="s">
        <v>20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</row>
    <row r="5" spans="1:14" ht="18.75" customHeight="1">
      <c r="A5" s="674" t="s">
        <v>21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</row>
    <row r="6" spans="1:14" ht="18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ht="18.75" customHeight="1" thickBot="1">
      <c r="N7" s="224" t="s">
        <v>0</v>
      </c>
    </row>
    <row r="8" spans="1:14" s="101" customFormat="1" ht="18.75" customHeight="1">
      <c r="A8" s="675" t="s">
        <v>29</v>
      </c>
      <c r="B8" s="671" t="s">
        <v>66</v>
      </c>
      <c r="C8" s="671"/>
      <c r="D8" s="671" t="s">
        <v>150</v>
      </c>
      <c r="E8" s="671"/>
      <c r="F8" s="671" t="s">
        <v>255</v>
      </c>
      <c r="G8" s="671"/>
      <c r="H8" s="669" t="s">
        <v>146</v>
      </c>
      <c r="I8" s="671" t="s">
        <v>66</v>
      </c>
      <c r="J8" s="671"/>
      <c r="K8" s="671" t="s">
        <v>150</v>
      </c>
      <c r="L8" s="671"/>
      <c r="M8" s="671" t="s">
        <v>255</v>
      </c>
      <c r="N8" s="673"/>
    </row>
    <row r="9" spans="1:14" s="101" customFormat="1" ht="21" customHeight="1" thickBot="1">
      <c r="A9" s="676"/>
      <c r="B9" s="249" t="s">
        <v>22</v>
      </c>
      <c r="C9" s="249" t="s">
        <v>23</v>
      </c>
      <c r="D9" s="249" t="s">
        <v>22</v>
      </c>
      <c r="E9" s="249" t="s">
        <v>23</v>
      </c>
      <c r="F9" s="249" t="s">
        <v>22</v>
      </c>
      <c r="G9" s="249" t="s">
        <v>23</v>
      </c>
      <c r="H9" s="670"/>
      <c r="I9" s="249" t="s">
        <v>22</v>
      </c>
      <c r="J9" s="249" t="s">
        <v>23</v>
      </c>
      <c r="K9" s="249" t="s">
        <v>22</v>
      </c>
      <c r="L9" s="249" t="s">
        <v>23</v>
      </c>
      <c r="M9" s="249" t="s">
        <v>22</v>
      </c>
      <c r="N9" s="250" t="s">
        <v>23</v>
      </c>
    </row>
    <row r="10" spans="1:14" s="102" customFormat="1" ht="18.75" customHeight="1">
      <c r="A10" s="213"/>
      <c r="B10" s="214"/>
      <c r="C10" s="216"/>
      <c r="D10" s="214"/>
      <c r="E10" s="215"/>
      <c r="F10" s="214"/>
      <c r="G10" s="215"/>
      <c r="H10" s="217" t="s">
        <v>57</v>
      </c>
      <c r="I10" s="218"/>
      <c r="J10" s="219"/>
      <c r="K10" s="218"/>
      <c r="L10" s="352"/>
      <c r="M10" s="343"/>
      <c r="N10" s="220"/>
    </row>
    <row r="11" spans="1:14" s="102" customFormat="1" ht="19.5" customHeight="1">
      <c r="A11" s="191" t="s">
        <v>30</v>
      </c>
      <c r="B11" s="104">
        <v>258607</v>
      </c>
      <c r="C11" s="164">
        <v>0.73</v>
      </c>
      <c r="D11" s="109">
        <v>310461</v>
      </c>
      <c r="E11" s="103">
        <v>0.87</v>
      </c>
      <c r="F11" s="109">
        <v>475238</v>
      </c>
      <c r="G11" s="103">
        <v>1.31</v>
      </c>
      <c r="H11" s="165" t="s">
        <v>58</v>
      </c>
      <c r="I11" s="106">
        <v>3180479</v>
      </c>
      <c r="J11" s="107">
        <v>8.92</v>
      </c>
      <c r="K11" s="106">
        <v>3269801</v>
      </c>
      <c r="L11" s="107">
        <v>9.19</v>
      </c>
      <c r="M11" s="344">
        <v>3557636</v>
      </c>
      <c r="N11" s="192">
        <v>9.79</v>
      </c>
    </row>
    <row r="12" spans="1:14" s="102" customFormat="1" ht="19.5" customHeight="1">
      <c r="A12" s="193" t="s">
        <v>31</v>
      </c>
      <c r="B12" s="109">
        <v>3012838</v>
      </c>
      <c r="C12" s="110">
        <v>8.45</v>
      </c>
      <c r="D12" s="109">
        <v>2887984</v>
      </c>
      <c r="E12" s="108">
        <v>8.12</v>
      </c>
      <c r="F12" s="109">
        <v>2968200</v>
      </c>
      <c r="G12" s="108">
        <v>8.18</v>
      </c>
      <c r="H12" s="108" t="s">
        <v>5</v>
      </c>
      <c r="I12" s="111">
        <v>2198248</v>
      </c>
      <c r="J12" s="112">
        <v>6.17</v>
      </c>
      <c r="K12" s="111">
        <v>1465050</v>
      </c>
      <c r="L12" s="112">
        <v>4.12</v>
      </c>
      <c r="M12" s="345">
        <v>2569535</v>
      </c>
      <c r="N12" s="194">
        <v>7.09</v>
      </c>
    </row>
    <row r="13" spans="1:14" s="102" customFormat="1" ht="19.5" customHeight="1">
      <c r="A13" s="195" t="s">
        <v>44</v>
      </c>
      <c r="B13" s="114"/>
      <c r="C13" s="115"/>
      <c r="D13" s="114"/>
      <c r="E13" s="113"/>
      <c r="F13" s="114"/>
      <c r="G13" s="113"/>
      <c r="H13" s="108" t="s">
        <v>48</v>
      </c>
      <c r="I13" s="106">
        <v>5915092</v>
      </c>
      <c r="J13" s="107">
        <v>16.6</v>
      </c>
      <c r="K13" s="106">
        <v>9791920</v>
      </c>
      <c r="L13" s="107">
        <v>27.52</v>
      </c>
      <c r="M13" s="344">
        <v>9248285</v>
      </c>
      <c r="N13" s="192">
        <v>25.48</v>
      </c>
    </row>
    <row r="14" spans="1:14" s="102" customFormat="1" ht="19.5" customHeight="1">
      <c r="A14" s="196" t="s">
        <v>45</v>
      </c>
      <c r="B14" s="116">
        <v>50228</v>
      </c>
      <c r="C14" s="117">
        <v>0.14</v>
      </c>
      <c r="D14" s="116">
        <v>24383</v>
      </c>
      <c r="E14" s="103">
        <v>0.07</v>
      </c>
      <c r="F14" s="116">
        <v>55684</v>
      </c>
      <c r="G14" s="103">
        <v>0.15</v>
      </c>
      <c r="H14" s="103" t="s">
        <v>49</v>
      </c>
      <c r="I14" s="111">
        <v>1403712</v>
      </c>
      <c r="J14" s="112">
        <v>3.94</v>
      </c>
      <c r="K14" s="111">
        <v>1233182</v>
      </c>
      <c r="L14" s="112">
        <v>3.46</v>
      </c>
      <c r="M14" s="345">
        <v>3280348</v>
      </c>
      <c r="N14" s="194">
        <v>9.04</v>
      </c>
    </row>
    <row r="15" spans="1:14" s="102" customFormat="1" ht="19.5" customHeight="1">
      <c r="A15" s="195" t="s">
        <v>54</v>
      </c>
      <c r="B15" s="114"/>
      <c r="C15" s="115"/>
      <c r="D15" s="114"/>
      <c r="E15" s="113"/>
      <c r="F15" s="114"/>
      <c r="G15" s="113"/>
      <c r="H15" s="108" t="s">
        <v>50</v>
      </c>
      <c r="I15" s="106">
        <v>690099</v>
      </c>
      <c r="J15" s="107">
        <v>1.93</v>
      </c>
      <c r="K15" s="106">
        <v>617483</v>
      </c>
      <c r="L15" s="107">
        <v>1.74</v>
      </c>
      <c r="M15" s="344">
        <v>1160227</v>
      </c>
      <c r="N15" s="192">
        <v>3.2</v>
      </c>
    </row>
    <row r="16" spans="1:14" s="102" customFormat="1" ht="19.5" customHeight="1">
      <c r="A16" s="197" t="s">
        <v>53</v>
      </c>
      <c r="B16" s="119"/>
      <c r="C16" s="105"/>
      <c r="D16" s="119"/>
      <c r="E16" s="103"/>
      <c r="F16" s="119"/>
      <c r="G16" s="103"/>
      <c r="H16" s="118" t="s">
        <v>28</v>
      </c>
      <c r="I16" s="106">
        <v>1720047</v>
      </c>
      <c r="J16" s="112">
        <v>4.83</v>
      </c>
      <c r="K16" s="106">
        <v>1136201</v>
      </c>
      <c r="L16" s="112">
        <v>3.19</v>
      </c>
      <c r="M16" s="344">
        <v>2239659</v>
      </c>
      <c r="N16" s="194">
        <v>6.17</v>
      </c>
    </row>
    <row r="17" spans="1:14" s="102" customFormat="1" ht="19.5" customHeight="1">
      <c r="A17" s="197"/>
      <c r="B17" s="120"/>
      <c r="C17" s="105"/>
      <c r="D17" s="120"/>
      <c r="E17" s="108"/>
      <c r="F17" s="120"/>
      <c r="G17" s="108"/>
      <c r="H17" s="118" t="s">
        <v>51</v>
      </c>
      <c r="I17" s="106">
        <v>1210070</v>
      </c>
      <c r="J17" s="112">
        <v>3.39</v>
      </c>
      <c r="K17" s="106">
        <v>825718</v>
      </c>
      <c r="L17" s="112">
        <v>2.32</v>
      </c>
      <c r="M17" s="344">
        <v>3471685</v>
      </c>
      <c r="N17" s="194">
        <v>9.56</v>
      </c>
    </row>
    <row r="18" spans="1:14" s="102" customFormat="1" ht="19.5" customHeight="1">
      <c r="A18" s="193"/>
      <c r="B18" s="121"/>
      <c r="C18" s="110"/>
      <c r="D18" s="121"/>
      <c r="E18" s="108"/>
      <c r="F18" s="121"/>
      <c r="G18" s="108"/>
      <c r="H18" s="166" t="s">
        <v>65</v>
      </c>
      <c r="I18" s="111">
        <v>1271598</v>
      </c>
      <c r="J18" s="112">
        <v>3.57</v>
      </c>
      <c r="K18" s="111">
        <v>1374179</v>
      </c>
      <c r="L18" s="112">
        <v>3.86</v>
      </c>
      <c r="M18" s="345">
        <v>805782</v>
      </c>
      <c r="N18" s="194">
        <v>2.22</v>
      </c>
    </row>
    <row r="19" spans="1:14" s="102" customFormat="1" ht="19.5" customHeight="1">
      <c r="A19" s="193"/>
      <c r="B19" s="121"/>
      <c r="C19" s="110"/>
      <c r="D19" s="121"/>
      <c r="E19" s="108"/>
      <c r="F19" s="121"/>
      <c r="G19" s="108"/>
      <c r="H19" s="166" t="s">
        <v>3</v>
      </c>
      <c r="I19" s="111">
        <v>242636</v>
      </c>
      <c r="J19" s="112">
        <v>0.68</v>
      </c>
      <c r="K19" s="111">
        <v>274108</v>
      </c>
      <c r="L19" s="112">
        <v>0.77</v>
      </c>
      <c r="M19" s="345">
        <v>614844</v>
      </c>
      <c r="N19" s="194">
        <v>1.69</v>
      </c>
    </row>
    <row r="20" spans="1:14" s="102" customFormat="1" ht="19.5" customHeight="1">
      <c r="A20" s="193"/>
      <c r="B20" s="121"/>
      <c r="C20" s="110"/>
      <c r="D20" s="121"/>
      <c r="E20" s="108"/>
      <c r="F20" s="121"/>
      <c r="G20" s="108"/>
      <c r="H20" s="166" t="s">
        <v>25</v>
      </c>
      <c r="I20" s="111">
        <v>13844593</v>
      </c>
      <c r="J20" s="112">
        <v>38.84</v>
      </c>
      <c r="K20" s="111">
        <v>11615756</v>
      </c>
      <c r="L20" s="112">
        <v>32.65</v>
      </c>
      <c r="M20" s="345">
        <v>6386336</v>
      </c>
      <c r="N20" s="194">
        <v>17.58</v>
      </c>
    </row>
    <row r="21" spans="1:14" s="102" customFormat="1" ht="19.5" customHeight="1">
      <c r="A21" s="193"/>
      <c r="B21" s="121"/>
      <c r="C21" s="110"/>
      <c r="D21" s="121"/>
      <c r="E21" s="108"/>
      <c r="F21" s="121"/>
      <c r="G21" s="108"/>
      <c r="H21" s="166" t="s">
        <v>32</v>
      </c>
      <c r="I21" s="111">
        <v>-1358</v>
      </c>
      <c r="J21" s="112"/>
      <c r="K21" s="111">
        <v>-40</v>
      </c>
      <c r="L21" s="112"/>
      <c r="M21" s="345">
        <v>-948</v>
      </c>
      <c r="N21" s="194"/>
    </row>
    <row r="22" spans="1:15" s="101" customFormat="1" ht="19.5" customHeight="1">
      <c r="A22" s="198" t="s">
        <v>33</v>
      </c>
      <c r="B22" s="122">
        <f>SUM(B11:B21)</f>
        <v>3321673</v>
      </c>
      <c r="C22" s="167">
        <f>SUM(C11:C21)</f>
        <v>9.32</v>
      </c>
      <c r="D22" s="122">
        <v>3222828</v>
      </c>
      <c r="E22" s="93">
        <v>9.06</v>
      </c>
      <c r="F22" s="122">
        <v>3499122</v>
      </c>
      <c r="G22" s="93">
        <v>9.64</v>
      </c>
      <c r="H22" s="123" t="s">
        <v>42</v>
      </c>
      <c r="I22" s="124">
        <f>SUM(I11:I21)</f>
        <v>31675216</v>
      </c>
      <c r="J22" s="125">
        <f>SUM(J11:J21)</f>
        <v>88.87</v>
      </c>
      <c r="K22" s="124">
        <v>31603358</v>
      </c>
      <c r="L22" s="125">
        <v>88.82</v>
      </c>
      <c r="M22" s="346">
        <v>33333389</v>
      </c>
      <c r="N22" s="199">
        <v>91.82</v>
      </c>
      <c r="O22" s="126"/>
    </row>
    <row r="23" spans="1:14" s="101" customFormat="1" ht="19.5" customHeight="1">
      <c r="A23" s="193" t="s">
        <v>41</v>
      </c>
      <c r="B23" s="109">
        <v>18626</v>
      </c>
      <c r="C23" s="127">
        <v>0.05</v>
      </c>
      <c r="D23" s="109">
        <v>21033</v>
      </c>
      <c r="E23" s="72">
        <v>0.06</v>
      </c>
      <c r="F23" s="109">
        <v>22436</v>
      </c>
      <c r="G23" s="72">
        <v>0.06</v>
      </c>
      <c r="H23" s="128" t="s">
        <v>56</v>
      </c>
      <c r="I23" s="129"/>
      <c r="J23" s="130"/>
      <c r="K23" s="129"/>
      <c r="L23" s="135"/>
      <c r="M23" s="347"/>
      <c r="N23" s="200"/>
    </row>
    <row r="24" spans="1:14" s="102" customFormat="1" ht="19.5" customHeight="1">
      <c r="A24" s="193" t="s">
        <v>34</v>
      </c>
      <c r="B24" s="106">
        <v>45526921</v>
      </c>
      <c r="C24" s="127">
        <v>127.74</v>
      </c>
      <c r="D24" s="106">
        <v>43013861</v>
      </c>
      <c r="E24" s="108">
        <v>120.89</v>
      </c>
      <c r="F24" s="106">
        <v>24014183</v>
      </c>
      <c r="G24" s="108">
        <v>66.15</v>
      </c>
      <c r="H24" s="131" t="s">
        <v>55</v>
      </c>
      <c r="I24" s="106">
        <v>3956606</v>
      </c>
      <c r="J24" s="132">
        <v>11.1</v>
      </c>
      <c r="K24" s="106">
        <v>3967201</v>
      </c>
      <c r="L24" s="353">
        <v>11.15</v>
      </c>
      <c r="M24" s="344">
        <v>2942381</v>
      </c>
      <c r="N24" s="201">
        <v>8.11</v>
      </c>
    </row>
    <row r="25" spans="1:14" s="102" customFormat="1" ht="19.5" customHeight="1">
      <c r="A25" s="193" t="s">
        <v>47</v>
      </c>
      <c r="B25" s="109">
        <v>-28271449</v>
      </c>
      <c r="C25" s="168">
        <v>-79.32</v>
      </c>
      <c r="D25" s="109">
        <v>28024635</v>
      </c>
      <c r="E25" s="108">
        <v>-78.76</v>
      </c>
      <c r="F25" s="109">
        <v>-15374249</v>
      </c>
      <c r="G25" s="108">
        <v>-42.35</v>
      </c>
      <c r="H25" s="133" t="s">
        <v>256</v>
      </c>
      <c r="I25" s="134"/>
      <c r="J25" s="135"/>
      <c r="K25" s="134"/>
      <c r="L25" s="135"/>
      <c r="M25" s="348"/>
      <c r="N25" s="202"/>
    </row>
    <row r="26" spans="1:14" s="102" customFormat="1" ht="19.5" customHeight="1">
      <c r="A26" s="193" t="s">
        <v>52</v>
      </c>
      <c r="B26" s="109">
        <v>14998284</v>
      </c>
      <c r="C26" s="127">
        <v>42.08</v>
      </c>
      <c r="D26" s="109">
        <v>17345457</v>
      </c>
      <c r="E26" s="108">
        <v>48.75</v>
      </c>
      <c r="F26" s="109">
        <v>24139230</v>
      </c>
      <c r="G26" s="108">
        <v>66.5</v>
      </c>
      <c r="H26" s="136" t="s">
        <v>257</v>
      </c>
      <c r="I26" s="137">
        <v>730</v>
      </c>
      <c r="J26" s="107"/>
      <c r="K26" s="137">
        <v>2196</v>
      </c>
      <c r="L26" s="107">
        <v>0.01</v>
      </c>
      <c r="M26" s="349">
        <v>16568</v>
      </c>
      <c r="N26" s="192">
        <v>0.04</v>
      </c>
    </row>
    <row r="27" spans="1:14" s="102" customFormat="1" ht="19.5" customHeight="1">
      <c r="A27" s="193" t="s">
        <v>46</v>
      </c>
      <c r="B27" s="109">
        <v>46552</v>
      </c>
      <c r="C27" s="127">
        <v>0.13</v>
      </c>
      <c r="D27" s="109">
        <v>1775</v>
      </c>
      <c r="E27" s="108"/>
      <c r="F27" s="109">
        <v>2276</v>
      </c>
      <c r="G27" s="108"/>
      <c r="H27" s="103" t="s">
        <v>4</v>
      </c>
      <c r="I27" s="106">
        <v>8055</v>
      </c>
      <c r="J27" s="138">
        <v>0.03</v>
      </c>
      <c r="K27" s="106">
        <v>7564</v>
      </c>
      <c r="L27" s="107">
        <v>0.02</v>
      </c>
      <c r="M27" s="344">
        <v>10721</v>
      </c>
      <c r="N27" s="203">
        <v>0.03</v>
      </c>
    </row>
    <row r="28" spans="1:14" s="101" customFormat="1" ht="19.5" customHeight="1">
      <c r="A28" s="198" t="s">
        <v>36</v>
      </c>
      <c r="B28" s="139">
        <f>SUM(B23:B27)</f>
        <v>32318934</v>
      </c>
      <c r="C28" s="169">
        <f>SUM(C23:C27)</f>
        <v>90.67999999999999</v>
      </c>
      <c r="D28" s="139">
        <v>32357491</v>
      </c>
      <c r="E28" s="93">
        <v>90.94</v>
      </c>
      <c r="F28" s="139">
        <v>32803937</v>
      </c>
      <c r="G28" s="93">
        <v>90.36</v>
      </c>
      <c r="H28" s="93" t="s">
        <v>35</v>
      </c>
      <c r="I28" s="140">
        <f>SUM(I24:I27)</f>
        <v>3965391</v>
      </c>
      <c r="J28" s="141">
        <v>11.13</v>
      </c>
      <c r="K28" s="140">
        <v>3976961</v>
      </c>
      <c r="L28" s="141">
        <v>11.18</v>
      </c>
      <c r="M28" s="350">
        <v>2969670</v>
      </c>
      <c r="N28" s="204">
        <v>8.18</v>
      </c>
    </row>
    <row r="29" spans="1:14" s="101" customFormat="1" ht="19.5" customHeight="1" thickBot="1">
      <c r="A29" s="205" t="s">
        <v>37</v>
      </c>
      <c r="B29" s="206">
        <f>SUM(B22+B28)</f>
        <v>35640607</v>
      </c>
      <c r="C29" s="207" t="s">
        <v>38</v>
      </c>
      <c r="D29" s="206">
        <v>35580319</v>
      </c>
      <c r="E29" s="208">
        <v>1</v>
      </c>
      <c r="F29" s="206">
        <v>36302998</v>
      </c>
      <c r="G29" s="208">
        <v>1</v>
      </c>
      <c r="H29" s="209" t="s">
        <v>24</v>
      </c>
      <c r="I29" s="210">
        <f>SUM(I22+I28)</f>
        <v>35640607</v>
      </c>
      <c r="J29" s="211" t="s">
        <v>38</v>
      </c>
      <c r="K29" s="210">
        <v>35580319</v>
      </c>
      <c r="L29" s="211" t="s">
        <v>38</v>
      </c>
      <c r="M29" s="351">
        <v>36303059</v>
      </c>
      <c r="N29" s="212" t="s">
        <v>38</v>
      </c>
    </row>
    <row r="30" spans="1:14" s="2" customFormat="1" ht="18.75" customHeight="1">
      <c r="A30" s="4"/>
      <c r="B30" s="7"/>
      <c r="C30" s="4"/>
      <c r="D30" s="4"/>
      <c r="E30" s="4"/>
      <c r="F30" s="4"/>
      <c r="G30" s="4"/>
      <c r="H30" s="8"/>
      <c r="I30" s="9"/>
      <c r="J30" s="10"/>
      <c r="K30" s="9"/>
      <c r="L30" s="10"/>
      <c r="M30" s="9"/>
      <c r="N30" s="10"/>
    </row>
    <row r="31" spans="1:7" ht="15" customHeight="1">
      <c r="A31" s="6"/>
      <c r="B31" s="7"/>
      <c r="C31" s="4"/>
      <c r="D31" s="4"/>
      <c r="E31" s="4"/>
      <c r="F31" s="12"/>
      <c r="G31" s="4"/>
    </row>
    <row r="32" spans="1:7" ht="15" customHeight="1">
      <c r="A32" s="6"/>
      <c r="B32" s="7"/>
      <c r="C32" s="4"/>
      <c r="D32" s="4"/>
      <c r="E32" s="4"/>
      <c r="F32" s="4"/>
      <c r="G32" s="4"/>
    </row>
    <row r="33" spans="1:7" ht="15" customHeight="1">
      <c r="A33" s="4"/>
      <c r="B33" s="7"/>
      <c r="C33" s="4"/>
      <c r="D33" s="4"/>
      <c r="E33" s="4"/>
      <c r="F33" s="4"/>
      <c r="G33" s="4"/>
    </row>
    <row r="34" spans="1:7" ht="15" customHeight="1">
      <c r="A34" s="4"/>
      <c r="B34" s="7"/>
      <c r="C34" s="4"/>
      <c r="D34" s="4"/>
      <c r="E34" s="4"/>
      <c r="F34" s="4"/>
      <c r="G34" s="4"/>
    </row>
  </sheetData>
  <mergeCells count="11">
    <mergeCell ref="F8:G8"/>
    <mergeCell ref="M8:N8"/>
    <mergeCell ref="A4:N4"/>
    <mergeCell ref="A5:N5"/>
    <mergeCell ref="A8:A9"/>
    <mergeCell ref="B8:C8"/>
    <mergeCell ref="D8:E8"/>
    <mergeCell ref="H8:H9"/>
    <mergeCell ref="I8:J8"/>
    <mergeCell ref="K8:L8"/>
    <mergeCell ref="M1:N1"/>
  </mergeCells>
  <printOptions horizontalCentered="1"/>
  <pageMargins left="0.13" right="0.1968503937007874" top="2.14" bottom="0" header="2.54" footer="0.5118110236220472"/>
  <pageSetup fitToHeight="1" fitToWidth="1" horizontalDpi="300" verticalDpi="300" orientation="landscape" paperSize="8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workbookViewId="0" topLeftCell="A1">
      <selection activeCell="H10" sqref="H10"/>
    </sheetView>
  </sheetViews>
  <sheetFormatPr defaultColWidth="10.25390625" defaultRowHeight="12.75"/>
  <cols>
    <col min="1" max="1" width="65.00390625" style="587" customWidth="1"/>
    <col min="2" max="3" width="13.375" style="587" customWidth="1"/>
    <col min="4" max="4" width="13.375" style="587" hidden="1" customWidth="1"/>
    <col min="5" max="5" width="14.125" style="587" customWidth="1"/>
    <col min="6" max="6" width="12.25390625" style="587" customWidth="1"/>
    <col min="7" max="7" width="13.125" style="589" customWidth="1"/>
    <col min="8" max="9" width="13.875" style="589" customWidth="1"/>
    <col min="10" max="19" width="8.00390625" style="589" customWidth="1"/>
    <col min="20" max="16384" width="8.00390625" style="587" customWidth="1"/>
  </cols>
  <sheetData>
    <row r="1" spans="1:6" ht="16.5" customHeight="1">
      <c r="A1" s="590"/>
      <c r="F1" s="588" t="s">
        <v>334</v>
      </c>
    </row>
    <row r="2" spans="1:6" ht="10.5" customHeight="1">
      <c r="A2" s="590"/>
      <c r="F2" s="588"/>
    </row>
    <row r="3" spans="1:6" ht="16.5">
      <c r="A3" s="763" t="s">
        <v>272</v>
      </c>
      <c r="B3" s="763"/>
      <c r="C3" s="763"/>
      <c r="D3" s="763"/>
      <c r="E3" s="763"/>
      <c r="F3" s="763"/>
    </row>
    <row r="4" spans="1:6" ht="16.5">
      <c r="A4" s="763" t="s">
        <v>273</v>
      </c>
      <c r="B4" s="763"/>
      <c r="C4" s="763"/>
      <c r="D4" s="763"/>
      <c r="E4" s="763"/>
      <c r="F4" s="763"/>
    </row>
    <row r="5" ht="15">
      <c r="A5" s="606"/>
    </row>
    <row r="6" spans="4:6" ht="15" thickBot="1">
      <c r="D6" s="592"/>
      <c r="F6" s="593" t="s">
        <v>0</v>
      </c>
    </row>
    <row r="7" spans="1:6" ht="14.25">
      <c r="A7" s="764" t="s">
        <v>274</v>
      </c>
      <c r="B7" s="766" t="s">
        <v>275</v>
      </c>
      <c r="C7" s="766" t="s">
        <v>276</v>
      </c>
      <c r="D7" s="766" t="s">
        <v>277</v>
      </c>
      <c r="E7" s="768" t="s">
        <v>278</v>
      </c>
      <c r="F7" s="770" t="s">
        <v>279</v>
      </c>
    </row>
    <row r="8" spans="1:6" ht="34.5" customHeight="1" thickBot="1">
      <c r="A8" s="765"/>
      <c r="B8" s="767"/>
      <c r="C8" s="767"/>
      <c r="D8" s="767"/>
      <c r="E8" s="769"/>
      <c r="F8" s="771"/>
    </row>
    <row r="9" spans="1:6" ht="15" thickBot="1">
      <c r="A9" s="626" t="s">
        <v>39</v>
      </c>
      <c r="B9" s="627">
        <v>1</v>
      </c>
      <c r="C9" s="627">
        <v>2</v>
      </c>
      <c r="D9" s="627">
        <v>3</v>
      </c>
      <c r="E9" s="627">
        <v>3</v>
      </c>
      <c r="F9" s="628">
        <v>4</v>
      </c>
    </row>
    <row r="10" spans="1:7" ht="15.75" thickTop="1">
      <c r="A10" s="594" t="s">
        <v>335</v>
      </c>
      <c r="B10" s="595">
        <v>148592733.035</v>
      </c>
      <c r="C10" s="595">
        <v>148592733.035</v>
      </c>
      <c r="D10" s="595">
        <v>157142564.275</v>
      </c>
      <c r="E10" s="595">
        <v>159465753</v>
      </c>
      <c r="F10" s="596">
        <v>107.31732955099422</v>
      </c>
      <c r="G10" s="602"/>
    </row>
    <row r="11" spans="1:6" ht="14.25">
      <c r="A11" s="597" t="s">
        <v>81</v>
      </c>
      <c r="B11" s="598"/>
      <c r="C11" s="598"/>
      <c r="D11" s="598"/>
      <c r="E11" s="598"/>
      <c r="F11" s="599"/>
    </row>
    <row r="12" spans="1:6" ht="14.25">
      <c r="A12" s="597" t="s">
        <v>336</v>
      </c>
      <c r="B12" s="598">
        <v>10972192.145</v>
      </c>
      <c r="C12" s="598">
        <v>10972192.145</v>
      </c>
      <c r="D12" s="598">
        <v>11294995.595</v>
      </c>
      <c r="E12" s="598">
        <v>11527537</v>
      </c>
      <c r="F12" s="599">
        <v>105.06138470472439</v>
      </c>
    </row>
    <row r="13" spans="1:6" ht="14.25">
      <c r="A13" s="597" t="s">
        <v>337</v>
      </c>
      <c r="B13" s="598">
        <v>75126533.405</v>
      </c>
      <c r="C13" s="598">
        <v>75126533.405</v>
      </c>
      <c r="D13" s="598">
        <v>80332723.645</v>
      </c>
      <c r="E13" s="598">
        <v>81137064</v>
      </c>
      <c r="F13" s="599">
        <v>108.00054298073066</v>
      </c>
    </row>
    <row r="14" spans="1:6" ht="14.25">
      <c r="A14" s="597" t="s">
        <v>338</v>
      </c>
      <c r="B14" s="598">
        <v>25489918.935</v>
      </c>
      <c r="C14" s="598">
        <v>25489918.935</v>
      </c>
      <c r="D14" s="598">
        <v>26546275.995</v>
      </c>
      <c r="E14" s="598">
        <v>26907052</v>
      </c>
      <c r="F14" s="599">
        <v>105.55958247106918</v>
      </c>
    </row>
    <row r="15" spans="1:6" ht="14.25">
      <c r="A15" s="597" t="s">
        <v>339</v>
      </c>
      <c r="B15" s="598">
        <v>100616452.34</v>
      </c>
      <c r="C15" s="598">
        <v>100616452.34</v>
      </c>
      <c r="D15" s="598">
        <v>106878999.64</v>
      </c>
      <c r="E15" s="598">
        <v>108044116</v>
      </c>
      <c r="F15" s="599">
        <v>107.38215618545233</v>
      </c>
    </row>
    <row r="16" spans="1:6" ht="14.25">
      <c r="A16" s="597" t="s">
        <v>340</v>
      </c>
      <c r="B16" s="598">
        <v>3496987.14</v>
      </c>
      <c r="C16" s="598">
        <v>3496987.14</v>
      </c>
      <c r="D16" s="598">
        <v>3673450.14</v>
      </c>
      <c r="E16" s="598">
        <v>3732229</v>
      </c>
      <c r="F16" s="599">
        <v>106.72698670547585</v>
      </c>
    </row>
    <row r="17" spans="1:6" ht="14.25">
      <c r="A17" s="597" t="s">
        <v>341</v>
      </c>
      <c r="B17" s="598">
        <v>1164106.97</v>
      </c>
      <c r="C17" s="598">
        <v>1164106.97</v>
      </c>
      <c r="D17" s="598">
        <v>1355790.585</v>
      </c>
      <c r="E17" s="598">
        <v>1548289</v>
      </c>
      <c r="F17" s="599">
        <v>133.00229617214646</v>
      </c>
    </row>
    <row r="18" spans="1:6" ht="14.25">
      <c r="A18" s="597" t="s">
        <v>342</v>
      </c>
      <c r="B18" s="598">
        <v>7613101.075</v>
      </c>
      <c r="C18" s="598">
        <v>7613101.075</v>
      </c>
      <c r="D18" s="598">
        <v>7943854.13</v>
      </c>
      <c r="E18" s="598">
        <v>8095430</v>
      </c>
      <c r="F18" s="599">
        <v>106.33551190570525</v>
      </c>
    </row>
    <row r="19" spans="1:6" ht="14.25">
      <c r="A19" s="597" t="s">
        <v>343</v>
      </c>
      <c r="B19" s="598">
        <v>20046020.695</v>
      </c>
      <c r="C19" s="598">
        <v>20046020.695</v>
      </c>
      <c r="D19" s="598">
        <v>20994874.26</v>
      </c>
      <c r="E19" s="598">
        <v>21431603</v>
      </c>
      <c r="F19" s="599">
        <v>106.91200675725932</v>
      </c>
    </row>
    <row r="20" spans="1:6" ht="14.25" customHeight="1" hidden="1">
      <c r="A20" s="597" t="s">
        <v>344</v>
      </c>
      <c r="B20" s="598">
        <v>0</v>
      </c>
      <c r="C20" s="598">
        <v>0</v>
      </c>
      <c r="D20" s="598">
        <v>0</v>
      </c>
      <c r="E20" s="598">
        <v>0</v>
      </c>
      <c r="F20" s="599" t="e">
        <v>#DIV/0!</v>
      </c>
    </row>
    <row r="21" spans="1:8" ht="14.25">
      <c r="A21" s="597" t="s">
        <v>345</v>
      </c>
      <c r="B21" s="598">
        <v>4683872.67</v>
      </c>
      <c r="C21" s="598">
        <v>4683872.67</v>
      </c>
      <c r="D21" s="598">
        <v>5000599.924999999</v>
      </c>
      <c r="E21" s="598">
        <v>5086549</v>
      </c>
      <c r="F21" s="599">
        <v>108.59708105600573</v>
      </c>
      <c r="G21" s="602"/>
      <c r="H21" s="602"/>
    </row>
    <row r="22" spans="1:6" ht="14.25">
      <c r="A22" s="597" t="s">
        <v>346</v>
      </c>
      <c r="B22" s="598"/>
      <c r="C22" s="598"/>
      <c r="D22" s="598"/>
      <c r="E22" s="598"/>
      <c r="F22" s="599"/>
    </row>
    <row r="23" spans="1:10" ht="14.25">
      <c r="A23" s="597" t="s">
        <v>347</v>
      </c>
      <c r="B23" s="598">
        <v>4550022.635</v>
      </c>
      <c r="C23" s="598">
        <v>4550022.635</v>
      </c>
      <c r="D23" s="598">
        <v>4841143.65</v>
      </c>
      <c r="E23" s="598">
        <v>4910003</v>
      </c>
      <c r="F23" s="599">
        <v>107.91161701550524</v>
      </c>
      <c r="H23" s="602"/>
      <c r="J23" s="602"/>
    </row>
    <row r="24" spans="1:8" ht="14.25">
      <c r="A24" s="597" t="s">
        <v>348</v>
      </c>
      <c r="B24" s="598">
        <v>101914.425</v>
      </c>
      <c r="C24" s="598">
        <v>101914.425</v>
      </c>
      <c r="D24" s="598">
        <v>111401.395</v>
      </c>
      <c r="E24" s="598">
        <v>107542</v>
      </c>
      <c r="F24" s="599">
        <v>105.52186307286726</v>
      </c>
      <c r="G24" s="602"/>
      <c r="H24" s="602"/>
    </row>
    <row r="25" spans="1:7" ht="14.25">
      <c r="A25" s="597" t="s">
        <v>349</v>
      </c>
      <c r="B25" s="598">
        <v>8284.54</v>
      </c>
      <c r="C25" s="598">
        <v>8284.54</v>
      </c>
      <c r="D25" s="598">
        <v>9118.8</v>
      </c>
      <c r="E25" s="598">
        <v>8989</v>
      </c>
      <c r="F25" s="599">
        <v>108.50330857235282</v>
      </c>
      <c r="G25" s="602"/>
    </row>
    <row r="26" spans="1:7" ht="14.25">
      <c r="A26" s="597" t="s">
        <v>350</v>
      </c>
      <c r="B26" s="598">
        <v>2062.07</v>
      </c>
      <c r="C26" s="598">
        <v>2062.07</v>
      </c>
      <c r="D26" s="598">
        <v>2716.08</v>
      </c>
      <c r="E26" s="598">
        <v>3370</v>
      </c>
      <c r="F26" s="599">
        <v>163.42801165818813</v>
      </c>
      <c r="G26" s="602"/>
    </row>
    <row r="27" spans="1:7" ht="14.25">
      <c r="A27" s="597" t="s">
        <v>351</v>
      </c>
      <c r="B27" s="598">
        <v>21589</v>
      </c>
      <c r="C27" s="598">
        <v>21589</v>
      </c>
      <c r="D27" s="598">
        <v>21589</v>
      </c>
      <c r="E27" s="598">
        <v>56645</v>
      </c>
      <c r="F27" s="599">
        <v>262.3789893001065</v>
      </c>
      <c r="G27" s="602"/>
    </row>
    <row r="28" spans="1:6" ht="14.25">
      <c r="A28" s="607" t="s">
        <v>352</v>
      </c>
      <c r="B28" s="608">
        <v>0</v>
      </c>
      <c r="C28" s="608">
        <v>0</v>
      </c>
      <c r="D28" s="608">
        <v>14631</v>
      </c>
      <c r="E28" s="608">
        <v>0</v>
      </c>
      <c r="F28" s="609">
        <v>0</v>
      </c>
    </row>
    <row r="29" spans="1:9" ht="15">
      <c r="A29" s="594" t="s">
        <v>353</v>
      </c>
      <c r="B29" s="595">
        <v>13637638.318999996</v>
      </c>
      <c r="C29" s="595">
        <v>16717842</v>
      </c>
      <c r="D29" s="595">
        <v>16717842</v>
      </c>
      <c r="E29" s="595">
        <v>16717842</v>
      </c>
      <c r="F29" s="610">
        <v>122.58604905739914</v>
      </c>
      <c r="G29" s="611"/>
      <c r="H29" s="611"/>
      <c r="I29" s="611"/>
    </row>
    <row r="30" spans="1:9" ht="14.25">
      <c r="A30" s="597" t="s">
        <v>81</v>
      </c>
      <c r="B30" s="598"/>
      <c r="C30" s="598"/>
      <c r="D30" s="598"/>
      <c r="E30" s="598"/>
      <c r="F30" s="599"/>
      <c r="G30" s="612"/>
      <c r="H30" s="612"/>
      <c r="I30" s="612"/>
    </row>
    <row r="31" spans="1:9" ht="14.25">
      <c r="A31" s="597" t="s">
        <v>336</v>
      </c>
      <c r="B31" s="598">
        <v>800000</v>
      </c>
      <c r="C31" s="598">
        <v>1465050</v>
      </c>
      <c r="D31" s="598">
        <v>1465050</v>
      </c>
      <c r="E31" s="598">
        <v>1465050</v>
      </c>
      <c r="F31" s="599">
        <v>183.13125</v>
      </c>
      <c r="G31" s="611"/>
      <c r="H31" s="611"/>
      <c r="I31" s="611"/>
    </row>
    <row r="32" spans="1:9" ht="14.25">
      <c r="A32" s="597" t="s">
        <v>337</v>
      </c>
      <c r="B32" s="598">
        <v>11497638.318999996</v>
      </c>
      <c r="C32" s="598">
        <v>9791920</v>
      </c>
      <c r="D32" s="598">
        <v>9791920</v>
      </c>
      <c r="E32" s="598">
        <v>9791920</v>
      </c>
      <c r="F32" s="599">
        <v>85.16462014480595</v>
      </c>
      <c r="G32" s="611"/>
      <c r="H32" s="611"/>
      <c r="I32" s="611"/>
    </row>
    <row r="33" spans="1:9" ht="14.25">
      <c r="A33" s="597" t="s">
        <v>338</v>
      </c>
      <c r="B33" s="598">
        <v>140000</v>
      </c>
      <c r="C33" s="598">
        <v>1233182</v>
      </c>
      <c r="D33" s="598">
        <v>1233182</v>
      </c>
      <c r="E33" s="598">
        <v>1233182</v>
      </c>
      <c r="F33" s="599">
        <v>880.8442857142858</v>
      </c>
      <c r="G33" s="611"/>
      <c r="H33" s="611"/>
      <c r="I33" s="611"/>
    </row>
    <row r="34" spans="1:9" ht="14.25">
      <c r="A34" s="597" t="s">
        <v>339</v>
      </c>
      <c r="B34" s="598">
        <v>11637638.318999996</v>
      </c>
      <c r="C34" s="598">
        <v>11025102</v>
      </c>
      <c r="D34" s="598">
        <v>11025102</v>
      </c>
      <c r="E34" s="598">
        <v>11025102</v>
      </c>
      <c r="F34" s="599">
        <v>94.73659257823859</v>
      </c>
      <c r="G34" s="611"/>
      <c r="H34" s="611"/>
      <c r="I34" s="611"/>
    </row>
    <row r="35" spans="1:9" ht="14.25">
      <c r="A35" s="597" t="s">
        <v>340</v>
      </c>
      <c r="B35" s="598">
        <v>400000</v>
      </c>
      <c r="C35" s="598">
        <v>825718</v>
      </c>
      <c r="D35" s="598">
        <v>825718</v>
      </c>
      <c r="E35" s="598">
        <v>825718</v>
      </c>
      <c r="F35" s="599">
        <v>206.4295</v>
      </c>
      <c r="G35" s="611"/>
      <c r="H35" s="611"/>
      <c r="I35" s="611"/>
    </row>
    <row r="36" spans="1:9" ht="14.25">
      <c r="A36" s="597" t="s">
        <v>341</v>
      </c>
      <c r="B36" s="598">
        <v>400000</v>
      </c>
      <c r="C36" s="598">
        <v>617484</v>
      </c>
      <c r="D36" s="598">
        <v>617484</v>
      </c>
      <c r="E36" s="598">
        <v>617484</v>
      </c>
      <c r="F36" s="599">
        <v>154.37099999999998</v>
      </c>
      <c r="G36" s="611"/>
      <c r="H36" s="611"/>
      <c r="I36" s="611"/>
    </row>
    <row r="37" spans="1:6" ht="14.25">
      <c r="A37" s="597" t="s">
        <v>342</v>
      </c>
      <c r="B37" s="598">
        <v>400000</v>
      </c>
      <c r="C37" s="598">
        <v>1136201</v>
      </c>
      <c r="D37" s="598">
        <v>1136201</v>
      </c>
      <c r="E37" s="598">
        <v>1136201</v>
      </c>
      <c r="F37" s="599">
        <v>284.05025</v>
      </c>
    </row>
    <row r="38" spans="1:6" ht="14.25">
      <c r="A38" s="597" t="s">
        <v>343</v>
      </c>
      <c r="B38" s="598">
        <v>0</v>
      </c>
      <c r="C38" s="598">
        <v>1374179</v>
      </c>
      <c r="D38" s="598">
        <v>1374179</v>
      </c>
      <c r="E38" s="598">
        <v>1374179</v>
      </c>
      <c r="F38" s="599">
        <v>0</v>
      </c>
    </row>
    <row r="39" spans="1:6" ht="14.25" customHeight="1" hidden="1">
      <c r="A39" s="597" t="s">
        <v>344</v>
      </c>
      <c r="B39" s="598">
        <v>0</v>
      </c>
      <c r="C39" s="598">
        <v>0</v>
      </c>
      <c r="D39" s="598">
        <v>0</v>
      </c>
      <c r="E39" s="598">
        <v>0</v>
      </c>
      <c r="F39" s="599"/>
    </row>
    <row r="40" spans="1:6" ht="14.25">
      <c r="A40" s="597" t="s">
        <v>345</v>
      </c>
      <c r="B40" s="598">
        <v>0</v>
      </c>
      <c r="C40" s="598">
        <v>274108</v>
      </c>
      <c r="D40" s="598">
        <v>274108</v>
      </c>
      <c r="E40" s="598">
        <v>274108</v>
      </c>
      <c r="F40" s="599">
        <v>0</v>
      </c>
    </row>
    <row r="41" spans="1:6" ht="14.25">
      <c r="A41" s="607" t="s">
        <v>354</v>
      </c>
      <c r="B41" s="608"/>
      <c r="C41" s="608">
        <v>4818</v>
      </c>
      <c r="D41" s="608"/>
      <c r="E41" s="608">
        <v>4818</v>
      </c>
      <c r="F41" s="609">
        <v>0</v>
      </c>
    </row>
    <row r="42" spans="1:6" ht="15">
      <c r="A42" s="594" t="s">
        <v>355</v>
      </c>
      <c r="B42" s="595">
        <v>162230371.35399997</v>
      </c>
      <c r="C42" s="595">
        <v>165310575.03499997</v>
      </c>
      <c r="D42" s="595">
        <v>173860406.275</v>
      </c>
      <c r="E42" s="595">
        <v>176183595</v>
      </c>
      <c r="F42" s="596">
        <v>108.60087018820475</v>
      </c>
    </row>
    <row r="43" spans="1:6" ht="14.25">
      <c r="A43" s="597" t="s">
        <v>81</v>
      </c>
      <c r="B43" s="598"/>
      <c r="C43" s="598"/>
      <c r="D43" s="598"/>
      <c r="E43" s="598"/>
      <c r="F43" s="599"/>
    </row>
    <row r="44" spans="1:6" ht="14.25">
      <c r="A44" s="597" t="s">
        <v>336</v>
      </c>
      <c r="B44" s="598">
        <v>11772192.145</v>
      </c>
      <c r="C44" s="598">
        <v>12437242.145</v>
      </c>
      <c r="D44" s="598">
        <v>12760045.595</v>
      </c>
      <c r="E44" s="598">
        <v>12992587</v>
      </c>
      <c r="F44" s="599">
        <v>110.36675956328439</v>
      </c>
    </row>
    <row r="45" spans="1:6" ht="14.25">
      <c r="A45" s="597" t="s">
        <v>337</v>
      </c>
      <c r="B45" s="598">
        <v>86624171.72399999</v>
      </c>
      <c r="C45" s="598">
        <v>84918453.405</v>
      </c>
      <c r="D45" s="598">
        <v>90124643.645</v>
      </c>
      <c r="E45" s="598">
        <v>90928984</v>
      </c>
      <c r="F45" s="599">
        <v>104.96952777766914</v>
      </c>
    </row>
    <row r="46" spans="1:6" ht="14.25">
      <c r="A46" s="597" t="s">
        <v>338</v>
      </c>
      <c r="B46" s="598">
        <v>25629918.935</v>
      </c>
      <c r="C46" s="598">
        <v>26723100.935</v>
      </c>
      <c r="D46" s="598">
        <v>27779457.995</v>
      </c>
      <c r="E46" s="598">
        <v>28140234</v>
      </c>
      <c r="F46" s="599">
        <v>109.79447134174092</v>
      </c>
    </row>
    <row r="47" spans="1:6" ht="14.25">
      <c r="A47" s="597" t="s">
        <v>339</v>
      </c>
      <c r="B47" s="598">
        <v>112254090.659</v>
      </c>
      <c r="C47" s="598">
        <v>111641554.34</v>
      </c>
      <c r="D47" s="598">
        <v>117904101.64</v>
      </c>
      <c r="E47" s="598">
        <v>119069218</v>
      </c>
      <c r="F47" s="599">
        <v>106.07116168416763</v>
      </c>
    </row>
    <row r="48" spans="1:6" ht="14.25">
      <c r="A48" s="597" t="s">
        <v>340</v>
      </c>
      <c r="B48" s="598">
        <v>3896987.14</v>
      </c>
      <c r="C48" s="598">
        <v>4322705.14</v>
      </c>
      <c r="D48" s="598">
        <v>4499168.14</v>
      </c>
      <c r="E48" s="598">
        <v>4557947</v>
      </c>
      <c r="F48" s="599">
        <v>116.96079140769244</v>
      </c>
    </row>
    <row r="49" spans="1:6" ht="14.25">
      <c r="A49" s="597" t="s">
        <v>341</v>
      </c>
      <c r="B49" s="598">
        <v>1564106.97</v>
      </c>
      <c r="C49" s="598">
        <v>1781590.97</v>
      </c>
      <c r="D49" s="598">
        <v>1973274.585</v>
      </c>
      <c r="E49" s="598">
        <v>2165773</v>
      </c>
      <c r="F49" s="599">
        <v>138.46706405253087</v>
      </c>
    </row>
    <row r="50" spans="1:6" ht="14.25">
      <c r="A50" s="597" t="s">
        <v>342</v>
      </c>
      <c r="B50" s="598">
        <v>8013101.075</v>
      </c>
      <c r="C50" s="598">
        <v>8749302.075</v>
      </c>
      <c r="D50" s="598">
        <v>9080055.129999999</v>
      </c>
      <c r="E50" s="598">
        <v>9231631</v>
      </c>
      <c r="F50" s="599">
        <v>115.20672101343736</v>
      </c>
    </row>
    <row r="51" spans="1:6" ht="14.25">
      <c r="A51" s="597" t="s">
        <v>343</v>
      </c>
      <c r="B51" s="598">
        <v>20046020.695</v>
      </c>
      <c r="C51" s="598">
        <v>21420199.695</v>
      </c>
      <c r="D51" s="598">
        <v>22369053.26</v>
      </c>
      <c r="E51" s="598">
        <v>22805782</v>
      </c>
      <c r="F51" s="599">
        <v>113.76712788532816</v>
      </c>
    </row>
    <row r="52" spans="1:6" ht="14.25" customHeight="1" hidden="1">
      <c r="A52" s="597" t="s">
        <v>344</v>
      </c>
      <c r="B52" s="598">
        <v>0</v>
      </c>
      <c r="C52" s="598">
        <v>0</v>
      </c>
      <c r="D52" s="598">
        <v>0</v>
      </c>
      <c r="E52" s="598">
        <v>0</v>
      </c>
      <c r="F52" s="599" t="e">
        <v>#DIV/0!</v>
      </c>
    </row>
    <row r="53" spans="1:6" ht="14.25">
      <c r="A53" s="597" t="s">
        <v>345</v>
      </c>
      <c r="B53" s="598">
        <v>4683872.67</v>
      </c>
      <c r="C53" s="598">
        <v>4957980.67</v>
      </c>
      <c r="D53" s="598">
        <v>5274707.924999999</v>
      </c>
      <c r="E53" s="598">
        <v>5360657</v>
      </c>
      <c r="F53" s="599">
        <v>114.44924697323167</v>
      </c>
    </row>
    <row r="54" spans="1:6" ht="14.25">
      <c r="A54" s="607" t="s">
        <v>354</v>
      </c>
      <c r="B54" s="608"/>
      <c r="C54" s="608">
        <v>4818</v>
      </c>
      <c r="D54" s="608"/>
      <c r="E54" s="608">
        <v>4818</v>
      </c>
      <c r="F54" s="609">
        <v>0</v>
      </c>
    </row>
    <row r="55" spans="1:7" ht="15">
      <c r="A55" s="594" t="s">
        <v>356</v>
      </c>
      <c r="B55" s="595">
        <v>148040869.67</v>
      </c>
      <c r="C55" s="595">
        <v>148314977.67</v>
      </c>
      <c r="D55" s="595">
        <v>154038404.925</v>
      </c>
      <c r="E55" s="595">
        <v>152793230</v>
      </c>
      <c r="F55" s="596">
        <v>103.21016780068474</v>
      </c>
      <c r="G55" s="602"/>
    </row>
    <row r="56" spans="1:7" ht="14.25">
      <c r="A56" s="597" t="s">
        <v>81</v>
      </c>
      <c r="B56" s="598"/>
      <c r="C56" s="598"/>
      <c r="D56" s="598"/>
      <c r="E56" s="598"/>
      <c r="F56" s="599"/>
      <c r="G56" s="602"/>
    </row>
    <row r="57" spans="1:7" ht="14.25">
      <c r="A57" s="597" t="s">
        <v>336</v>
      </c>
      <c r="B57" s="598">
        <v>6081909</v>
      </c>
      <c r="C57" s="598">
        <v>6081909</v>
      </c>
      <c r="D57" s="598">
        <v>7244354</v>
      </c>
      <c r="E57" s="598">
        <v>7423052</v>
      </c>
      <c r="F57" s="599">
        <v>122.05134933784771</v>
      </c>
      <c r="G57" s="602"/>
    </row>
    <row r="58" spans="1:7" ht="14.25">
      <c r="A58" s="597" t="s">
        <v>337</v>
      </c>
      <c r="B58" s="598">
        <v>113031985</v>
      </c>
      <c r="C58" s="598">
        <v>113031985</v>
      </c>
      <c r="D58" s="598">
        <v>116479486</v>
      </c>
      <c r="E58" s="598">
        <v>115680699</v>
      </c>
      <c r="F58" s="599">
        <v>102.34333140305374</v>
      </c>
      <c r="G58" s="602"/>
    </row>
    <row r="59" spans="1:7" ht="14.25">
      <c r="A59" s="597" t="s">
        <v>338</v>
      </c>
      <c r="B59" s="598">
        <v>20229872</v>
      </c>
      <c r="C59" s="598">
        <v>20229872</v>
      </c>
      <c r="D59" s="598">
        <v>20979418</v>
      </c>
      <c r="E59" s="598">
        <v>20859886</v>
      </c>
      <c r="F59" s="599">
        <v>103.11427576012345</v>
      </c>
      <c r="G59" s="602"/>
    </row>
    <row r="60" spans="1:7" ht="14.25" customHeight="1" hidden="1">
      <c r="A60" s="597" t="s">
        <v>357</v>
      </c>
      <c r="B60" s="598"/>
      <c r="C60" s="598"/>
      <c r="D60" s="598"/>
      <c r="E60" s="598"/>
      <c r="F60" s="599" t="e">
        <v>#DIV/0!</v>
      </c>
      <c r="G60" s="602"/>
    </row>
    <row r="61" spans="1:7" ht="14.25">
      <c r="A61" s="597" t="s">
        <v>339</v>
      </c>
      <c r="B61" s="598">
        <v>133261857</v>
      </c>
      <c r="C61" s="598">
        <v>133261857</v>
      </c>
      <c r="D61" s="598">
        <v>137458904</v>
      </c>
      <c r="E61" s="598">
        <v>136540585</v>
      </c>
      <c r="F61" s="599">
        <v>102.46036493398107</v>
      </c>
      <c r="G61" s="602"/>
    </row>
    <row r="62" spans="1:7" ht="14.25">
      <c r="A62" s="597" t="s">
        <v>340</v>
      </c>
      <c r="B62" s="598">
        <v>1168564</v>
      </c>
      <c r="C62" s="598">
        <v>1168564</v>
      </c>
      <c r="D62" s="598">
        <v>1190646</v>
      </c>
      <c r="E62" s="598">
        <v>1086262</v>
      </c>
      <c r="F62" s="599">
        <v>92.95699679264466</v>
      </c>
      <c r="G62" s="602"/>
    </row>
    <row r="63" spans="1:7" ht="14.25">
      <c r="A63" s="597" t="s">
        <v>341</v>
      </c>
      <c r="B63" s="598">
        <v>974827</v>
      </c>
      <c r="C63" s="598">
        <v>974827</v>
      </c>
      <c r="D63" s="598">
        <v>999953</v>
      </c>
      <c r="E63" s="598">
        <v>1005546</v>
      </c>
      <c r="F63" s="599">
        <v>103.15122580724581</v>
      </c>
      <c r="G63" s="602"/>
    </row>
    <row r="64" spans="1:8" ht="14.25">
      <c r="A64" s="597" t="s">
        <v>342</v>
      </c>
      <c r="B64" s="598">
        <v>1869840</v>
      </c>
      <c r="C64" s="598">
        <v>1869840</v>
      </c>
      <c r="D64" s="598">
        <v>1869840</v>
      </c>
      <c r="E64" s="598">
        <v>1991972</v>
      </c>
      <c r="F64" s="599">
        <v>106.53168185513199</v>
      </c>
      <c r="G64" s="602"/>
      <c r="H64" s="602"/>
    </row>
    <row r="65" spans="1:8" ht="14.25" customHeight="1" hidden="1">
      <c r="A65" s="597" t="s">
        <v>344</v>
      </c>
      <c r="B65" s="598"/>
      <c r="C65" s="598"/>
      <c r="D65" s="598"/>
      <c r="E65" s="598"/>
      <c r="F65" s="599" t="e">
        <v>#DIV/0!</v>
      </c>
      <c r="G65" s="602"/>
      <c r="H65" s="602"/>
    </row>
    <row r="66" spans="1:9" ht="14.25">
      <c r="A66" s="597" t="s">
        <v>345</v>
      </c>
      <c r="B66" s="598">
        <v>4683872.67</v>
      </c>
      <c r="C66" s="598">
        <v>4957980.67</v>
      </c>
      <c r="D66" s="598">
        <v>5274707.924999999</v>
      </c>
      <c r="E66" s="598">
        <v>4745813</v>
      </c>
      <c r="F66" s="599">
        <v>101.32241703316842</v>
      </c>
      <c r="G66" s="602"/>
      <c r="H66" s="602"/>
      <c r="I66" s="602"/>
    </row>
    <row r="67" spans="1:8" ht="14.25">
      <c r="A67" s="607" t="s">
        <v>354</v>
      </c>
      <c r="B67" s="608"/>
      <c r="C67" s="608"/>
      <c r="D67" s="608"/>
      <c r="E67" s="608">
        <v>4818</v>
      </c>
      <c r="F67" s="609"/>
      <c r="H67" s="602"/>
    </row>
    <row r="68" spans="1:6" ht="15">
      <c r="A68" s="594" t="s">
        <v>358</v>
      </c>
      <c r="B68" s="595">
        <v>551863.3649999984</v>
      </c>
      <c r="C68" s="595">
        <v>277755.36499999836</v>
      </c>
      <c r="D68" s="595">
        <v>3104159.35</v>
      </c>
      <c r="E68" s="595">
        <v>6672523</v>
      </c>
      <c r="F68" s="613" t="s">
        <v>359</v>
      </c>
    </row>
    <row r="69" spans="1:6" ht="14.25">
      <c r="A69" s="597" t="s">
        <v>81</v>
      </c>
      <c r="B69" s="598"/>
      <c r="C69" s="598"/>
      <c r="D69" s="598"/>
      <c r="E69" s="598"/>
      <c r="F69" s="599"/>
    </row>
    <row r="70" spans="1:6" ht="14.25">
      <c r="A70" s="597" t="s">
        <v>336</v>
      </c>
      <c r="B70" s="598">
        <v>4890283.145</v>
      </c>
      <c r="C70" s="598">
        <v>4890283.145</v>
      </c>
      <c r="D70" s="598">
        <v>4050641.5950000007</v>
      </c>
      <c r="E70" s="598">
        <v>4104485</v>
      </c>
      <c r="F70" s="599">
        <v>83.93143869791206</v>
      </c>
    </row>
    <row r="71" spans="1:6" ht="14.25">
      <c r="A71" s="597" t="s">
        <v>337</v>
      </c>
      <c r="B71" s="598">
        <v>-37905451.595</v>
      </c>
      <c r="C71" s="598">
        <v>-37905451.595</v>
      </c>
      <c r="D71" s="598">
        <v>-36146762.355000004</v>
      </c>
      <c r="E71" s="598">
        <v>-34543635</v>
      </c>
      <c r="F71" s="599">
        <v>91.13104724112179</v>
      </c>
    </row>
    <row r="72" spans="1:6" ht="14.25">
      <c r="A72" s="597" t="s">
        <v>338</v>
      </c>
      <c r="B72" s="598">
        <v>5260046.934999999</v>
      </c>
      <c r="C72" s="598">
        <v>5260046.934999999</v>
      </c>
      <c r="D72" s="598">
        <v>5566857.995000001</v>
      </c>
      <c r="E72" s="598">
        <v>6047166</v>
      </c>
      <c r="F72" s="599">
        <v>114.96410725468178</v>
      </c>
    </row>
    <row r="73" spans="1:6" ht="14.25">
      <c r="A73" s="597" t="s">
        <v>339</v>
      </c>
      <c r="B73" s="598">
        <v>-32645404.66</v>
      </c>
      <c r="C73" s="598">
        <v>-32645404.66</v>
      </c>
      <c r="D73" s="598">
        <v>-30579904.360000003</v>
      </c>
      <c r="E73" s="598">
        <v>-28496469</v>
      </c>
      <c r="F73" s="599">
        <v>87.29090448346123</v>
      </c>
    </row>
    <row r="74" spans="1:6" ht="14.25">
      <c r="A74" s="597" t="s">
        <v>340</v>
      </c>
      <c r="B74" s="598">
        <v>2328423.14</v>
      </c>
      <c r="C74" s="598">
        <v>2328423.14</v>
      </c>
      <c r="D74" s="598">
        <v>2482804.14</v>
      </c>
      <c r="E74" s="598">
        <v>2645967</v>
      </c>
      <c r="F74" s="599">
        <v>113.63772136365213</v>
      </c>
    </row>
    <row r="75" spans="1:6" ht="14.25">
      <c r="A75" s="597" t="s">
        <v>341</v>
      </c>
      <c r="B75" s="598">
        <v>189279.97</v>
      </c>
      <c r="C75" s="598">
        <v>189279.97</v>
      </c>
      <c r="D75" s="598">
        <v>355837.58499999996</v>
      </c>
      <c r="E75" s="598">
        <v>542743</v>
      </c>
      <c r="F75" s="599">
        <v>286.7408527167455</v>
      </c>
    </row>
    <row r="76" spans="1:6" ht="14.25">
      <c r="A76" s="597" t="s">
        <v>342</v>
      </c>
      <c r="B76" s="598">
        <v>5743261.075</v>
      </c>
      <c r="C76" s="598">
        <v>5743261.075</v>
      </c>
      <c r="D76" s="598">
        <v>6074014.13</v>
      </c>
      <c r="E76" s="598">
        <v>6103458</v>
      </c>
      <c r="F76" s="599">
        <v>106.27164463353252</v>
      </c>
    </row>
    <row r="77" spans="1:6" ht="14.25">
      <c r="A77" s="597" t="s">
        <v>343</v>
      </c>
      <c r="B77" s="598">
        <v>20046020.695</v>
      </c>
      <c r="C77" s="598">
        <v>20046020.695</v>
      </c>
      <c r="D77" s="598">
        <v>20994874.26</v>
      </c>
      <c r="E77" s="598">
        <v>21431603</v>
      </c>
      <c r="F77" s="599">
        <v>106.91200675725932</v>
      </c>
    </row>
    <row r="78" spans="1:6" ht="14.25" customHeight="1" hidden="1">
      <c r="A78" s="597" t="s">
        <v>344</v>
      </c>
      <c r="B78" s="598">
        <v>0</v>
      </c>
      <c r="C78" s="598">
        <v>0</v>
      </c>
      <c r="D78" s="598">
        <v>0</v>
      </c>
      <c r="E78" s="598">
        <v>0</v>
      </c>
      <c r="F78" s="599" t="e">
        <v>#DIV/0!</v>
      </c>
    </row>
    <row r="79" spans="1:6" ht="14.25">
      <c r="A79" s="597" t="s">
        <v>345</v>
      </c>
      <c r="B79" s="598">
        <v>0</v>
      </c>
      <c r="C79" s="598">
        <v>-274108</v>
      </c>
      <c r="D79" s="598">
        <v>-274108</v>
      </c>
      <c r="E79" s="598">
        <v>340736</v>
      </c>
      <c r="F79" s="614" t="s">
        <v>359</v>
      </c>
    </row>
    <row r="80" spans="1:6" ht="14.25">
      <c r="A80" s="607"/>
      <c r="B80" s="608"/>
      <c r="C80" s="608"/>
      <c r="D80" s="608"/>
      <c r="E80" s="608"/>
      <c r="F80" s="609"/>
    </row>
    <row r="81" spans="1:6" ht="15">
      <c r="A81" s="594" t="s">
        <v>360</v>
      </c>
      <c r="B81" s="595">
        <v>14189501.683999993</v>
      </c>
      <c r="C81" s="595">
        <v>16995597.365000002</v>
      </c>
      <c r="D81" s="595">
        <v>19822001.349999998</v>
      </c>
      <c r="E81" s="595">
        <v>23390365</v>
      </c>
      <c r="F81" s="596">
        <v>164.84275149968693</v>
      </c>
    </row>
    <row r="82" spans="1:6" ht="14.25">
      <c r="A82" s="597" t="s">
        <v>81</v>
      </c>
      <c r="B82" s="598"/>
      <c r="C82" s="598"/>
      <c r="D82" s="598"/>
      <c r="E82" s="598"/>
      <c r="F82" s="599"/>
    </row>
    <row r="83" spans="1:6" ht="14.25">
      <c r="A83" s="597" t="s">
        <v>336</v>
      </c>
      <c r="B83" s="598">
        <v>5690283.145</v>
      </c>
      <c r="C83" s="598">
        <v>6355333.145</v>
      </c>
      <c r="D83" s="598">
        <v>5515691.595000001</v>
      </c>
      <c r="E83" s="598">
        <v>5569535</v>
      </c>
      <c r="F83" s="599">
        <v>97.87799408354398</v>
      </c>
    </row>
    <row r="84" spans="1:6" ht="14.25">
      <c r="A84" s="597" t="s">
        <v>337</v>
      </c>
      <c r="B84" s="598">
        <v>-26407813.276000008</v>
      </c>
      <c r="C84" s="598">
        <v>-28113531.595</v>
      </c>
      <c r="D84" s="598">
        <v>-26354842.355000004</v>
      </c>
      <c r="E84" s="598">
        <v>-24751715</v>
      </c>
      <c r="F84" s="599">
        <v>93.72875649077272</v>
      </c>
    </row>
    <row r="85" spans="1:6" ht="14.25">
      <c r="A85" s="597" t="s">
        <v>338</v>
      </c>
      <c r="B85" s="598">
        <v>5400046.934999999</v>
      </c>
      <c r="C85" s="598">
        <v>6493228.934999999</v>
      </c>
      <c r="D85" s="598">
        <v>6800039.995000001</v>
      </c>
      <c r="E85" s="598">
        <v>7280348</v>
      </c>
      <c r="F85" s="599">
        <v>134.8200874479992</v>
      </c>
    </row>
    <row r="86" spans="1:6" ht="14.25">
      <c r="A86" s="597" t="s">
        <v>339</v>
      </c>
      <c r="B86" s="598">
        <v>-21007766.34100001</v>
      </c>
      <c r="C86" s="598">
        <v>-21620302.66</v>
      </c>
      <c r="D86" s="598">
        <v>-19554802.360000003</v>
      </c>
      <c r="E86" s="598">
        <v>-17471367</v>
      </c>
      <c r="F86" s="599">
        <v>83.16622870039181</v>
      </c>
    </row>
    <row r="87" spans="1:6" ht="14.25">
      <c r="A87" s="597" t="s">
        <v>340</v>
      </c>
      <c r="B87" s="598">
        <v>2728423.14</v>
      </c>
      <c r="C87" s="598">
        <v>3154141.14</v>
      </c>
      <c r="D87" s="598">
        <v>3308522.14</v>
      </c>
      <c r="E87" s="598">
        <v>3471685</v>
      </c>
      <c r="F87" s="599">
        <v>127.24144393526878</v>
      </c>
    </row>
    <row r="88" spans="1:7" ht="14.25">
      <c r="A88" s="597" t="s">
        <v>341</v>
      </c>
      <c r="B88" s="598">
        <v>589279.97</v>
      </c>
      <c r="C88" s="598">
        <v>806763.97</v>
      </c>
      <c r="D88" s="598">
        <v>973321.585</v>
      </c>
      <c r="E88" s="598">
        <v>1160227</v>
      </c>
      <c r="F88" s="599">
        <v>196.88892530998467</v>
      </c>
      <c r="G88" s="602"/>
    </row>
    <row r="89" spans="1:6" ht="14.25">
      <c r="A89" s="597" t="s">
        <v>342</v>
      </c>
      <c r="B89" s="598">
        <v>6143261.075</v>
      </c>
      <c r="C89" s="598">
        <v>6879462.074999999</v>
      </c>
      <c r="D89" s="598">
        <v>7210215.129999999</v>
      </c>
      <c r="E89" s="598">
        <v>7239659</v>
      </c>
      <c r="F89" s="599">
        <v>117.8471647487324</v>
      </c>
    </row>
    <row r="90" spans="1:6" ht="14.25">
      <c r="A90" s="597" t="s">
        <v>343</v>
      </c>
      <c r="B90" s="598">
        <v>20046020.695</v>
      </c>
      <c r="C90" s="598">
        <v>21420199.695</v>
      </c>
      <c r="D90" s="598">
        <v>22369053.26</v>
      </c>
      <c r="E90" s="598">
        <v>22805782</v>
      </c>
      <c r="F90" s="599">
        <v>113.76712788532816</v>
      </c>
    </row>
    <row r="91" spans="1:6" ht="14.25" customHeight="1" hidden="1">
      <c r="A91" s="597" t="s">
        <v>344</v>
      </c>
      <c r="B91" s="598">
        <v>0</v>
      </c>
      <c r="C91" s="598">
        <v>0</v>
      </c>
      <c r="D91" s="598">
        <v>0</v>
      </c>
      <c r="E91" s="598">
        <v>0</v>
      </c>
      <c r="F91" s="599" t="e">
        <v>#DIV/0!</v>
      </c>
    </row>
    <row r="92" spans="1:7" ht="14.25">
      <c r="A92" s="607" t="s">
        <v>345</v>
      </c>
      <c r="B92" s="608">
        <v>0</v>
      </c>
      <c r="C92" s="608">
        <v>0</v>
      </c>
      <c r="D92" s="608">
        <v>0</v>
      </c>
      <c r="E92" s="608">
        <v>614844</v>
      </c>
      <c r="F92" s="609">
        <v>0</v>
      </c>
      <c r="G92" s="602"/>
    </row>
    <row r="93" spans="1:6" ht="15">
      <c r="A93" s="615" t="s">
        <v>361</v>
      </c>
      <c r="B93" s="616">
        <v>14189501.683999991</v>
      </c>
      <c r="C93" s="616">
        <v>16995597.365000002</v>
      </c>
      <c r="D93" s="616">
        <v>19822001.349999998</v>
      </c>
      <c r="E93" s="616">
        <v>23390365</v>
      </c>
      <c r="F93" s="610">
        <v>164.84275149968695</v>
      </c>
    </row>
    <row r="94" spans="1:6" ht="14.25">
      <c r="A94" s="597" t="s">
        <v>81</v>
      </c>
      <c r="B94" s="598"/>
      <c r="C94" s="598"/>
      <c r="D94" s="598"/>
      <c r="E94" s="598"/>
      <c r="F94" s="599"/>
    </row>
    <row r="95" spans="1:6" ht="14.25">
      <c r="A95" s="597" t="s">
        <v>336</v>
      </c>
      <c r="B95" s="598">
        <v>800000</v>
      </c>
      <c r="C95" s="598">
        <v>800000</v>
      </c>
      <c r="D95" s="598">
        <v>800000</v>
      </c>
      <c r="E95" s="598">
        <v>2569535</v>
      </c>
      <c r="F95" s="599">
        <v>321.191875</v>
      </c>
    </row>
    <row r="96" spans="1:6" ht="14.25">
      <c r="A96" s="597" t="s">
        <v>337</v>
      </c>
      <c r="B96" s="598">
        <v>12049501.683999991</v>
      </c>
      <c r="C96" s="598">
        <v>14855597.365</v>
      </c>
      <c r="D96" s="598">
        <v>11021961.354999997</v>
      </c>
      <c r="E96" s="598">
        <v>9248285</v>
      </c>
      <c r="F96" s="599">
        <v>76.75242713381579</v>
      </c>
    </row>
    <row r="97" spans="1:6" ht="14.25">
      <c r="A97" s="597" t="s">
        <v>338</v>
      </c>
      <c r="B97" s="598">
        <v>140000</v>
      </c>
      <c r="C97" s="598">
        <v>140000</v>
      </c>
      <c r="D97" s="598">
        <v>6800039.995000001</v>
      </c>
      <c r="E97" s="598">
        <v>3280348</v>
      </c>
      <c r="F97" s="614" t="s">
        <v>359</v>
      </c>
    </row>
    <row r="98" spans="1:7" ht="14.25">
      <c r="A98" s="597" t="s">
        <v>339</v>
      </c>
      <c r="B98" s="598">
        <v>12189501.683999991</v>
      </c>
      <c r="C98" s="598">
        <v>14995597.365</v>
      </c>
      <c r="D98" s="598">
        <v>17822001.349999998</v>
      </c>
      <c r="E98" s="598">
        <v>12528633</v>
      </c>
      <c r="F98" s="599">
        <v>102.78215898230816</v>
      </c>
      <c r="G98" s="602"/>
    </row>
    <row r="99" spans="1:6" ht="14.25">
      <c r="A99" s="597" t="s">
        <v>340</v>
      </c>
      <c r="B99" s="598">
        <v>400000</v>
      </c>
      <c r="C99" s="598">
        <v>400000</v>
      </c>
      <c r="D99" s="598">
        <v>400000</v>
      </c>
      <c r="E99" s="598">
        <v>3471685</v>
      </c>
      <c r="F99" s="614" t="s">
        <v>359</v>
      </c>
    </row>
    <row r="100" spans="1:8" ht="14.25">
      <c r="A100" s="597" t="s">
        <v>341</v>
      </c>
      <c r="B100" s="598">
        <v>400000</v>
      </c>
      <c r="C100" s="598">
        <v>400000</v>
      </c>
      <c r="D100" s="598">
        <v>400000</v>
      </c>
      <c r="E100" s="598">
        <v>1160227</v>
      </c>
      <c r="F100" s="599">
        <v>290.05675</v>
      </c>
      <c r="H100" s="602"/>
    </row>
    <row r="101" spans="1:6" ht="14.25">
      <c r="A101" s="597" t="s">
        <v>342</v>
      </c>
      <c r="B101" s="598">
        <v>400000</v>
      </c>
      <c r="C101" s="598">
        <v>400000</v>
      </c>
      <c r="D101" s="598">
        <v>400000</v>
      </c>
      <c r="E101" s="598">
        <v>2239659</v>
      </c>
      <c r="F101" s="614" t="s">
        <v>359</v>
      </c>
    </row>
    <row r="102" spans="1:7" ht="14.25">
      <c r="A102" s="597" t="s">
        <v>343</v>
      </c>
      <c r="B102" s="598">
        <v>0</v>
      </c>
      <c r="C102" s="598">
        <v>0</v>
      </c>
      <c r="D102" s="598">
        <v>0</v>
      </c>
      <c r="E102" s="598">
        <v>805782</v>
      </c>
      <c r="F102" s="599">
        <v>0</v>
      </c>
      <c r="G102" s="602"/>
    </row>
    <row r="103" spans="1:6" ht="14.25" customHeight="1" hidden="1">
      <c r="A103" s="597" t="s">
        <v>344</v>
      </c>
      <c r="B103" s="598">
        <v>0</v>
      </c>
      <c r="C103" s="598">
        <v>0</v>
      </c>
      <c r="D103" s="598">
        <v>0</v>
      </c>
      <c r="E103" s="598">
        <v>0</v>
      </c>
      <c r="F103" s="599" t="e">
        <v>#DIV/0!</v>
      </c>
    </row>
    <row r="104" spans="1:6" ht="15" thickBot="1">
      <c r="A104" s="603" t="s">
        <v>345</v>
      </c>
      <c r="B104" s="604">
        <v>0</v>
      </c>
      <c r="C104" s="604">
        <v>0</v>
      </c>
      <c r="D104" s="604">
        <v>0</v>
      </c>
      <c r="E104" s="604">
        <v>614844</v>
      </c>
      <c r="F104" s="605">
        <v>0</v>
      </c>
    </row>
    <row r="105" spans="1:8" ht="7.5" customHeight="1">
      <c r="A105" s="606"/>
      <c r="B105" s="602"/>
      <c r="C105" s="602"/>
      <c r="D105" s="602"/>
      <c r="E105" s="602"/>
      <c r="F105" s="589"/>
      <c r="H105" s="602"/>
    </row>
    <row r="106" spans="1:9" ht="14.25">
      <c r="A106" s="617" t="s">
        <v>362</v>
      </c>
      <c r="B106" s="602"/>
      <c r="C106" s="602"/>
      <c r="D106" s="602"/>
      <c r="E106" s="602"/>
      <c r="F106" s="602"/>
      <c r="H106" s="602"/>
      <c r="I106" s="602"/>
    </row>
    <row r="107" spans="1:6" ht="7.5" customHeight="1">
      <c r="A107" s="617"/>
      <c r="B107" s="602"/>
      <c r="C107" s="602"/>
      <c r="D107" s="602"/>
      <c r="E107" s="602"/>
      <c r="F107" s="602"/>
    </row>
    <row r="108" spans="1:9" ht="14.25">
      <c r="A108" s="587" t="s">
        <v>363</v>
      </c>
      <c r="B108" s="602"/>
      <c r="C108" s="602"/>
      <c r="D108" s="602"/>
      <c r="E108" s="602"/>
      <c r="F108" s="589"/>
      <c r="H108" s="602"/>
      <c r="I108" s="602"/>
    </row>
    <row r="109" spans="1:8" ht="14.25">
      <c r="A109" s="589" t="s">
        <v>364</v>
      </c>
      <c r="B109" s="602"/>
      <c r="C109" s="602"/>
      <c r="D109" s="602"/>
      <c r="E109" s="602"/>
      <c r="F109" s="589"/>
      <c r="H109" s="602"/>
    </row>
    <row r="110" spans="2:6" ht="14.25">
      <c r="B110" s="602"/>
      <c r="C110" s="602"/>
      <c r="D110" s="602"/>
      <c r="E110" s="602"/>
      <c r="F110" s="589"/>
    </row>
    <row r="111" spans="2:8" ht="14.25">
      <c r="B111" s="602"/>
      <c r="C111" s="602"/>
      <c r="D111" s="602"/>
      <c r="E111" s="602"/>
      <c r="F111" s="589"/>
      <c r="H111" s="602"/>
    </row>
    <row r="112" spans="1:6" ht="14.25">
      <c r="A112" s="589"/>
      <c r="B112" s="602"/>
      <c r="C112" s="602"/>
      <c r="D112" s="602"/>
      <c r="E112" s="602"/>
      <c r="F112" s="602"/>
    </row>
    <row r="113" spans="1:6" ht="15">
      <c r="A113" s="589"/>
      <c r="B113" s="618"/>
      <c r="C113" s="618"/>
      <c r="D113" s="618"/>
      <c r="E113" s="618"/>
      <c r="F113" s="618"/>
    </row>
    <row r="114" spans="1:6" ht="14.25">
      <c r="A114" s="588"/>
      <c r="B114" s="602"/>
      <c r="C114" s="602"/>
      <c r="D114" s="602"/>
      <c r="E114" s="602"/>
      <c r="F114" s="602"/>
    </row>
    <row r="115" spans="2:6" ht="14.25">
      <c r="B115" s="602"/>
      <c r="C115" s="602"/>
      <c r="D115" s="602"/>
      <c r="E115" s="602"/>
      <c r="F115" s="602"/>
    </row>
    <row r="116" spans="2:6" ht="16.5" customHeight="1">
      <c r="B116" s="602"/>
      <c r="C116" s="602"/>
      <c r="D116" s="602"/>
      <c r="E116" s="602"/>
      <c r="F116" s="602"/>
    </row>
    <row r="117" spans="2:4" ht="14.25">
      <c r="B117" s="602"/>
      <c r="C117" s="602"/>
      <c r="D117" s="602"/>
    </row>
    <row r="118" spans="2:6" ht="14.25">
      <c r="B118" s="619"/>
      <c r="C118" s="619"/>
      <c r="D118" s="619"/>
      <c r="E118" s="619"/>
      <c r="F118" s="619"/>
    </row>
    <row r="119" spans="1:6" ht="15">
      <c r="A119" s="601"/>
      <c r="B119" s="619"/>
      <c r="C119" s="619"/>
      <c r="D119" s="619"/>
      <c r="E119" s="619"/>
      <c r="F119" s="619"/>
    </row>
    <row r="120" spans="1:6" ht="15">
      <c r="A120" s="601"/>
      <c r="B120" s="619"/>
      <c r="C120" s="619"/>
      <c r="D120" s="619"/>
      <c r="E120" s="619"/>
      <c r="F120" s="619"/>
    </row>
    <row r="121" spans="2:4" ht="14.25">
      <c r="B121" s="619"/>
      <c r="C121" s="619"/>
      <c r="D121" s="619"/>
    </row>
    <row r="122" spans="1:4" ht="15">
      <c r="A122" s="601"/>
      <c r="B122" s="619"/>
      <c r="C122" s="619"/>
      <c r="D122" s="619"/>
    </row>
    <row r="123" spans="1:5" ht="15">
      <c r="A123" s="601"/>
      <c r="B123" s="619"/>
      <c r="C123" s="619"/>
      <c r="D123" s="619"/>
      <c r="E123" s="619"/>
    </row>
    <row r="124" spans="1:5" ht="15">
      <c r="A124" s="601"/>
      <c r="B124" s="619"/>
      <c r="C124" s="619"/>
      <c r="D124" s="619"/>
      <c r="E124" s="619"/>
    </row>
    <row r="125" spans="2:5" ht="14.25">
      <c r="B125" s="620"/>
      <c r="C125" s="619"/>
      <c r="D125" s="619"/>
      <c r="E125" s="619"/>
    </row>
    <row r="127" spans="2:5" ht="14.25">
      <c r="B127" s="619"/>
      <c r="C127" s="619"/>
      <c r="D127" s="619"/>
      <c r="E127" s="619"/>
    </row>
    <row r="130" spans="2:5" ht="14.25">
      <c r="B130" s="619"/>
      <c r="C130" s="619"/>
      <c r="D130" s="619"/>
      <c r="E130" s="619"/>
    </row>
    <row r="132" spans="2:4" ht="14.25">
      <c r="B132" s="619"/>
      <c r="C132" s="619"/>
      <c r="D132" s="619"/>
    </row>
    <row r="133" spans="2:6" ht="14.25">
      <c r="B133" s="619"/>
      <c r="C133" s="619"/>
      <c r="D133" s="619"/>
      <c r="E133" s="619"/>
      <c r="F133" s="619"/>
    </row>
    <row r="134" spans="2:6" ht="14.25">
      <c r="B134" s="619"/>
      <c r="C134" s="619"/>
      <c r="D134" s="619"/>
      <c r="E134" s="619"/>
      <c r="F134" s="619"/>
    </row>
    <row r="138" spans="2:6" ht="14.25">
      <c r="B138" s="619"/>
      <c r="C138" s="619"/>
      <c r="D138" s="619"/>
      <c r="E138" s="619"/>
      <c r="F138" s="619"/>
    </row>
  </sheetData>
  <mergeCells count="8">
    <mergeCell ref="A3:F3"/>
    <mergeCell ref="A4:F4"/>
    <mergeCell ref="A7:A8"/>
    <mergeCell ref="B7:B8"/>
    <mergeCell ref="C7:C8"/>
    <mergeCell ref="D7:D8"/>
    <mergeCell ref="E7:E8"/>
    <mergeCell ref="F7:F8"/>
  </mergeCells>
  <printOptions horizontalCentered="1"/>
  <pageMargins left="1.220472440944882" right="0.35433070866141736" top="0.11811023622047245" bottom="0.1968503937007874" header="0.11811023622047245" footer="0.31496062992125984"/>
  <pageSetup fitToHeight="1" fitToWidth="1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6" sqref="G6"/>
    </sheetView>
  </sheetViews>
  <sheetFormatPr defaultColWidth="10.25390625" defaultRowHeight="12.75"/>
  <cols>
    <col min="1" max="1" width="65.00390625" style="587" customWidth="1"/>
    <col min="2" max="4" width="13.375" style="587" customWidth="1"/>
    <col min="5" max="5" width="13.125" style="587" customWidth="1"/>
    <col min="6" max="6" width="12.25390625" style="587" customWidth="1"/>
    <col min="7" max="7" width="13.125" style="589" customWidth="1"/>
    <col min="8" max="9" width="13.875" style="589" customWidth="1"/>
    <col min="10" max="19" width="8.00390625" style="589" customWidth="1"/>
    <col min="20" max="16384" width="8.00390625" style="587" customWidth="1"/>
  </cols>
  <sheetData>
    <row r="1" spans="1:5" ht="15.75">
      <c r="A1" s="621"/>
      <c r="E1" s="588" t="s">
        <v>380</v>
      </c>
    </row>
    <row r="2" ht="15.75">
      <c r="A2" s="621"/>
    </row>
    <row r="3" spans="1:5" ht="18">
      <c r="A3" s="773" t="s">
        <v>365</v>
      </c>
      <c r="B3" s="773"/>
      <c r="C3" s="773"/>
      <c r="D3" s="773"/>
      <c r="E3" s="773"/>
    </row>
    <row r="4" ht="15">
      <c r="A4" s="606"/>
    </row>
    <row r="5" ht="15" thickBot="1">
      <c r="E5" s="593" t="s">
        <v>0</v>
      </c>
    </row>
    <row r="6" spans="1:5" ht="14.25">
      <c r="A6" s="764" t="s">
        <v>274</v>
      </c>
      <c r="B6" s="766" t="s">
        <v>275</v>
      </c>
      <c r="C6" s="766" t="s">
        <v>276</v>
      </c>
      <c r="D6" s="768" t="s">
        <v>278</v>
      </c>
      <c r="E6" s="770" t="s">
        <v>279</v>
      </c>
    </row>
    <row r="7" spans="1:5" ht="15" thickBot="1">
      <c r="A7" s="774"/>
      <c r="B7" s="775"/>
      <c r="C7" s="775"/>
      <c r="D7" s="776"/>
      <c r="E7" s="772"/>
    </row>
    <row r="8" spans="1:5" ht="15" thickBot="1">
      <c r="A8" s="623" t="s">
        <v>39</v>
      </c>
      <c r="B8" s="624">
        <v>1</v>
      </c>
      <c r="C8" s="624">
        <v>2</v>
      </c>
      <c r="D8" s="624">
        <v>3</v>
      </c>
      <c r="E8" s="625">
        <v>4</v>
      </c>
    </row>
    <row r="9" spans="1:5" ht="15" thickTop="1">
      <c r="A9" s="597"/>
      <c r="B9" s="598"/>
      <c r="C9" s="598"/>
      <c r="D9" s="598"/>
      <c r="E9" s="599"/>
    </row>
    <row r="10" spans="1:5" ht="15">
      <c r="A10" s="594" t="s">
        <v>366</v>
      </c>
      <c r="B10" s="595">
        <v>22042384</v>
      </c>
      <c r="C10" s="595">
        <v>22042384</v>
      </c>
      <c r="D10" s="595">
        <v>23757760.77843186</v>
      </c>
      <c r="E10" s="596">
        <v>107.7821744618543</v>
      </c>
    </row>
    <row r="11" spans="1:5" ht="14.25">
      <c r="A11" s="597" t="s">
        <v>81</v>
      </c>
      <c r="B11" s="598"/>
      <c r="C11" s="598"/>
      <c r="D11" s="598"/>
      <c r="E11" s="599"/>
    </row>
    <row r="12" spans="1:5" ht="14.25">
      <c r="A12" s="597" t="s">
        <v>367</v>
      </c>
      <c r="B12" s="598">
        <v>19122522</v>
      </c>
      <c r="C12" s="598">
        <v>19122522</v>
      </c>
      <c r="D12" s="622">
        <v>20573349</v>
      </c>
      <c r="E12" s="599">
        <v>107.58700656743916</v>
      </c>
    </row>
    <row r="13" spans="1:5" ht="14.25">
      <c r="A13" s="597" t="s">
        <v>368</v>
      </c>
      <c r="B13" s="598">
        <v>1138435</v>
      </c>
      <c r="C13" s="598">
        <v>1138435</v>
      </c>
      <c r="D13" s="622">
        <v>1269195.2835367334</v>
      </c>
      <c r="E13" s="599">
        <v>111.48596832816395</v>
      </c>
    </row>
    <row r="14" spans="1:5" ht="14.25">
      <c r="A14" s="597" t="s">
        <v>369</v>
      </c>
      <c r="B14" s="598">
        <v>121928</v>
      </c>
      <c r="C14" s="598">
        <v>121928</v>
      </c>
      <c r="D14" s="622">
        <v>99388.49489512564</v>
      </c>
      <c r="E14" s="599">
        <v>81.5140860959957</v>
      </c>
    </row>
    <row r="15" spans="1:5" ht="14.25">
      <c r="A15" s="597" t="s">
        <v>370</v>
      </c>
      <c r="B15" s="598">
        <v>1656908</v>
      </c>
      <c r="C15" s="598">
        <v>1656908</v>
      </c>
      <c r="D15" s="622">
        <v>1796872</v>
      </c>
      <c r="E15" s="599">
        <v>108.44730063467615</v>
      </c>
    </row>
    <row r="16" spans="1:5" ht="14.25">
      <c r="A16" s="597" t="s">
        <v>15</v>
      </c>
      <c r="B16" s="598">
        <v>2591</v>
      </c>
      <c r="C16" s="598">
        <v>2591</v>
      </c>
      <c r="D16" s="622">
        <v>18956</v>
      </c>
      <c r="E16" s="614" t="s">
        <v>359</v>
      </c>
    </row>
    <row r="17" spans="1:5" ht="14.25">
      <c r="A17" s="597"/>
      <c r="B17" s="598"/>
      <c r="C17" s="598"/>
      <c r="D17" s="598"/>
      <c r="E17" s="609"/>
    </row>
    <row r="18" spans="1:5" ht="15">
      <c r="A18" s="615" t="s">
        <v>371</v>
      </c>
      <c r="B18" s="616">
        <v>22757012.46</v>
      </c>
      <c r="C18" s="616">
        <v>22757012.035</v>
      </c>
      <c r="D18" s="616">
        <v>24558460.347207</v>
      </c>
      <c r="E18" s="610">
        <v>107.91601221985268</v>
      </c>
    </row>
    <row r="19" spans="1:5" ht="14.25">
      <c r="A19" s="597" t="s">
        <v>81</v>
      </c>
      <c r="B19" s="598"/>
      <c r="C19" s="598"/>
      <c r="D19" s="598"/>
      <c r="E19" s="599"/>
    </row>
    <row r="20" spans="1:5" ht="14.25">
      <c r="A20" s="597" t="s">
        <v>372</v>
      </c>
      <c r="B20" s="598">
        <v>20280971</v>
      </c>
      <c r="C20" s="598">
        <v>20280970.575</v>
      </c>
      <c r="D20" s="598">
        <v>21892182</v>
      </c>
      <c r="E20" s="599">
        <v>107.94444703855648</v>
      </c>
    </row>
    <row r="21" spans="1:5" ht="14.25">
      <c r="A21" s="597" t="s">
        <v>373</v>
      </c>
      <c r="B21" s="598">
        <v>19026909.39</v>
      </c>
      <c r="C21" s="598">
        <v>19026909.39</v>
      </c>
      <c r="D21" s="598">
        <v>20530446</v>
      </c>
      <c r="E21" s="599">
        <v>107.90215888025523</v>
      </c>
    </row>
    <row r="22" spans="1:5" ht="14.25">
      <c r="A22" s="597" t="s">
        <v>374</v>
      </c>
      <c r="B22" s="598">
        <v>1132742.825</v>
      </c>
      <c r="C22" s="598">
        <v>1132742.825</v>
      </c>
      <c r="D22" s="598">
        <v>1262845</v>
      </c>
      <c r="E22" s="599">
        <v>111.48558809012982</v>
      </c>
    </row>
    <row r="23" spans="1:5" ht="14.25">
      <c r="A23" s="597" t="s">
        <v>375</v>
      </c>
      <c r="B23" s="598">
        <v>121318.36</v>
      </c>
      <c r="C23" s="598">
        <v>121318.36</v>
      </c>
      <c r="D23" s="598">
        <v>98891</v>
      </c>
      <c r="E23" s="599">
        <v>81.51363074805825</v>
      </c>
    </row>
    <row r="24" spans="1:5" ht="14.25">
      <c r="A24" s="597" t="s">
        <v>376</v>
      </c>
      <c r="B24" s="598">
        <v>1648623.46</v>
      </c>
      <c r="C24" s="598">
        <v>1648623.46</v>
      </c>
      <c r="D24" s="598">
        <v>1787883</v>
      </c>
      <c r="E24" s="599">
        <v>108.44701918775317</v>
      </c>
    </row>
    <row r="25" spans="1:5" ht="14.25">
      <c r="A25" s="597" t="s">
        <v>377</v>
      </c>
      <c r="B25" s="598">
        <v>2591</v>
      </c>
      <c r="C25" s="598">
        <v>2591</v>
      </c>
      <c r="D25" s="598">
        <v>18956</v>
      </c>
      <c r="E25" s="614" t="s">
        <v>359</v>
      </c>
    </row>
    <row r="26" spans="1:5" ht="14.25">
      <c r="A26" s="597" t="s">
        <v>378</v>
      </c>
      <c r="B26" s="598">
        <v>0</v>
      </c>
      <c r="C26" s="598">
        <v>0</v>
      </c>
      <c r="D26" s="598">
        <v>7874</v>
      </c>
      <c r="E26" s="599">
        <v>0</v>
      </c>
    </row>
    <row r="27" spans="1:5" ht="15" thickBot="1">
      <c r="A27" s="603" t="s">
        <v>379</v>
      </c>
      <c r="B27" s="604">
        <v>824827</v>
      </c>
      <c r="C27" s="604">
        <v>824827</v>
      </c>
      <c r="D27" s="604">
        <v>851565.3472069999</v>
      </c>
      <c r="E27" s="605">
        <v>103.24169155556255</v>
      </c>
    </row>
    <row r="28" spans="1:5" ht="15">
      <c r="A28" s="606"/>
      <c r="B28" s="602"/>
      <c r="C28" s="602"/>
      <c r="D28" s="602"/>
      <c r="E28" s="589"/>
    </row>
    <row r="29" spans="1:5" ht="14.25">
      <c r="A29" s="617" t="s">
        <v>362</v>
      </c>
      <c r="B29" s="602"/>
      <c r="C29" s="602"/>
      <c r="D29" s="602"/>
      <c r="E29" s="602"/>
    </row>
  </sheetData>
  <mergeCells count="6">
    <mergeCell ref="E6:E7"/>
    <mergeCell ref="A3:E3"/>
    <mergeCell ref="A6:A7"/>
    <mergeCell ref="B6:B7"/>
    <mergeCell ref="C6:C7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O1:O1"/>
  <sheetViews>
    <sheetView workbookViewId="0" topLeftCell="A1">
      <selection activeCell="K43" sqref="K43"/>
    </sheetView>
  </sheetViews>
  <sheetFormatPr defaultColWidth="9.00390625" defaultRowHeight="12.75"/>
  <sheetData>
    <row r="1" ht="12.75">
      <c r="O1" t="s">
        <v>382</v>
      </c>
    </row>
  </sheetData>
  <printOptions/>
  <pageMargins left="0.39" right="0.5" top="0.9" bottom="0.55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SheetLayoutView="100" workbookViewId="0" topLeftCell="A1">
      <selection activeCell="F24" sqref="F24"/>
    </sheetView>
  </sheetViews>
  <sheetFormatPr defaultColWidth="9.00390625" defaultRowHeight="12.75"/>
  <cols>
    <col min="1" max="1" width="47.75390625" style="0" customWidth="1"/>
    <col min="2" max="2" width="12.25390625" style="0" customWidth="1"/>
    <col min="3" max="3" width="4.75390625" style="0" customWidth="1"/>
    <col min="4" max="7" width="20.75390625" style="0" customWidth="1"/>
  </cols>
  <sheetData>
    <row r="2" spans="1:7" ht="16.5" customHeight="1">
      <c r="A2" s="181"/>
      <c r="B2" s="181"/>
      <c r="C2" s="181"/>
      <c r="D2" s="181"/>
      <c r="E2" s="181"/>
      <c r="F2" s="181"/>
      <c r="G2" s="182" t="s">
        <v>157</v>
      </c>
    </row>
    <row r="3" spans="1:7" ht="16.5" customHeight="1">
      <c r="A3" s="181"/>
      <c r="B3" s="181"/>
      <c r="C3" s="181"/>
      <c r="D3" s="181"/>
      <c r="E3" s="181"/>
      <c r="F3" s="181"/>
      <c r="G3" s="181"/>
    </row>
    <row r="4" spans="1:7" ht="16.5" customHeight="1">
      <c r="A4" s="181"/>
      <c r="B4" s="181"/>
      <c r="C4" s="181"/>
      <c r="D4" s="181"/>
      <c r="E4" s="181"/>
      <c r="F4" s="181"/>
      <c r="G4" s="181"/>
    </row>
    <row r="5" spans="1:7" ht="16.5" customHeight="1">
      <c r="A5" s="677" t="s">
        <v>158</v>
      </c>
      <c r="B5" s="677"/>
      <c r="C5" s="677"/>
      <c r="D5" s="677"/>
      <c r="E5" s="677"/>
      <c r="F5" s="677"/>
      <c r="G5" s="677"/>
    </row>
    <row r="6" spans="1:7" ht="16.5" customHeight="1">
      <c r="A6" s="677" t="s">
        <v>250</v>
      </c>
      <c r="B6" s="677"/>
      <c r="C6" s="677"/>
      <c r="D6" s="677"/>
      <c r="E6" s="677"/>
      <c r="F6" s="677"/>
      <c r="G6" s="677"/>
    </row>
    <row r="7" spans="1:7" ht="16.5" customHeight="1">
      <c r="A7" s="183"/>
      <c r="B7" s="183"/>
      <c r="C7" s="183"/>
      <c r="D7" s="183"/>
      <c r="E7" s="183"/>
      <c r="F7" s="183"/>
      <c r="G7" s="183"/>
    </row>
    <row r="8" spans="1:7" ht="17.25" customHeight="1" thickBot="1">
      <c r="A8" s="181"/>
      <c r="B8" s="183"/>
      <c r="C8" s="183"/>
      <c r="D8" s="183"/>
      <c r="E8" s="183"/>
      <c r="F8" s="183"/>
      <c r="G8" s="221" t="s">
        <v>0</v>
      </c>
    </row>
    <row r="9" spans="1:7" ht="15">
      <c r="A9" s="678" t="s">
        <v>159</v>
      </c>
      <c r="B9" s="364"/>
      <c r="C9" s="680" t="s">
        <v>6</v>
      </c>
      <c r="D9" s="365" t="s">
        <v>1</v>
      </c>
      <c r="E9" s="680" t="s">
        <v>160</v>
      </c>
      <c r="F9" s="680" t="s">
        <v>161</v>
      </c>
      <c r="G9" s="366" t="s">
        <v>162</v>
      </c>
    </row>
    <row r="10" spans="1:7" ht="15.75" thickBot="1">
      <c r="A10" s="679"/>
      <c r="B10" s="367"/>
      <c r="C10" s="681"/>
      <c r="D10" s="368" t="s">
        <v>247</v>
      </c>
      <c r="E10" s="681"/>
      <c r="F10" s="681"/>
      <c r="G10" s="369" t="s">
        <v>250</v>
      </c>
    </row>
    <row r="11" spans="1:7" ht="16.5" customHeight="1" thickBot="1">
      <c r="A11" s="370" t="s">
        <v>39</v>
      </c>
      <c r="B11" s="371"/>
      <c r="C11" s="372" t="s">
        <v>40</v>
      </c>
      <c r="D11" s="373">
        <v>1</v>
      </c>
      <c r="E11" s="372">
        <v>2</v>
      </c>
      <c r="F11" s="372">
        <v>3</v>
      </c>
      <c r="G11" s="374">
        <v>4</v>
      </c>
    </row>
    <row r="12" spans="1:7" ht="16.5" customHeight="1">
      <c r="A12" s="375" t="s">
        <v>163</v>
      </c>
      <c r="B12" s="376"/>
      <c r="C12" s="377">
        <v>1</v>
      </c>
      <c r="D12" s="378">
        <v>1027305</v>
      </c>
      <c r="E12" s="378">
        <v>287405</v>
      </c>
      <c r="F12" s="378">
        <v>613</v>
      </c>
      <c r="G12" s="379">
        <f>SUM(D12+E12-F12)</f>
        <v>1314097</v>
      </c>
    </row>
    <row r="13" spans="1:7" ht="16.5" customHeight="1">
      <c r="A13" s="380" t="s">
        <v>164</v>
      </c>
      <c r="B13" s="381"/>
      <c r="C13" s="382">
        <v>2</v>
      </c>
      <c r="D13" s="378">
        <v>2911866</v>
      </c>
      <c r="E13" s="378">
        <v>55387</v>
      </c>
      <c r="F13" s="378">
        <v>6882</v>
      </c>
      <c r="G13" s="379">
        <f>SUM(D13+E13-F13)</f>
        <v>2960371</v>
      </c>
    </row>
    <row r="14" spans="1:7" ht="16.5" customHeight="1">
      <c r="A14" s="380" t="s">
        <v>165</v>
      </c>
      <c r="B14" s="381"/>
      <c r="C14" s="382">
        <v>3</v>
      </c>
      <c r="D14" s="378">
        <v>1483558</v>
      </c>
      <c r="E14" s="378">
        <v>238683</v>
      </c>
      <c r="F14" s="378">
        <v>202297</v>
      </c>
      <c r="G14" s="379">
        <f aca="true" t="shared" si="0" ref="G14:G20">SUM(D14+E14-F14)</f>
        <v>1519944</v>
      </c>
    </row>
    <row r="15" spans="1:7" ht="16.5" customHeight="1">
      <c r="A15" s="380" t="s">
        <v>166</v>
      </c>
      <c r="B15" s="381"/>
      <c r="C15" s="382">
        <v>4</v>
      </c>
      <c r="D15" s="378">
        <v>66607</v>
      </c>
      <c r="E15" s="383">
        <v>13021</v>
      </c>
      <c r="F15" s="383">
        <v>12644</v>
      </c>
      <c r="G15" s="379">
        <f t="shared" si="0"/>
        <v>66984</v>
      </c>
    </row>
    <row r="16" spans="1:7" ht="16.5" customHeight="1">
      <c r="A16" s="380" t="s">
        <v>167</v>
      </c>
      <c r="B16" s="381"/>
      <c r="C16" s="382">
        <v>5</v>
      </c>
      <c r="D16" s="378">
        <v>125616</v>
      </c>
      <c r="E16" s="378">
        <v>-400</v>
      </c>
      <c r="F16" s="378"/>
      <c r="G16" s="379">
        <f t="shared" si="0"/>
        <v>125216</v>
      </c>
    </row>
    <row r="17" spans="1:7" ht="16.5" customHeight="1">
      <c r="A17" s="380" t="s">
        <v>168</v>
      </c>
      <c r="B17" s="381"/>
      <c r="C17" s="382">
        <v>6</v>
      </c>
      <c r="D17" s="378">
        <v>381</v>
      </c>
      <c r="E17" s="383"/>
      <c r="F17" s="383"/>
      <c r="G17" s="379">
        <f t="shared" si="0"/>
        <v>381</v>
      </c>
    </row>
    <row r="18" spans="1:7" ht="16.5" customHeight="1">
      <c r="A18" s="384" t="s">
        <v>169</v>
      </c>
      <c r="B18" s="385" t="s">
        <v>170</v>
      </c>
      <c r="C18" s="386">
        <v>7</v>
      </c>
      <c r="D18" s="387">
        <f>SUM(D12:D17)</f>
        <v>5615333</v>
      </c>
      <c r="E18" s="387">
        <f>SUM(E12:E17)</f>
        <v>594096</v>
      </c>
      <c r="F18" s="387">
        <f>SUM(F12:F17)</f>
        <v>222436</v>
      </c>
      <c r="G18" s="388">
        <f t="shared" si="0"/>
        <v>5986993</v>
      </c>
    </row>
    <row r="19" spans="1:7" ht="16.5" customHeight="1">
      <c r="A19" s="380" t="s">
        <v>171</v>
      </c>
      <c r="B19" s="381"/>
      <c r="C19" s="382">
        <v>8</v>
      </c>
      <c r="D19" s="378"/>
      <c r="E19" s="378">
        <v>287405</v>
      </c>
      <c r="F19" s="378">
        <v>287405</v>
      </c>
      <c r="G19" s="379"/>
    </row>
    <row r="20" spans="1:7" ht="16.5" customHeight="1">
      <c r="A20" s="380" t="s">
        <v>172</v>
      </c>
      <c r="B20" s="381"/>
      <c r="C20" s="382">
        <v>9</v>
      </c>
      <c r="D20" s="389">
        <v>24383</v>
      </c>
      <c r="E20" s="389">
        <v>333148</v>
      </c>
      <c r="F20" s="389">
        <v>301847</v>
      </c>
      <c r="G20" s="379">
        <f t="shared" si="0"/>
        <v>55684</v>
      </c>
    </row>
    <row r="21" spans="1:7" ht="16.5" customHeight="1">
      <c r="A21" s="390" t="s">
        <v>173</v>
      </c>
      <c r="B21" s="391"/>
      <c r="C21" s="392"/>
      <c r="D21" s="393"/>
      <c r="E21" s="393"/>
      <c r="F21" s="393"/>
      <c r="G21" s="394"/>
    </row>
    <row r="22" spans="1:7" ht="16.5" customHeight="1">
      <c r="A22" s="395" t="s">
        <v>174</v>
      </c>
      <c r="B22" s="396" t="s">
        <v>175</v>
      </c>
      <c r="C22" s="397">
        <v>10</v>
      </c>
      <c r="D22" s="398">
        <f>SUM(D19:D21)</f>
        <v>24383</v>
      </c>
      <c r="E22" s="398">
        <f>SUM(E19:E20)</f>
        <v>620553</v>
      </c>
      <c r="F22" s="398">
        <f>SUM(F19:F21)</f>
        <v>589252</v>
      </c>
      <c r="G22" s="399">
        <f>SUM(D22+E22-F22)</f>
        <v>55684</v>
      </c>
    </row>
    <row r="23" spans="1:7" ht="16.5" customHeight="1">
      <c r="A23" s="384" t="s">
        <v>176</v>
      </c>
      <c r="B23" s="385"/>
      <c r="C23" s="386">
        <v>11</v>
      </c>
      <c r="D23" s="387">
        <v>-2416888</v>
      </c>
      <c r="E23" s="387">
        <v>-343290</v>
      </c>
      <c r="F23" s="401">
        <v>-216624</v>
      </c>
      <c r="G23" s="388">
        <f>D23+E23-F23</f>
        <v>-2543554</v>
      </c>
    </row>
    <row r="24" spans="1:7" ht="16.5" customHeight="1" thickBot="1">
      <c r="A24" s="402" t="s">
        <v>177</v>
      </c>
      <c r="B24" s="403" t="s">
        <v>268</v>
      </c>
      <c r="C24" s="404">
        <v>12</v>
      </c>
      <c r="D24" s="263">
        <f>SUM(D18+D22+D23)</f>
        <v>3222828</v>
      </c>
      <c r="E24" s="263">
        <v>871359</v>
      </c>
      <c r="F24" s="263">
        <v>595064</v>
      </c>
      <c r="G24" s="405">
        <v>3499123</v>
      </c>
    </row>
  </sheetData>
  <mergeCells count="6">
    <mergeCell ref="A5:G5"/>
    <mergeCell ref="A6:G6"/>
    <mergeCell ref="A9:A10"/>
    <mergeCell ref="C9:C10"/>
    <mergeCell ref="E9:E10"/>
    <mergeCell ref="F9:F10"/>
  </mergeCells>
  <printOptions horizontalCentered="1"/>
  <pageMargins left="0.4330708661417323" right="0.3937007874015748" top="0.984251968503937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zoomScaleSheetLayoutView="100" workbookViewId="0" topLeftCell="A1">
      <selection activeCell="F19" sqref="F19"/>
    </sheetView>
  </sheetViews>
  <sheetFormatPr defaultColWidth="9.00390625" defaultRowHeight="12.75"/>
  <cols>
    <col min="1" max="1" width="66.625" style="0" customWidth="1"/>
    <col min="2" max="2" width="5.25390625" style="184" customWidth="1"/>
    <col min="3" max="9" width="13.875" style="0" customWidth="1"/>
  </cols>
  <sheetData>
    <row r="2" ht="18.75" customHeight="1">
      <c r="H2" s="182" t="s">
        <v>178</v>
      </c>
    </row>
    <row r="3" ht="18.75" customHeight="1">
      <c r="H3" s="185"/>
    </row>
    <row r="4" spans="1:9" ht="18.75" customHeight="1">
      <c r="A4" s="682" t="s">
        <v>179</v>
      </c>
      <c r="B4" s="682"/>
      <c r="C4" s="682"/>
      <c r="D4" s="682"/>
      <c r="E4" s="682"/>
      <c r="F4" s="682"/>
      <c r="G4" s="682"/>
      <c r="H4" s="682"/>
      <c r="I4" s="682"/>
    </row>
    <row r="5" spans="1:9" ht="18.75" customHeight="1">
      <c r="A5" s="682" t="s">
        <v>248</v>
      </c>
      <c r="B5" s="682"/>
      <c r="C5" s="682"/>
      <c r="D5" s="682"/>
      <c r="E5" s="682"/>
      <c r="F5" s="682"/>
      <c r="G5" s="682"/>
      <c r="H5" s="682"/>
      <c r="I5" s="682"/>
    </row>
    <row r="6" spans="1:9" ht="18.75" customHeight="1">
      <c r="A6" s="186"/>
      <c r="H6" s="185"/>
      <c r="I6" s="1"/>
    </row>
    <row r="7" spans="2:8" ht="18.75" customHeight="1" thickBot="1">
      <c r="B7" s="222"/>
      <c r="C7" s="4"/>
      <c r="D7" s="4"/>
      <c r="F7" s="4"/>
      <c r="G7" s="4"/>
      <c r="H7" s="221" t="s">
        <v>0</v>
      </c>
    </row>
    <row r="8" spans="1:8" ht="24.75" customHeight="1">
      <c r="A8" s="406"/>
      <c r="B8" s="683" t="s">
        <v>180</v>
      </c>
      <c r="C8" s="683" t="s">
        <v>181</v>
      </c>
      <c r="D8" s="683" t="s">
        <v>182</v>
      </c>
      <c r="E8" s="686" t="s">
        <v>183</v>
      </c>
      <c r="F8" s="686" t="s">
        <v>184</v>
      </c>
      <c r="G8" s="688" t="s">
        <v>185</v>
      </c>
      <c r="H8" s="689" t="s">
        <v>186</v>
      </c>
    </row>
    <row r="9" spans="1:8" ht="24.75" customHeight="1" thickBot="1">
      <c r="A9" s="407"/>
      <c r="B9" s="684"/>
      <c r="C9" s="685"/>
      <c r="D9" s="684"/>
      <c r="E9" s="687"/>
      <c r="F9" s="687"/>
      <c r="G9" s="687"/>
      <c r="H9" s="690"/>
    </row>
    <row r="10" spans="1:8" ht="19.5" customHeight="1" thickBot="1">
      <c r="A10" s="408" t="s">
        <v>39</v>
      </c>
      <c r="B10" s="409" t="s">
        <v>40</v>
      </c>
      <c r="C10" s="410">
        <v>1</v>
      </c>
      <c r="D10" s="410">
        <v>2</v>
      </c>
      <c r="E10" s="410">
        <v>3</v>
      </c>
      <c r="F10" s="410">
        <v>4</v>
      </c>
      <c r="G10" s="410">
        <v>5</v>
      </c>
      <c r="H10" s="411" t="s">
        <v>251</v>
      </c>
    </row>
    <row r="11" spans="1:8" ht="28.5" customHeight="1">
      <c r="A11" s="412" t="s">
        <v>252</v>
      </c>
      <c r="B11" s="413">
        <v>1</v>
      </c>
      <c r="C11" s="414"/>
      <c r="D11" s="414">
        <v>8870</v>
      </c>
      <c r="E11" s="414"/>
      <c r="F11" s="415"/>
      <c r="G11" s="416">
        <v>15513</v>
      </c>
      <c r="H11" s="417">
        <f>SUM(C11:G11)</f>
        <v>24383</v>
      </c>
    </row>
    <row r="12" spans="1:8" ht="30.75" customHeight="1">
      <c r="A12" s="418" t="s">
        <v>187</v>
      </c>
      <c r="B12" s="419">
        <v>2</v>
      </c>
      <c r="C12" s="416">
        <v>287405</v>
      </c>
      <c r="D12" s="416">
        <v>68762</v>
      </c>
      <c r="E12" s="420">
        <v>247436</v>
      </c>
      <c r="F12" s="416">
        <v>13021</v>
      </c>
      <c r="G12" s="416">
        <v>3417</v>
      </c>
      <c r="H12" s="421">
        <f>SUM(C12:G12)</f>
        <v>620041</v>
      </c>
    </row>
    <row r="13" spans="1:8" ht="30.75" customHeight="1">
      <c r="A13" s="422" t="s">
        <v>253</v>
      </c>
      <c r="B13" s="423">
        <v>3</v>
      </c>
      <c r="C13" s="424"/>
      <c r="D13" s="424"/>
      <c r="E13" s="425"/>
      <c r="F13" s="424"/>
      <c r="G13" s="424">
        <v>512</v>
      </c>
      <c r="H13" s="426">
        <v>512</v>
      </c>
    </row>
    <row r="14" spans="1:8" ht="16.5" customHeight="1">
      <c r="A14" s="195"/>
      <c r="B14" s="427"/>
      <c r="C14" s="424"/>
      <c r="D14" s="424"/>
      <c r="E14" s="425"/>
      <c r="F14" s="424"/>
      <c r="G14" s="424"/>
      <c r="H14" s="428"/>
    </row>
    <row r="15" spans="1:8" ht="17.25" customHeight="1">
      <c r="A15" s="429" t="s">
        <v>262</v>
      </c>
      <c r="B15" s="430">
        <v>4</v>
      </c>
      <c r="C15" s="431">
        <f>SUM(C12:C12)</f>
        <v>287405</v>
      </c>
      <c r="D15" s="431">
        <f>SUM(D12:D12)</f>
        <v>68762</v>
      </c>
      <c r="E15" s="432">
        <f>SUM(E12:E12)</f>
        <v>247436</v>
      </c>
      <c r="F15" s="431">
        <f>SUM(F12:F14)</f>
        <v>13021</v>
      </c>
      <c r="G15" s="431">
        <f>SUM(G12:G14)</f>
        <v>3929</v>
      </c>
      <c r="H15" s="433">
        <f>SUM(H12:H14)</f>
        <v>620553</v>
      </c>
    </row>
    <row r="16" spans="1:8" ht="19.5" customHeight="1">
      <c r="A16" s="195" t="s">
        <v>188</v>
      </c>
      <c r="B16" s="427"/>
      <c r="C16" s="424"/>
      <c r="D16" s="424"/>
      <c r="E16" s="425"/>
      <c r="F16" s="424"/>
      <c r="G16" s="424"/>
      <c r="H16" s="428"/>
    </row>
    <row r="17" spans="1:8" ht="19.5" customHeight="1">
      <c r="A17" s="191" t="s">
        <v>45</v>
      </c>
      <c r="B17" s="434">
        <v>5</v>
      </c>
      <c r="C17" s="435">
        <v>287405</v>
      </c>
      <c r="D17" s="435">
        <v>19457</v>
      </c>
      <c r="E17" s="436">
        <v>188605</v>
      </c>
      <c r="F17" s="435">
        <v>622</v>
      </c>
      <c r="G17" s="435">
        <v>660</v>
      </c>
      <c r="H17" s="437">
        <f>SUM(C17:G17)</f>
        <v>496749</v>
      </c>
    </row>
    <row r="18" spans="1:8" s="187" customFormat="1" ht="27" customHeight="1">
      <c r="A18" s="418" t="s">
        <v>189</v>
      </c>
      <c r="B18" s="423">
        <v>6</v>
      </c>
      <c r="C18" s="416"/>
      <c r="D18" s="416">
        <v>26318</v>
      </c>
      <c r="E18" s="420">
        <v>53451</v>
      </c>
      <c r="F18" s="416">
        <v>12399</v>
      </c>
      <c r="G18" s="416">
        <v>335</v>
      </c>
      <c r="H18" s="421">
        <f>SUM(C18:G18)</f>
        <v>92503</v>
      </c>
    </row>
    <row r="19" spans="1:8" s="2" customFormat="1" ht="18.75" customHeight="1">
      <c r="A19" s="446" t="s">
        <v>190</v>
      </c>
      <c r="B19" s="438"/>
      <c r="C19" s="448"/>
      <c r="D19" s="431"/>
      <c r="E19" s="432"/>
      <c r="F19" s="431"/>
      <c r="G19" s="431"/>
      <c r="H19" s="433"/>
    </row>
    <row r="20" spans="1:8" s="2" customFormat="1" ht="18" customHeight="1">
      <c r="A20" s="447" t="s">
        <v>254</v>
      </c>
      <c r="B20" s="413">
        <v>7</v>
      </c>
      <c r="C20" s="449">
        <f>SUM(C17:C19)</f>
        <v>287405</v>
      </c>
      <c r="D20" s="439">
        <f>SUM(D17:D19)</f>
        <v>45775</v>
      </c>
      <c r="E20" s="440">
        <f>SUM(E17:E19)</f>
        <v>242056</v>
      </c>
      <c r="F20" s="431">
        <v>13021</v>
      </c>
      <c r="G20" s="439">
        <f>SUM(G17:G19)</f>
        <v>995</v>
      </c>
      <c r="H20" s="441">
        <f>SUM(C20:G20)</f>
        <v>589252</v>
      </c>
    </row>
    <row r="21" spans="1:8" s="187" customFormat="1" ht="45" customHeight="1" thickBot="1">
      <c r="A21" s="442" t="s">
        <v>191</v>
      </c>
      <c r="B21" s="450">
        <v>8</v>
      </c>
      <c r="C21" s="443"/>
      <c r="D21" s="443">
        <f>SUM(D11+D15-D20)</f>
        <v>31857</v>
      </c>
      <c r="E21" s="444">
        <f>SUM(E11+E15-E20)</f>
        <v>5380</v>
      </c>
      <c r="F21" s="444"/>
      <c r="G21" s="444">
        <f>SUM(G11+G15-G20)</f>
        <v>18447</v>
      </c>
      <c r="H21" s="445">
        <f>SUM(H11+H15-H20)</f>
        <v>55684</v>
      </c>
    </row>
    <row r="22" ht="18.75" customHeight="1"/>
    <row r="23" ht="18.75" customHeight="1"/>
    <row r="24" ht="18.75" customHeight="1"/>
    <row r="25" ht="18.75" customHeight="1"/>
    <row r="26" ht="18.75" customHeight="1"/>
    <row r="27" spans="1:9" ht="18.75" customHeight="1">
      <c r="A27" s="183"/>
      <c r="B27" s="188"/>
      <c r="C27" s="183"/>
      <c r="D27" s="183"/>
      <c r="E27" s="183"/>
      <c r="F27" s="183"/>
      <c r="G27" s="183"/>
      <c r="H27" s="183"/>
      <c r="I27" s="183"/>
    </row>
    <row r="28" spans="1:9" ht="18.75" customHeight="1">
      <c r="A28" s="183"/>
      <c r="B28" s="188"/>
      <c r="C28" s="183"/>
      <c r="D28" s="183"/>
      <c r="E28" s="183"/>
      <c r="F28" s="183"/>
      <c r="G28" s="183"/>
      <c r="H28" s="183"/>
      <c r="I28" s="183"/>
    </row>
    <row r="29" spans="1:9" ht="18.75" customHeight="1">
      <c r="A29" s="183"/>
      <c r="B29" s="188"/>
      <c r="C29" s="183"/>
      <c r="D29" s="183"/>
      <c r="E29" s="183"/>
      <c r="F29" s="183"/>
      <c r="G29" s="183"/>
      <c r="H29" s="183"/>
      <c r="I29" s="183"/>
    </row>
    <row r="30" spans="1:9" ht="18.75" customHeight="1">
      <c r="A30" s="183"/>
      <c r="B30" s="188"/>
      <c r="C30" s="183"/>
      <c r="D30" s="183"/>
      <c r="E30" s="183"/>
      <c r="F30" s="183"/>
      <c r="G30" s="183"/>
      <c r="H30" s="183"/>
      <c r="I30" s="183"/>
    </row>
    <row r="31" spans="1:9" ht="18.75" customHeight="1">
      <c r="A31" s="183"/>
      <c r="B31" s="188"/>
      <c r="C31" s="183"/>
      <c r="D31" s="183"/>
      <c r="E31" s="183"/>
      <c r="F31" s="183"/>
      <c r="G31" s="183"/>
      <c r="H31" s="183"/>
      <c r="I31" s="183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mergeCells count="9">
    <mergeCell ref="A4:I4"/>
    <mergeCell ref="A5:I5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4724409448818898" right="0.3937007874015748" top="0.7874015748031497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6"/>
  <sheetViews>
    <sheetView zoomScale="75" zoomScaleNormal="75" workbookViewId="0" topLeftCell="A1">
      <selection activeCell="A4" sqref="A4:K4"/>
    </sheetView>
  </sheetViews>
  <sheetFormatPr defaultColWidth="9.00390625" defaultRowHeight="12.75"/>
  <cols>
    <col min="1" max="1" width="8.00390625" style="0" customWidth="1"/>
    <col min="2" max="2" width="20.25390625" style="0" customWidth="1"/>
    <col min="3" max="3" width="20.75390625" style="0" customWidth="1"/>
    <col min="4" max="4" width="21.75390625" style="0" customWidth="1"/>
    <col min="5" max="5" width="19.00390625" style="0" bestFit="1" customWidth="1"/>
    <col min="6" max="6" width="18.75390625" style="0" bestFit="1" customWidth="1"/>
    <col min="7" max="9" width="14.875" style="0" bestFit="1" customWidth="1"/>
    <col min="10" max="10" width="15.75390625" style="0" customWidth="1"/>
    <col min="11" max="11" width="15.625" style="0" customWidth="1"/>
    <col min="12" max="12" width="18.625" style="0" bestFit="1" customWidth="1"/>
    <col min="13" max="13" width="15.625" style="0" customWidth="1"/>
  </cols>
  <sheetData>
    <row r="2" ht="15">
      <c r="K2" s="63" t="s">
        <v>270</v>
      </c>
    </row>
    <row r="3" ht="15">
      <c r="K3" s="63"/>
    </row>
    <row r="4" spans="1:11" ht="15" customHeight="1">
      <c r="A4" s="667" t="s">
        <v>381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</row>
    <row r="5" ht="13.5" thickBot="1"/>
    <row r="6" spans="1:11" ht="18.75" customHeight="1" thickBot="1">
      <c r="A6" s="695" t="s">
        <v>233</v>
      </c>
      <c r="B6" s="698" t="s">
        <v>192</v>
      </c>
      <c r="C6" s="701" t="s">
        <v>193</v>
      </c>
      <c r="D6" s="668" t="s">
        <v>234</v>
      </c>
      <c r="E6" s="665"/>
      <c r="F6" s="665"/>
      <c r="G6" s="665"/>
      <c r="H6" s="665"/>
      <c r="I6" s="665"/>
      <c r="J6" s="665"/>
      <c r="K6" s="666"/>
    </row>
    <row r="7" spans="1:11" ht="13.5" customHeight="1" thickBot="1">
      <c r="A7" s="696"/>
      <c r="B7" s="699"/>
      <c r="C7" s="702"/>
      <c r="D7" s="691" t="s">
        <v>269</v>
      </c>
      <c r="E7" s="693" t="s">
        <v>235</v>
      </c>
      <c r="F7" s="693"/>
      <c r="G7" s="693"/>
      <c r="H7" s="693"/>
      <c r="I7" s="693"/>
      <c r="J7" s="693"/>
      <c r="K7" s="694"/>
    </row>
    <row r="8" spans="1:11" ht="69.75" customHeight="1" thickBot="1">
      <c r="A8" s="697"/>
      <c r="B8" s="700"/>
      <c r="C8" s="703"/>
      <c r="D8" s="692"/>
      <c r="E8" s="296" t="s">
        <v>236</v>
      </c>
      <c r="F8" s="297" t="s">
        <v>237</v>
      </c>
      <c r="G8" s="298" t="s">
        <v>238</v>
      </c>
      <c r="H8" s="298" t="s">
        <v>239</v>
      </c>
      <c r="I8" s="298" t="s">
        <v>240</v>
      </c>
      <c r="J8" s="298" t="s">
        <v>241</v>
      </c>
      <c r="K8" s="299" t="s">
        <v>242</v>
      </c>
    </row>
    <row r="9" spans="1:13" ht="12.75">
      <c r="A9" s="300">
        <v>210</v>
      </c>
      <c r="B9" s="301" t="s">
        <v>194</v>
      </c>
      <c r="C9" s="302">
        <v>1364942345.58</v>
      </c>
      <c r="D9" s="189">
        <v>79066659.99999987</v>
      </c>
      <c r="E9" s="303">
        <v>687641817.4799998</v>
      </c>
      <c r="F9" s="304">
        <v>577044427.1500002</v>
      </c>
      <c r="G9" s="304">
        <v>650635.5</v>
      </c>
      <c r="H9" s="303">
        <v>701593.1</v>
      </c>
      <c r="I9" s="304">
        <v>2444241.4</v>
      </c>
      <c r="J9" s="304">
        <v>17392970.95</v>
      </c>
      <c r="K9" s="305">
        <v>0</v>
      </c>
      <c r="L9" s="584"/>
      <c r="M9" s="584"/>
    </row>
    <row r="10" spans="1:13" ht="12.75">
      <c r="A10" s="300">
        <v>280</v>
      </c>
      <c r="B10" s="306" t="s">
        <v>195</v>
      </c>
      <c r="C10" s="307">
        <v>334543713.33000004</v>
      </c>
      <c r="D10" s="189">
        <v>40598794.98</v>
      </c>
      <c r="E10" s="308">
        <v>179807780.95000002</v>
      </c>
      <c r="F10" s="309">
        <v>111826445.4</v>
      </c>
      <c r="G10" s="309">
        <v>353755</v>
      </c>
      <c r="H10" s="308">
        <v>5009</v>
      </c>
      <c r="I10" s="309">
        <v>236075</v>
      </c>
      <c r="J10" s="309">
        <v>1715853</v>
      </c>
      <c r="K10" s="310">
        <v>0</v>
      </c>
      <c r="L10" s="584"/>
      <c r="M10" s="584"/>
    </row>
    <row r="11" spans="1:13" ht="12.75">
      <c r="A11" s="300">
        <v>20</v>
      </c>
      <c r="B11" s="311" t="s">
        <v>196</v>
      </c>
      <c r="C11" s="307">
        <v>4079331268.94</v>
      </c>
      <c r="D11" s="189">
        <v>170366055.33999982</v>
      </c>
      <c r="E11" s="308">
        <v>2198360989.6400003</v>
      </c>
      <c r="F11" s="308">
        <v>1583441602.78</v>
      </c>
      <c r="G11" s="308">
        <v>1835898.53</v>
      </c>
      <c r="H11" s="308">
        <v>4248134.64</v>
      </c>
      <c r="I11" s="308">
        <v>2404434</v>
      </c>
      <c r="J11" s="308">
        <v>118674154.01</v>
      </c>
      <c r="K11" s="312">
        <v>0</v>
      </c>
      <c r="L11" s="584"/>
      <c r="M11" s="584"/>
    </row>
    <row r="12" spans="1:13" ht="12.75">
      <c r="A12" s="300">
        <v>30</v>
      </c>
      <c r="B12" s="306" t="s">
        <v>197</v>
      </c>
      <c r="C12" s="307">
        <v>698027323.7600001</v>
      </c>
      <c r="D12" s="189">
        <v>61477482.19999993</v>
      </c>
      <c r="E12" s="308">
        <v>348112060.4400002</v>
      </c>
      <c r="F12" s="308">
        <v>277909742.71999997</v>
      </c>
      <c r="G12" s="309">
        <v>2541424.4</v>
      </c>
      <c r="H12" s="313">
        <v>1475883</v>
      </c>
      <c r="I12" s="313">
        <v>1472394</v>
      </c>
      <c r="J12" s="313">
        <v>5038337</v>
      </c>
      <c r="K12" s="312">
        <v>0</v>
      </c>
      <c r="L12" s="584"/>
      <c r="M12" s="584"/>
    </row>
    <row r="13" spans="1:13" ht="12.75">
      <c r="A13" s="300">
        <v>170</v>
      </c>
      <c r="B13" s="306" t="s">
        <v>198</v>
      </c>
      <c r="C13" s="307">
        <v>240693376.60999992</v>
      </c>
      <c r="D13" s="189">
        <v>34844972.06999996</v>
      </c>
      <c r="E13" s="309">
        <v>129041942.60999998</v>
      </c>
      <c r="F13" s="309">
        <v>73153437.64999999</v>
      </c>
      <c r="G13" s="309">
        <v>1040629.5</v>
      </c>
      <c r="H13" s="308">
        <v>38224</v>
      </c>
      <c r="I13" s="309">
        <v>637780.4</v>
      </c>
      <c r="J13" s="309">
        <v>1936390.38</v>
      </c>
      <c r="K13" s="310">
        <v>0</v>
      </c>
      <c r="L13" s="584"/>
      <c r="M13" s="584"/>
    </row>
    <row r="14" spans="1:13" ht="12.75">
      <c r="A14" s="300">
        <v>180</v>
      </c>
      <c r="B14" s="306" t="s">
        <v>199</v>
      </c>
      <c r="C14" s="307">
        <v>311899108.48999983</v>
      </c>
      <c r="D14" s="189">
        <v>63943644.28999995</v>
      </c>
      <c r="E14" s="309">
        <v>156803102.51999995</v>
      </c>
      <c r="F14" s="309">
        <v>86407545.17999995</v>
      </c>
      <c r="G14" s="309">
        <v>127552</v>
      </c>
      <c r="H14" s="308">
        <v>271645</v>
      </c>
      <c r="I14" s="309">
        <v>685444</v>
      </c>
      <c r="J14" s="309">
        <v>3660175.5</v>
      </c>
      <c r="K14" s="310">
        <v>0</v>
      </c>
      <c r="L14" s="584"/>
      <c r="M14" s="584"/>
    </row>
    <row r="15" spans="1:13" ht="12.75">
      <c r="A15" s="300">
        <v>50</v>
      </c>
      <c r="B15" s="306" t="s">
        <v>200</v>
      </c>
      <c r="C15" s="307">
        <v>335465324.6399999</v>
      </c>
      <c r="D15" s="189">
        <v>35698085.53999998</v>
      </c>
      <c r="E15" s="308">
        <v>183967013.2699999</v>
      </c>
      <c r="F15" s="313">
        <v>109403717.17000005</v>
      </c>
      <c r="G15" s="313">
        <v>669506.06</v>
      </c>
      <c r="H15" s="313">
        <v>471424</v>
      </c>
      <c r="I15" s="313">
        <v>793815.6</v>
      </c>
      <c r="J15" s="309">
        <v>4461763</v>
      </c>
      <c r="K15" s="314">
        <v>0</v>
      </c>
      <c r="L15" s="584"/>
      <c r="M15" s="584"/>
    </row>
    <row r="16" spans="1:13" ht="12.75">
      <c r="A16" s="300">
        <v>60</v>
      </c>
      <c r="B16" s="306" t="s">
        <v>201</v>
      </c>
      <c r="C16" s="307">
        <v>638369456.7699999</v>
      </c>
      <c r="D16" s="189">
        <v>52895360.78999999</v>
      </c>
      <c r="E16" s="308">
        <v>347072483.6099997</v>
      </c>
      <c r="F16" s="309">
        <v>234198483.07000008</v>
      </c>
      <c r="G16" s="309">
        <v>863504.6</v>
      </c>
      <c r="H16" s="308">
        <v>640453.7</v>
      </c>
      <c r="I16" s="309">
        <v>1633340</v>
      </c>
      <c r="J16" s="309">
        <v>1040747</v>
      </c>
      <c r="K16" s="314">
        <v>25084</v>
      </c>
      <c r="L16" s="584"/>
      <c r="M16" s="584"/>
    </row>
    <row r="17" spans="1:13" ht="12.75">
      <c r="A17" s="300">
        <v>290</v>
      </c>
      <c r="B17" s="315" t="s">
        <v>202</v>
      </c>
      <c r="C17" s="307">
        <v>332348001.90999985</v>
      </c>
      <c r="D17" s="189">
        <v>27118318.90999995</v>
      </c>
      <c r="E17" s="308">
        <v>135429660.36999997</v>
      </c>
      <c r="F17" s="309">
        <v>159470324.62999994</v>
      </c>
      <c r="G17" s="309">
        <v>423893</v>
      </c>
      <c r="H17" s="308">
        <v>26359</v>
      </c>
      <c r="I17" s="309">
        <v>604593</v>
      </c>
      <c r="J17" s="309">
        <v>9274853</v>
      </c>
      <c r="K17" s="310">
        <v>0</v>
      </c>
      <c r="L17" s="584"/>
      <c r="M17" s="584"/>
    </row>
    <row r="18" spans="1:13" ht="12.75">
      <c r="A18" s="300">
        <v>120</v>
      </c>
      <c r="B18" s="306" t="s">
        <v>203</v>
      </c>
      <c r="C18" s="307">
        <v>413194453.0599998</v>
      </c>
      <c r="D18" s="189">
        <v>35028946.06999996</v>
      </c>
      <c r="E18" s="313">
        <v>202406695.71999994</v>
      </c>
      <c r="F18" s="309">
        <v>167861485.54999986</v>
      </c>
      <c r="G18" s="309">
        <v>3467724.72</v>
      </c>
      <c r="H18" s="308">
        <v>675795</v>
      </c>
      <c r="I18" s="309">
        <v>2438773</v>
      </c>
      <c r="J18" s="309">
        <v>1315033</v>
      </c>
      <c r="K18" s="316">
        <v>0</v>
      </c>
      <c r="L18" s="584"/>
      <c r="M18" s="584"/>
    </row>
    <row r="19" spans="1:13" ht="12.75">
      <c r="A19" s="300">
        <v>340</v>
      </c>
      <c r="B19" s="306" t="s">
        <v>204</v>
      </c>
      <c r="C19" s="307">
        <v>1332110168.0500007</v>
      </c>
      <c r="D19" s="189">
        <v>62584309.04000015</v>
      </c>
      <c r="E19" s="308">
        <v>789578743.2300003</v>
      </c>
      <c r="F19" s="309">
        <v>470125064.3000001</v>
      </c>
      <c r="G19" s="309">
        <v>1886778</v>
      </c>
      <c r="H19" s="308">
        <v>1227578.46</v>
      </c>
      <c r="I19" s="309">
        <v>956228.4</v>
      </c>
      <c r="J19" s="309">
        <v>5751466.620000001</v>
      </c>
      <c r="K19" s="310">
        <v>0</v>
      </c>
      <c r="L19" s="584"/>
      <c r="M19" s="584"/>
    </row>
    <row r="20" spans="1:13" ht="12.75">
      <c r="A20" s="300">
        <v>350</v>
      </c>
      <c r="B20" s="306" t="s">
        <v>205</v>
      </c>
      <c r="C20" s="307">
        <v>204726467.90000004</v>
      </c>
      <c r="D20" s="189">
        <v>23021012.38000001</v>
      </c>
      <c r="E20" s="308">
        <v>103993507.67000002</v>
      </c>
      <c r="F20" s="309">
        <v>74036679.15</v>
      </c>
      <c r="G20" s="309">
        <v>1098405</v>
      </c>
      <c r="H20" s="308">
        <v>541892.7</v>
      </c>
      <c r="I20" s="309">
        <v>1333800</v>
      </c>
      <c r="J20" s="309">
        <v>701171</v>
      </c>
      <c r="K20" s="310">
        <v>0</v>
      </c>
      <c r="L20" s="584"/>
      <c r="M20" s="584"/>
    </row>
    <row r="21" spans="1:13" ht="12.75">
      <c r="A21" s="300">
        <v>130</v>
      </c>
      <c r="B21" s="306" t="s">
        <v>206</v>
      </c>
      <c r="C21" s="307">
        <v>342780389.93999994</v>
      </c>
      <c r="D21" s="189">
        <v>5232437.799999967</v>
      </c>
      <c r="E21" s="313">
        <v>177287361.48</v>
      </c>
      <c r="F21" s="309">
        <v>150894869.15999994</v>
      </c>
      <c r="G21" s="309">
        <v>923795.3</v>
      </c>
      <c r="H21" s="308">
        <v>123200.7</v>
      </c>
      <c r="I21" s="309">
        <v>1836421.5</v>
      </c>
      <c r="J21" s="309">
        <v>6482304</v>
      </c>
      <c r="K21" s="310">
        <v>0</v>
      </c>
      <c r="L21" s="584"/>
      <c r="M21" s="584"/>
    </row>
    <row r="22" spans="1:13" ht="12.75">
      <c r="A22" s="300">
        <v>190</v>
      </c>
      <c r="B22" s="306" t="s">
        <v>207</v>
      </c>
      <c r="C22" s="307">
        <v>414620301.69999987</v>
      </c>
      <c r="D22" s="189">
        <v>9558370.069999997</v>
      </c>
      <c r="E22" s="309">
        <v>231713842.4699999</v>
      </c>
      <c r="F22" s="309">
        <v>165345546.05999997</v>
      </c>
      <c r="G22" s="309">
        <v>603038</v>
      </c>
      <c r="H22" s="308">
        <v>352469.1</v>
      </c>
      <c r="I22" s="309">
        <v>445730</v>
      </c>
      <c r="J22" s="309">
        <v>6601306</v>
      </c>
      <c r="K22" s="310">
        <v>0</v>
      </c>
      <c r="L22" s="584"/>
      <c r="M22" s="584"/>
    </row>
    <row r="23" spans="1:13" ht="12.75">
      <c r="A23" s="300">
        <v>220</v>
      </c>
      <c r="B23" s="317" t="s">
        <v>208</v>
      </c>
      <c r="C23" s="307">
        <v>797263486.4899998</v>
      </c>
      <c r="D23" s="189">
        <v>49122066.14999997</v>
      </c>
      <c r="E23" s="308">
        <v>381576211.49</v>
      </c>
      <c r="F23" s="309">
        <v>360158136.67</v>
      </c>
      <c r="G23" s="309">
        <v>910540.8</v>
      </c>
      <c r="H23" s="308">
        <v>2334505.4</v>
      </c>
      <c r="I23" s="309">
        <v>2290667.8</v>
      </c>
      <c r="J23" s="309">
        <v>871358.18</v>
      </c>
      <c r="K23" s="310">
        <v>0</v>
      </c>
      <c r="L23" s="584"/>
      <c r="M23" s="584"/>
    </row>
    <row r="24" spans="1:13" ht="12.75">
      <c r="A24" s="300">
        <v>200</v>
      </c>
      <c r="B24" s="306" t="s">
        <v>209</v>
      </c>
      <c r="C24" s="307">
        <v>862522717.5400007</v>
      </c>
      <c r="D24" s="189">
        <v>67579471.46000007</v>
      </c>
      <c r="E24" s="309">
        <v>352491596.18000036</v>
      </c>
      <c r="F24" s="309">
        <v>433736534.9000002</v>
      </c>
      <c r="G24" s="309">
        <v>253546</v>
      </c>
      <c r="H24" s="308">
        <v>48049</v>
      </c>
      <c r="I24" s="309">
        <v>1803377</v>
      </c>
      <c r="J24" s="309">
        <v>6610143</v>
      </c>
      <c r="K24" s="310">
        <v>0</v>
      </c>
      <c r="L24" s="584"/>
      <c r="M24" s="584"/>
    </row>
    <row r="25" spans="1:13" ht="12.75">
      <c r="A25" s="300">
        <v>360</v>
      </c>
      <c r="B25" s="306" t="s">
        <v>210</v>
      </c>
      <c r="C25" s="307">
        <v>597142628.6500002</v>
      </c>
      <c r="D25" s="189">
        <v>27702107.929999992</v>
      </c>
      <c r="E25" s="308">
        <v>256982611.78000003</v>
      </c>
      <c r="F25" s="309">
        <v>309040446.50000006</v>
      </c>
      <c r="G25" s="309">
        <v>517464.04</v>
      </c>
      <c r="H25" s="309">
        <v>1231139.2</v>
      </c>
      <c r="I25" s="309">
        <v>1284157.5</v>
      </c>
      <c r="J25" s="309">
        <v>384701.7</v>
      </c>
      <c r="K25" s="310">
        <v>0</v>
      </c>
      <c r="L25" s="584"/>
      <c r="M25" s="584"/>
    </row>
    <row r="26" spans="1:13" ht="12.75">
      <c r="A26" s="300">
        <v>110</v>
      </c>
      <c r="B26" s="306" t="s">
        <v>211</v>
      </c>
      <c r="C26" s="307">
        <v>583034697.8999999</v>
      </c>
      <c r="D26" s="189">
        <v>25225720.230000094</v>
      </c>
      <c r="E26" s="313">
        <v>370488768.21999973</v>
      </c>
      <c r="F26" s="309">
        <v>160319887.54000005</v>
      </c>
      <c r="G26" s="309">
        <v>1863748.51</v>
      </c>
      <c r="H26" s="308">
        <v>81784.4</v>
      </c>
      <c r="I26" s="309">
        <v>4646357.4</v>
      </c>
      <c r="J26" s="309">
        <v>20408431.6</v>
      </c>
      <c r="K26" s="310">
        <v>0</v>
      </c>
      <c r="L26" s="584"/>
      <c r="M26" s="584"/>
    </row>
    <row r="27" spans="1:13" ht="12.75">
      <c r="A27" s="300">
        <v>140</v>
      </c>
      <c r="B27" s="318" t="s">
        <v>212</v>
      </c>
      <c r="C27" s="307">
        <v>565805055.6799998</v>
      </c>
      <c r="D27" s="189">
        <v>-30572516.93000003</v>
      </c>
      <c r="E27" s="309">
        <v>297516085.6999999</v>
      </c>
      <c r="F27" s="309">
        <v>289279739.90999997</v>
      </c>
      <c r="G27" s="309">
        <v>1691715.17</v>
      </c>
      <c r="H27" s="308">
        <v>1476533.94</v>
      </c>
      <c r="I27" s="309">
        <v>2599511</v>
      </c>
      <c r="J27" s="309">
        <v>3813986.89</v>
      </c>
      <c r="K27" s="310">
        <v>0</v>
      </c>
      <c r="L27" s="584"/>
      <c r="M27" s="584"/>
    </row>
    <row r="28" spans="1:13" ht="12.75">
      <c r="A28" s="300">
        <v>300</v>
      </c>
      <c r="B28" s="319" t="s">
        <v>213</v>
      </c>
      <c r="C28" s="307">
        <v>522513020.19</v>
      </c>
      <c r="D28" s="189">
        <v>49774390.72000001</v>
      </c>
      <c r="E28" s="308">
        <v>282216862.57999986</v>
      </c>
      <c r="F28" s="309">
        <v>181622874.88000005</v>
      </c>
      <c r="G28" s="309">
        <v>547603.73</v>
      </c>
      <c r="H28" s="308">
        <v>935529.68</v>
      </c>
      <c r="I28" s="309">
        <v>729957.1</v>
      </c>
      <c r="J28" s="309">
        <v>6685801.5</v>
      </c>
      <c r="K28" s="310">
        <v>0</v>
      </c>
      <c r="L28" s="584"/>
      <c r="M28" s="584"/>
    </row>
    <row r="29" spans="1:13" ht="12.75">
      <c r="A29" s="300">
        <v>90</v>
      </c>
      <c r="B29" s="320" t="s">
        <v>214</v>
      </c>
      <c r="C29" s="307">
        <v>696916262.08</v>
      </c>
      <c r="D29" s="189">
        <v>62850628.53999999</v>
      </c>
      <c r="E29" s="313">
        <v>367258420.7899999</v>
      </c>
      <c r="F29" s="309">
        <v>250416741.32000017</v>
      </c>
      <c r="G29" s="309">
        <v>528742.5</v>
      </c>
      <c r="H29" s="308">
        <v>365718.31</v>
      </c>
      <c r="I29" s="308">
        <v>1550769.9</v>
      </c>
      <c r="J29" s="309">
        <v>13945240.72</v>
      </c>
      <c r="K29" s="314">
        <v>0</v>
      </c>
      <c r="L29" s="584"/>
      <c r="M29" s="584"/>
    </row>
    <row r="30" spans="1:13" ht="12.75">
      <c r="A30" s="300">
        <v>270</v>
      </c>
      <c r="B30" s="321" t="s">
        <v>215</v>
      </c>
      <c r="C30" s="307">
        <v>803673125.3799999</v>
      </c>
      <c r="D30" s="189">
        <v>60628613.05999996</v>
      </c>
      <c r="E30" s="308">
        <v>433695874.3</v>
      </c>
      <c r="F30" s="309">
        <v>304222002.71999997</v>
      </c>
      <c r="G30" s="309">
        <v>845746.5</v>
      </c>
      <c r="H30" s="308">
        <v>41424</v>
      </c>
      <c r="I30" s="309">
        <v>1466014</v>
      </c>
      <c r="J30" s="309">
        <v>2773450.8</v>
      </c>
      <c r="K30" s="310">
        <v>0</v>
      </c>
      <c r="L30" s="584"/>
      <c r="M30" s="584"/>
    </row>
    <row r="31" spans="1:13" ht="12.75">
      <c r="A31" s="300">
        <v>100</v>
      </c>
      <c r="B31" s="315" t="s">
        <v>216</v>
      </c>
      <c r="C31" s="307">
        <v>468652535.12</v>
      </c>
      <c r="D31" s="189">
        <v>47923749.04000005</v>
      </c>
      <c r="E31" s="313">
        <v>259499323.21999994</v>
      </c>
      <c r="F31" s="309">
        <v>157395443.96000004</v>
      </c>
      <c r="G31" s="309">
        <v>570366</v>
      </c>
      <c r="H31" s="308">
        <v>1267795.7</v>
      </c>
      <c r="I31" s="309">
        <v>774502.5</v>
      </c>
      <c r="J31" s="309">
        <v>1221354.7</v>
      </c>
      <c r="K31" s="310">
        <v>0</v>
      </c>
      <c r="L31" s="584"/>
      <c r="M31" s="584"/>
    </row>
    <row r="32" spans="1:13" ht="12.75">
      <c r="A32" s="300">
        <v>230</v>
      </c>
      <c r="B32" s="306" t="s">
        <v>217</v>
      </c>
      <c r="C32" s="307">
        <v>471958992.18000036</v>
      </c>
      <c r="D32" s="189">
        <v>31313371.52000004</v>
      </c>
      <c r="E32" s="308">
        <v>208572702.24000013</v>
      </c>
      <c r="F32" s="309">
        <v>226486768.3400002</v>
      </c>
      <c r="G32" s="309">
        <v>650946.65</v>
      </c>
      <c r="H32" s="308">
        <v>312353</v>
      </c>
      <c r="I32" s="309">
        <v>2429032.43</v>
      </c>
      <c r="J32" s="309">
        <v>2193818</v>
      </c>
      <c r="K32" s="310">
        <v>0</v>
      </c>
      <c r="L32" s="584"/>
      <c r="M32" s="584"/>
    </row>
    <row r="33" spans="1:13" ht="12.75">
      <c r="A33" s="300">
        <v>370</v>
      </c>
      <c r="B33" s="320" t="s">
        <v>218</v>
      </c>
      <c r="C33" s="307">
        <v>609710886.9699999</v>
      </c>
      <c r="D33" s="189">
        <v>45046598.61999999</v>
      </c>
      <c r="E33" s="308">
        <v>301387368.90999997</v>
      </c>
      <c r="F33" s="309">
        <v>217207671.43999997</v>
      </c>
      <c r="G33" s="309">
        <v>2641331</v>
      </c>
      <c r="H33" s="309">
        <v>834806</v>
      </c>
      <c r="I33" s="309">
        <v>2686331</v>
      </c>
      <c r="J33" s="309">
        <v>39906780</v>
      </c>
      <c r="K33" s="310">
        <v>0</v>
      </c>
      <c r="L33" s="584"/>
      <c r="M33" s="584"/>
    </row>
    <row r="34" spans="1:13" ht="12.75">
      <c r="A34" s="300">
        <v>70</v>
      </c>
      <c r="B34" s="306" t="s">
        <v>219</v>
      </c>
      <c r="C34" s="307">
        <v>505054930.01000005</v>
      </c>
      <c r="D34" s="189">
        <v>90244206.90999995</v>
      </c>
      <c r="E34" s="308">
        <v>273406351.92</v>
      </c>
      <c r="F34" s="309">
        <v>120764388.28</v>
      </c>
      <c r="G34" s="309">
        <v>1190013</v>
      </c>
      <c r="H34" s="308">
        <v>22142</v>
      </c>
      <c r="I34" s="309">
        <v>2240411.3</v>
      </c>
      <c r="J34" s="309">
        <v>17187416.599999998</v>
      </c>
      <c r="K34" s="314">
        <v>0</v>
      </c>
      <c r="L34" s="584"/>
      <c r="M34" s="584"/>
    </row>
    <row r="35" spans="1:13" ht="12.75">
      <c r="A35" s="300">
        <v>380</v>
      </c>
      <c r="B35" s="306" t="s">
        <v>220</v>
      </c>
      <c r="C35" s="307">
        <v>523807109.33000004</v>
      </c>
      <c r="D35" s="189">
        <v>33981589.14000003</v>
      </c>
      <c r="E35" s="308">
        <v>257025855.56000003</v>
      </c>
      <c r="F35" s="309">
        <v>221175826.52999994</v>
      </c>
      <c r="G35" s="309">
        <v>499618.8</v>
      </c>
      <c r="H35" s="309">
        <v>868582.6</v>
      </c>
      <c r="I35" s="309">
        <v>733185.7</v>
      </c>
      <c r="J35" s="309">
        <v>9522451</v>
      </c>
      <c r="K35" s="310">
        <v>0</v>
      </c>
      <c r="L35" s="584"/>
      <c r="M35" s="584"/>
    </row>
    <row r="36" spans="1:13" ht="12.75">
      <c r="A36" s="300">
        <v>310</v>
      </c>
      <c r="B36" s="306" t="s">
        <v>221</v>
      </c>
      <c r="C36" s="307">
        <v>61436990.770000026</v>
      </c>
      <c r="D36" s="189">
        <v>9416887.280000025</v>
      </c>
      <c r="E36" s="308">
        <v>34178376.489999995</v>
      </c>
      <c r="F36" s="309">
        <v>16199052.900000004</v>
      </c>
      <c r="G36" s="309">
        <v>23400</v>
      </c>
      <c r="H36" s="308">
        <v>3732</v>
      </c>
      <c r="I36" s="309">
        <v>271024</v>
      </c>
      <c r="J36" s="309">
        <v>1344518.1</v>
      </c>
      <c r="K36" s="310">
        <v>0</v>
      </c>
      <c r="L36" s="584"/>
      <c r="M36" s="584"/>
    </row>
    <row r="37" spans="1:13" ht="12.75">
      <c r="A37" s="300">
        <v>320</v>
      </c>
      <c r="B37" s="321" t="s">
        <v>222</v>
      </c>
      <c r="C37" s="307">
        <v>228413160.0299999</v>
      </c>
      <c r="D37" s="189">
        <v>-1018193.63</v>
      </c>
      <c r="E37" s="308">
        <v>120644445.05999994</v>
      </c>
      <c r="F37" s="309">
        <v>107895157.39999999</v>
      </c>
      <c r="G37" s="309">
        <v>67911</v>
      </c>
      <c r="H37" s="308">
        <v>79880.2</v>
      </c>
      <c r="I37" s="309">
        <v>457415</v>
      </c>
      <c r="J37" s="309">
        <v>286545</v>
      </c>
      <c r="K37" s="310">
        <v>0</v>
      </c>
      <c r="L37" s="584"/>
      <c r="M37" s="584"/>
    </row>
    <row r="38" spans="1:13" ht="12.75">
      <c r="A38" s="300">
        <v>150</v>
      </c>
      <c r="B38" s="306" t="s">
        <v>223</v>
      </c>
      <c r="C38" s="307">
        <v>643084613.6400002</v>
      </c>
      <c r="D38" s="189">
        <v>29019989.489999954</v>
      </c>
      <c r="E38" s="309">
        <v>363977573.6700001</v>
      </c>
      <c r="F38" s="309">
        <v>232431009.88000017</v>
      </c>
      <c r="G38" s="309">
        <v>574121.5</v>
      </c>
      <c r="H38" s="308">
        <v>63503</v>
      </c>
      <c r="I38" s="309">
        <v>1334156.1</v>
      </c>
      <c r="J38" s="309">
        <v>15684260</v>
      </c>
      <c r="K38" s="310">
        <v>0</v>
      </c>
      <c r="L38" s="584"/>
      <c r="M38" s="584"/>
    </row>
    <row r="39" spans="1:13" ht="12.75">
      <c r="A39" s="300">
        <v>390</v>
      </c>
      <c r="B39" s="321" t="s">
        <v>224</v>
      </c>
      <c r="C39" s="307">
        <v>290927867.5899999</v>
      </c>
      <c r="D39" s="189">
        <v>10886186.569999982</v>
      </c>
      <c r="E39" s="308">
        <v>151350940.01999998</v>
      </c>
      <c r="F39" s="309">
        <v>126792700.59999998</v>
      </c>
      <c r="G39" s="309">
        <v>700836.9</v>
      </c>
      <c r="H39" s="309">
        <v>480478</v>
      </c>
      <c r="I39" s="309">
        <v>153848</v>
      </c>
      <c r="J39" s="309">
        <v>562877.5</v>
      </c>
      <c r="K39" s="310">
        <v>0</v>
      </c>
      <c r="L39" s="584"/>
      <c r="M39" s="584"/>
    </row>
    <row r="40" spans="1:13" ht="12.75">
      <c r="A40" s="300">
        <v>80</v>
      </c>
      <c r="B40" s="306" t="s">
        <v>225</v>
      </c>
      <c r="C40" s="307">
        <v>735883364.2799999</v>
      </c>
      <c r="D40" s="189">
        <v>80124640.82999982</v>
      </c>
      <c r="E40" s="308">
        <v>436972535.1</v>
      </c>
      <c r="F40" s="309">
        <v>213477105.62999994</v>
      </c>
      <c r="G40" s="309">
        <v>1547491.92</v>
      </c>
      <c r="H40" s="308">
        <v>1293358.7</v>
      </c>
      <c r="I40" s="309">
        <v>122582</v>
      </c>
      <c r="J40" s="309">
        <v>2345650.1</v>
      </c>
      <c r="K40" s="314">
        <v>0</v>
      </c>
      <c r="L40" s="584"/>
      <c r="M40" s="584"/>
    </row>
    <row r="41" spans="1:13" ht="12.75">
      <c r="A41" s="300">
        <v>40</v>
      </c>
      <c r="B41" s="320" t="s">
        <v>226</v>
      </c>
      <c r="C41" s="307">
        <v>770459705.4399998</v>
      </c>
      <c r="D41" s="189">
        <v>-127293153.81000015</v>
      </c>
      <c r="E41" s="308">
        <v>516136849.9599999</v>
      </c>
      <c r="F41" s="308">
        <v>359697296.44000006</v>
      </c>
      <c r="G41" s="309">
        <v>8431432.5</v>
      </c>
      <c r="H41" s="313">
        <v>1375646.95</v>
      </c>
      <c r="I41" s="313">
        <v>2414292</v>
      </c>
      <c r="J41" s="313">
        <v>9697341.4</v>
      </c>
      <c r="K41" s="312">
        <v>0</v>
      </c>
      <c r="L41" s="584"/>
      <c r="M41" s="584"/>
    </row>
    <row r="42" spans="1:13" ht="12.75">
      <c r="A42" s="300">
        <v>240</v>
      </c>
      <c r="B42" s="322" t="s">
        <v>227</v>
      </c>
      <c r="C42" s="307">
        <v>179890632.38000008</v>
      </c>
      <c r="D42" s="189">
        <v>9744170.379999997</v>
      </c>
      <c r="E42" s="308">
        <v>73716831.75000004</v>
      </c>
      <c r="F42" s="309">
        <v>94057470.45000003</v>
      </c>
      <c r="G42" s="309">
        <v>409830</v>
      </c>
      <c r="H42" s="308">
        <v>25111</v>
      </c>
      <c r="I42" s="309">
        <v>882918</v>
      </c>
      <c r="J42" s="309">
        <v>1054300.8</v>
      </c>
      <c r="K42" s="310">
        <v>0</v>
      </c>
      <c r="L42" s="584"/>
      <c r="M42" s="584"/>
    </row>
    <row r="43" spans="1:13" ht="12.75">
      <c r="A43" s="300">
        <v>330</v>
      </c>
      <c r="B43" s="306" t="s">
        <v>228</v>
      </c>
      <c r="C43" s="307">
        <v>199772641.1899999</v>
      </c>
      <c r="D43" s="189">
        <v>32541187.069999978</v>
      </c>
      <c r="E43" s="308">
        <v>92708103.68</v>
      </c>
      <c r="F43" s="309">
        <v>74029879.45999995</v>
      </c>
      <c r="G43" s="309">
        <v>87711</v>
      </c>
      <c r="H43" s="308">
        <v>139939.38</v>
      </c>
      <c r="I43" s="309">
        <v>110616.6</v>
      </c>
      <c r="J43" s="309">
        <v>155204</v>
      </c>
      <c r="K43" s="310">
        <v>0</v>
      </c>
      <c r="L43" s="584"/>
      <c r="M43" s="584"/>
    </row>
    <row r="44" spans="1:13" ht="12.75">
      <c r="A44" s="300">
        <v>250</v>
      </c>
      <c r="B44" s="320" t="s">
        <v>229</v>
      </c>
      <c r="C44" s="307">
        <v>689224212.2199997</v>
      </c>
      <c r="D44" s="189">
        <v>37952521.219999835</v>
      </c>
      <c r="E44" s="308">
        <v>350737191.4899999</v>
      </c>
      <c r="F44" s="309">
        <v>290961248.90999997</v>
      </c>
      <c r="G44" s="309">
        <v>478580</v>
      </c>
      <c r="H44" s="308">
        <v>1188084.2</v>
      </c>
      <c r="I44" s="309">
        <v>1475831</v>
      </c>
      <c r="J44" s="309">
        <v>6430755.4</v>
      </c>
      <c r="K44" s="310">
        <v>0</v>
      </c>
      <c r="L44" s="584"/>
      <c r="M44" s="584"/>
    </row>
    <row r="45" spans="1:13" ht="12.75">
      <c r="A45" s="300">
        <v>260</v>
      </c>
      <c r="B45" s="306" t="s">
        <v>230</v>
      </c>
      <c r="C45" s="307">
        <v>365629547.43000007</v>
      </c>
      <c r="D45" s="189">
        <v>25621850.170000013</v>
      </c>
      <c r="E45" s="308">
        <v>174055600.74000007</v>
      </c>
      <c r="F45" s="309">
        <v>143985885.73999998</v>
      </c>
      <c r="G45" s="309">
        <v>940000.58</v>
      </c>
      <c r="H45" s="308">
        <v>173292.9</v>
      </c>
      <c r="I45" s="309">
        <v>1421193</v>
      </c>
      <c r="J45" s="309">
        <v>19431724.3</v>
      </c>
      <c r="K45" s="310">
        <v>0</v>
      </c>
      <c r="L45" s="584"/>
      <c r="M45" s="584"/>
    </row>
    <row r="46" spans="1:13" ht="13.5" thickBot="1">
      <c r="A46" s="323">
        <v>160</v>
      </c>
      <c r="B46" s="324" t="s">
        <v>231</v>
      </c>
      <c r="C46" s="325">
        <v>526494342.6300001</v>
      </c>
      <c r="D46" s="189">
        <v>144575203.86000007</v>
      </c>
      <c r="E46" s="326">
        <v>235514021.56999993</v>
      </c>
      <c r="F46" s="326">
        <v>146493085.31000006</v>
      </c>
      <c r="G46" s="326">
        <v>682636.5</v>
      </c>
      <c r="H46" s="327">
        <v>169605.39</v>
      </c>
      <c r="I46" s="326">
        <v>2451481</v>
      </c>
      <c r="J46" s="326">
        <v>-3391691</v>
      </c>
      <c r="K46" s="328">
        <v>0</v>
      </c>
      <c r="L46" s="584"/>
      <c r="M46" s="584"/>
    </row>
    <row r="47" spans="1:13" ht="13.5" thickBot="1">
      <c r="A47" s="329"/>
      <c r="B47" s="329" t="s">
        <v>243</v>
      </c>
      <c r="C47" s="330">
        <f>SUM(C9:C46)</f>
        <v>23742324225.800003</v>
      </c>
      <c r="D47" s="331">
        <f>SUM(D9:D46)</f>
        <v>1513825735.299999</v>
      </c>
      <c r="E47" s="330">
        <f aca="true" t="shared" si="0" ref="E47:K47">SUM(E9:E46)</f>
        <v>12463327503.879997</v>
      </c>
      <c r="F47" s="330">
        <f t="shared" si="0"/>
        <v>9278965725.679998</v>
      </c>
      <c r="G47" s="330">
        <f t="shared" si="0"/>
        <v>43141874.21</v>
      </c>
      <c r="H47" s="330">
        <f t="shared" si="0"/>
        <v>25612656.34999999</v>
      </c>
      <c r="I47" s="330">
        <f t="shared" si="0"/>
        <v>54252701.63</v>
      </c>
      <c r="J47" s="330">
        <f t="shared" si="0"/>
        <v>363172944.75</v>
      </c>
      <c r="K47" s="332">
        <f t="shared" si="0"/>
        <v>25084</v>
      </c>
      <c r="L47" s="584"/>
      <c r="M47" s="584"/>
    </row>
    <row r="48" spans="1:13" ht="13.5" thickBot="1">
      <c r="A48" s="333">
        <v>10</v>
      </c>
      <c r="B48" s="334" t="s">
        <v>244</v>
      </c>
      <c r="C48" s="335">
        <v>76026255.5</v>
      </c>
      <c r="D48" s="336">
        <v>0</v>
      </c>
      <c r="E48" s="337">
        <v>0</v>
      </c>
      <c r="F48" s="337">
        <v>0</v>
      </c>
      <c r="G48" s="338">
        <v>0</v>
      </c>
      <c r="H48" s="337">
        <v>0</v>
      </c>
      <c r="I48" s="339">
        <v>0</v>
      </c>
      <c r="J48" s="338">
        <v>18659620</v>
      </c>
      <c r="K48" s="340">
        <v>57366635.49999999</v>
      </c>
      <c r="L48" s="584"/>
      <c r="M48" s="584"/>
    </row>
    <row r="49" spans="1:13" ht="13.5" thickBot="1">
      <c r="A49" s="341"/>
      <c r="B49" s="341" t="s">
        <v>245</v>
      </c>
      <c r="C49" s="332">
        <f>SUM(C47:C48)</f>
        <v>23818350481.300003</v>
      </c>
      <c r="D49" s="342">
        <f>SUM(D47:D48)</f>
        <v>1513825735.299999</v>
      </c>
      <c r="E49" s="332">
        <f aca="true" t="shared" si="1" ref="E49:K49">SUM(E47:E48)</f>
        <v>12463327503.879997</v>
      </c>
      <c r="F49" s="332">
        <f t="shared" si="1"/>
        <v>9278965725.679998</v>
      </c>
      <c r="G49" s="332">
        <f t="shared" si="1"/>
        <v>43141874.21</v>
      </c>
      <c r="H49" s="332">
        <f t="shared" si="1"/>
        <v>25612656.34999999</v>
      </c>
      <c r="I49" s="332">
        <f t="shared" si="1"/>
        <v>54252701.63</v>
      </c>
      <c r="J49" s="332">
        <f t="shared" si="1"/>
        <v>381832564.75</v>
      </c>
      <c r="K49" s="332">
        <f t="shared" si="1"/>
        <v>57391719.49999999</v>
      </c>
      <c r="L49" s="584"/>
      <c r="M49" s="584"/>
    </row>
    <row r="50" ht="12.75">
      <c r="C50" s="584"/>
    </row>
    <row r="51" ht="12.75">
      <c r="C51" s="584"/>
    </row>
    <row r="53" spans="3:4" ht="12.75">
      <c r="C53" s="584"/>
      <c r="D53" s="584"/>
    </row>
    <row r="54" ht="14.25">
      <c r="C54" s="585"/>
    </row>
    <row r="55" ht="14.25">
      <c r="C55" s="585"/>
    </row>
    <row r="56" ht="14.25">
      <c r="C56" s="585"/>
    </row>
  </sheetData>
  <mergeCells count="7">
    <mergeCell ref="A4:K4"/>
    <mergeCell ref="D6:K6"/>
    <mergeCell ref="D7:D8"/>
    <mergeCell ref="E7:K7"/>
    <mergeCell ref="A6:A8"/>
    <mergeCell ref="B6:B8"/>
    <mergeCell ref="C6:C8"/>
  </mergeCells>
  <printOptions horizontalCentered="1"/>
  <pageMargins left="0.15748031496062992" right="0.15748031496062992" top="0.74" bottom="0.1968503937007874" header="0.35433070866141736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SheetLayoutView="50" workbookViewId="0" topLeftCell="A1">
      <selection activeCell="C52" sqref="C52"/>
    </sheetView>
  </sheetViews>
  <sheetFormatPr defaultColWidth="9.00390625" defaultRowHeight="12.75"/>
  <cols>
    <col min="1" max="1" width="59.875" style="0" customWidth="1"/>
    <col min="2" max="2" width="5.875" style="0" customWidth="1"/>
    <col min="3" max="3" width="14.625" style="0" customWidth="1"/>
    <col min="4" max="4" width="14.125" style="0" customWidth="1"/>
    <col min="5" max="5" width="14.00390625" style="0" customWidth="1"/>
    <col min="6" max="6" width="14.25390625" style="0" customWidth="1"/>
    <col min="7" max="7" width="14.125" style="0" customWidth="1"/>
    <col min="8" max="8" width="14.625" style="0" customWidth="1"/>
  </cols>
  <sheetData>
    <row r="1" spans="1:9" ht="15">
      <c r="A1" s="13"/>
      <c r="B1" s="13"/>
      <c r="C1" s="13"/>
      <c r="D1" s="13"/>
      <c r="E1" s="13"/>
      <c r="F1" s="13"/>
      <c r="G1" s="13"/>
      <c r="H1" s="295" t="s">
        <v>145</v>
      </c>
      <c r="I1" s="13"/>
    </row>
    <row r="2" spans="1:9" ht="14.25">
      <c r="A2" s="13"/>
      <c r="B2" s="13"/>
      <c r="C2" s="13"/>
      <c r="D2" s="13"/>
      <c r="E2" s="13"/>
      <c r="F2" s="13"/>
      <c r="G2" s="13"/>
      <c r="H2" s="14"/>
      <c r="I2" s="13"/>
    </row>
    <row r="3" spans="1:9" ht="14.25">
      <c r="A3" s="13"/>
      <c r="B3" s="13"/>
      <c r="C3" s="13"/>
      <c r="D3" s="13"/>
      <c r="E3" s="13"/>
      <c r="F3" s="13"/>
      <c r="G3" s="13"/>
      <c r="H3" s="14"/>
      <c r="I3" s="13"/>
    </row>
    <row r="4" spans="1:9" ht="18">
      <c r="A4" s="667" t="s">
        <v>263</v>
      </c>
      <c r="B4" s="667"/>
      <c r="C4" s="667"/>
      <c r="D4" s="667"/>
      <c r="E4" s="667"/>
      <c r="F4" s="667"/>
      <c r="G4" s="667"/>
      <c r="H4" s="667"/>
      <c r="I4" s="667"/>
    </row>
    <row r="5" spans="1:9" ht="18">
      <c r="A5" s="704" t="s">
        <v>93</v>
      </c>
      <c r="B5" s="704"/>
      <c r="C5" s="704"/>
      <c r="D5" s="704"/>
      <c r="E5" s="704"/>
      <c r="F5" s="704"/>
      <c r="G5" s="704"/>
      <c r="H5" s="704"/>
      <c r="I5" s="704"/>
    </row>
    <row r="6" spans="1:9" ht="14.25">
      <c r="A6" s="13"/>
      <c r="B6" s="13"/>
      <c r="C6" s="13"/>
      <c r="D6" s="13"/>
      <c r="E6" s="13"/>
      <c r="F6" s="13"/>
      <c r="G6" s="13"/>
      <c r="H6" s="13"/>
      <c r="I6" s="13"/>
    </row>
    <row r="7" spans="1:9" ht="15">
      <c r="A7" s="705"/>
      <c r="B7" s="705"/>
      <c r="C7" s="705"/>
      <c r="D7" s="705"/>
      <c r="E7" s="705"/>
      <c r="F7" s="705"/>
      <c r="G7" s="705"/>
      <c r="H7" s="705"/>
      <c r="I7" s="13"/>
    </row>
    <row r="8" spans="1:9" ht="15.75" thickBot="1">
      <c r="A8" s="15"/>
      <c r="B8" s="13"/>
      <c r="C8" s="13"/>
      <c r="D8" s="13"/>
      <c r="E8" s="13"/>
      <c r="F8" s="14"/>
      <c r="G8" s="13"/>
      <c r="H8" s="14" t="s">
        <v>0</v>
      </c>
      <c r="I8" s="13"/>
    </row>
    <row r="9" spans="1:9" ht="15.75">
      <c r="A9" s="227"/>
      <c r="B9" s="706" t="s">
        <v>6</v>
      </c>
      <c r="C9" s="228"/>
      <c r="D9" s="229"/>
      <c r="E9" s="229"/>
      <c r="F9" s="228"/>
      <c r="G9" s="709" t="s">
        <v>68</v>
      </c>
      <c r="H9" s="710"/>
      <c r="I9" s="13"/>
    </row>
    <row r="10" spans="1:9" ht="15.75">
      <c r="A10" s="230"/>
      <c r="B10" s="707"/>
      <c r="C10" s="231" t="s">
        <v>69</v>
      </c>
      <c r="D10" s="232"/>
      <c r="E10" s="233"/>
      <c r="F10" s="234" t="s">
        <v>70</v>
      </c>
      <c r="G10" s="235" t="s">
        <v>94</v>
      </c>
      <c r="H10" s="236" t="s">
        <v>72</v>
      </c>
      <c r="I10" s="13"/>
    </row>
    <row r="11" spans="1:9" ht="15.75">
      <c r="A11" s="230"/>
      <c r="B11" s="707"/>
      <c r="C11" s="234" t="s">
        <v>73</v>
      </c>
      <c r="D11" s="237" t="s">
        <v>75</v>
      </c>
      <c r="E11" s="237" t="s">
        <v>74</v>
      </c>
      <c r="F11" s="234" t="s">
        <v>73</v>
      </c>
      <c r="G11" s="231" t="s">
        <v>95</v>
      </c>
      <c r="H11" s="238" t="s">
        <v>95</v>
      </c>
      <c r="I11" s="13"/>
    </row>
    <row r="12" spans="1:9" ht="15.75">
      <c r="A12" s="230"/>
      <c r="B12" s="707"/>
      <c r="C12" s="234" t="s">
        <v>258</v>
      </c>
      <c r="D12" s="237" t="s">
        <v>77</v>
      </c>
      <c r="E12" s="237" t="s">
        <v>78</v>
      </c>
      <c r="F12" s="234" t="s">
        <v>250</v>
      </c>
      <c r="G12" s="231" t="s">
        <v>250</v>
      </c>
      <c r="H12" s="238" t="s">
        <v>250</v>
      </c>
      <c r="I12" s="13"/>
    </row>
    <row r="13" spans="1:9" ht="16.5" thickBot="1">
      <c r="A13" s="246"/>
      <c r="B13" s="708"/>
      <c r="C13" s="239"/>
      <c r="D13" s="247"/>
      <c r="E13" s="247"/>
      <c r="F13" s="239"/>
      <c r="G13" s="248"/>
      <c r="H13" s="240"/>
      <c r="I13" s="13"/>
    </row>
    <row r="14" spans="1:9" ht="16.5" thickBot="1">
      <c r="A14" s="241" t="s">
        <v>39</v>
      </c>
      <c r="B14" s="242" t="s">
        <v>40</v>
      </c>
      <c r="C14" s="243">
        <v>1</v>
      </c>
      <c r="D14" s="242">
        <v>2</v>
      </c>
      <c r="E14" s="242">
        <v>3</v>
      </c>
      <c r="F14" s="243">
        <v>4</v>
      </c>
      <c r="G14" s="244">
        <v>5</v>
      </c>
      <c r="H14" s="245">
        <v>6</v>
      </c>
      <c r="I14" s="13"/>
    </row>
    <row r="15" spans="1:9" ht="15.75">
      <c r="A15" s="17" t="s">
        <v>96</v>
      </c>
      <c r="B15" s="16"/>
      <c r="C15" s="18"/>
      <c r="D15" s="18"/>
      <c r="E15" s="18"/>
      <c r="F15" s="18"/>
      <c r="G15" s="19"/>
      <c r="H15" s="20"/>
      <c r="I15" s="13"/>
    </row>
    <row r="16" spans="1:9" ht="15.75">
      <c r="A16" s="179" t="s">
        <v>259</v>
      </c>
      <c r="B16" s="52">
        <v>1</v>
      </c>
      <c r="C16" s="53">
        <v>2910</v>
      </c>
      <c r="D16" s="53">
        <v>98923</v>
      </c>
      <c r="E16" s="53">
        <v>98982</v>
      </c>
      <c r="F16" s="53">
        <v>2851</v>
      </c>
      <c r="G16" s="53"/>
      <c r="H16" s="524">
        <v>2851</v>
      </c>
      <c r="I16" s="13"/>
    </row>
    <row r="17" spans="1:9" ht="15">
      <c r="A17" s="536" t="s">
        <v>97</v>
      </c>
      <c r="B17" s="41"/>
      <c r="C17" s="42"/>
      <c r="D17" s="42"/>
      <c r="E17" s="42"/>
      <c r="F17" s="42"/>
      <c r="G17" s="38"/>
      <c r="H17" s="39"/>
      <c r="I17" s="13"/>
    </row>
    <row r="18" spans="1:9" ht="15">
      <c r="A18" s="583" t="s">
        <v>81</v>
      </c>
      <c r="B18" s="27"/>
      <c r="C18" s="28"/>
      <c r="D18" s="28"/>
      <c r="E18" s="28"/>
      <c r="F18" s="28"/>
      <c r="G18" s="30"/>
      <c r="H18" s="31"/>
      <c r="I18" s="13"/>
    </row>
    <row r="19" spans="1:9" ht="15">
      <c r="A19" s="35" t="s">
        <v>98</v>
      </c>
      <c r="B19" s="21">
        <v>2</v>
      </c>
      <c r="C19" s="22">
        <v>2905</v>
      </c>
      <c r="D19" s="22">
        <v>98923</v>
      </c>
      <c r="E19" s="22">
        <v>98977</v>
      </c>
      <c r="F19" s="22">
        <v>2851</v>
      </c>
      <c r="G19" s="24"/>
      <c r="H19" s="25">
        <v>2851</v>
      </c>
      <c r="I19" s="13"/>
    </row>
    <row r="20" spans="1:9" ht="15.75" thickBot="1">
      <c r="A20" s="161" t="s">
        <v>156</v>
      </c>
      <c r="B20" s="171">
        <v>3</v>
      </c>
      <c r="C20" s="172">
        <v>5</v>
      </c>
      <c r="D20" s="525"/>
      <c r="E20" s="172">
        <v>5</v>
      </c>
      <c r="F20" s="173"/>
      <c r="G20" s="174"/>
      <c r="H20" s="175"/>
      <c r="I20" s="13"/>
    </row>
    <row r="21" spans="1:9" ht="15.75">
      <c r="A21" s="144" t="s">
        <v>134</v>
      </c>
      <c r="B21" s="16"/>
      <c r="C21" s="18"/>
      <c r="D21" s="18"/>
      <c r="E21" s="18"/>
      <c r="F21" s="32"/>
      <c r="G21" s="33"/>
      <c r="H21" s="34"/>
      <c r="I21" s="13"/>
    </row>
    <row r="22" spans="1:9" ht="15.75">
      <c r="A22" s="145" t="s">
        <v>135</v>
      </c>
      <c r="B22" s="52"/>
      <c r="C22" s="53"/>
      <c r="D22" s="53"/>
      <c r="E22" s="53"/>
      <c r="F22" s="142"/>
      <c r="G22" s="58"/>
      <c r="H22" s="89"/>
      <c r="I22" s="13"/>
    </row>
    <row r="23" spans="1:9" ht="15.75">
      <c r="A23" s="145" t="s">
        <v>151</v>
      </c>
      <c r="B23" s="52">
        <v>4</v>
      </c>
      <c r="C23" s="53">
        <v>42961656</v>
      </c>
      <c r="D23" s="53">
        <v>137570378</v>
      </c>
      <c r="E23" s="53">
        <v>156713684</v>
      </c>
      <c r="F23" s="142">
        <v>23818350</v>
      </c>
      <c r="G23" s="526">
        <v>28394</v>
      </c>
      <c r="H23" s="524">
        <v>23789956</v>
      </c>
      <c r="I23" s="13"/>
    </row>
    <row r="24" spans="1:9" ht="15">
      <c r="A24" s="44" t="s">
        <v>81</v>
      </c>
      <c r="B24" s="530"/>
      <c r="C24" s="45"/>
      <c r="D24" s="45"/>
      <c r="E24" s="45"/>
      <c r="F24" s="45"/>
      <c r="G24" s="55"/>
      <c r="H24" s="39"/>
      <c r="I24" s="13"/>
    </row>
    <row r="25" spans="1:9" ht="15">
      <c r="A25" s="35" t="s">
        <v>5</v>
      </c>
      <c r="B25" s="529">
        <v>5</v>
      </c>
      <c r="C25" s="23">
        <v>4385818</v>
      </c>
      <c r="D25" s="23">
        <v>11881937</v>
      </c>
      <c r="E25" s="23">
        <v>14012037</v>
      </c>
      <c r="F25" s="23">
        <v>2255718</v>
      </c>
      <c r="G25" s="54">
        <v>1683</v>
      </c>
      <c r="H25" s="25">
        <v>2254035</v>
      </c>
      <c r="I25" s="13"/>
    </row>
    <row r="26" spans="1:9" ht="15">
      <c r="A26" s="35" t="s">
        <v>48</v>
      </c>
      <c r="B26" s="21">
        <v>6</v>
      </c>
      <c r="C26" s="22">
        <v>22163658</v>
      </c>
      <c r="D26" s="22">
        <v>62448270</v>
      </c>
      <c r="E26" s="22">
        <v>72777754</v>
      </c>
      <c r="F26" s="23">
        <v>11834174</v>
      </c>
      <c r="G26" s="24">
        <v>18023</v>
      </c>
      <c r="H26" s="25">
        <v>11816151</v>
      </c>
      <c r="I26" s="13"/>
    </row>
    <row r="27" spans="1:9" ht="15">
      <c r="A27" s="26" t="s">
        <v>100</v>
      </c>
      <c r="B27" s="27">
        <v>7</v>
      </c>
      <c r="C27" s="28">
        <v>7321286</v>
      </c>
      <c r="D27" s="28">
        <v>27840908</v>
      </c>
      <c r="E27" s="28">
        <v>31280352</v>
      </c>
      <c r="F27" s="29">
        <v>3881842</v>
      </c>
      <c r="G27" s="30">
        <v>3915</v>
      </c>
      <c r="H27" s="31">
        <v>3877927</v>
      </c>
      <c r="I27" s="13"/>
    </row>
    <row r="28" spans="1:9" ht="15">
      <c r="A28" s="26" t="s">
        <v>51</v>
      </c>
      <c r="B28" s="27">
        <v>8</v>
      </c>
      <c r="C28" s="28">
        <v>247367</v>
      </c>
      <c r="D28" s="28">
        <v>3821667</v>
      </c>
      <c r="E28" s="28">
        <v>3873651</v>
      </c>
      <c r="F28" s="29">
        <v>195383</v>
      </c>
      <c r="G28" s="30">
        <v>538</v>
      </c>
      <c r="H28" s="31">
        <v>194845</v>
      </c>
      <c r="I28" s="13"/>
    </row>
    <row r="29" spans="1:9" ht="15">
      <c r="A29" s="26" t="s">
        <v>50</v>
      </c>
      <c r="B29" s="27">
        <v>9</v>
      </c>
      <c r="C29" s="28">
        <v>550705</v>
      </c>
      <c r="D29" s="36">
        <v>1137163</v>
      </c>
      <c r="E29" s="36">
        <v>1299814</v>
      </c>
      <c r="F29" s="37">
        <v>388054</v>
      </c>
      <c r="G29" s="38">
        <v>135</v>
      </c>
      <c r="H29" s="39">
        <v>387919</v>
      </c>
      <c r="I29" s="13"/>
    </row>
    <row r="30" spans="1:9" ht="15">
      <c r="A30" s="26" t="s">
        <v>28</v>
      </c>
      <c r="B30" s="27">
        <v>10</v>
      </c>
      <c r="C30" s="28">
        <v>3993779</v>
      </c>
      <c r="D30" s="28">
        <v>8313683</v>
      </c>
      <c r="E30" s="28">
        <v>10058879</v>
      </c>
      <c r="F30" s="29">
        <v>2248583</v>
      </c>
      <c r="G30" s="30">
        <v>1127</v>
      </c>
      <c r="H30" s="31">
        <v>2247456</v>
      </c>
      <c r="I30" s="13"/>
    </row>
    <row r="31" spans="1:9" ht="15">
      <c r="A31" s="26" t="s">
        <v>65</v>
      </c>
      <c r="B31" s="27">
        <v>11</v>
      </c>
      <c r="C31" s="28">
        <v>977641</v>
      </c>
      <c r="D31" s="28">
        <v>22225426</v>
      </c>
      <c r="E31" s="28">
        <v>22246236</v>
      </c>
      <c r="F31" s="29">
        <v>956831</v>
      </c>
      <c r="G31" s="30">
        <v>2973</v>
      </c>
      <c r="H31" s="31">
        <v>953858</v>
      </c>
      <c r="I31" s="13"/>
    </row>
    <row r="32" spans="1:9" ht="15">
      <c r="A32" s="26" t="s">
        <v>63</v>
      </c>
      <c r="B32" s="27">
        <v>12</v>
      </c>
      <c r="C32" s="28">
        <v>2951985</v>
      </c>
      <c r="D32" s="28">
        <v>-129591</v>
      </c>
      <c r="E32" s="28">
        <v>974997</v>
      </c>
      <c r="F32" s="28">
        <v>1847397</v>
      </c>
      <c r="G32" s="30"/>
      <c r="H32" s="31">
        <v>1847397</v>
      </c>
      <c r="I32" s="13"/>
    </row>
    <row r="33" spans="1:9" ht="15.75" thickBot="1">
      <c r="A33" s="40" t="s">
        <v>83</v>
      </c>
      <c r="B33" s="357">
        <v>13</v>
      </c>
      <c r="C33" s="99">
        <v>369417</v>
      </c>
      <c r="D33" s="527">
        <v>30915</v>
      </c>
      <c r="E33" s="527">
        <v>189964</v>
      </c>
      <c r="F33" s="527">
        <v>210368</v>
      </c>
      <c r="G33" s="528"/>
      <c r="H33" s="43">
        <v>210368</v>
      </c>
      <c r="I33" s="13"/>
    </row>
    <row r="34" spans="1:9" ht="15.75">
      <c r="A34" s="17" t="s">
        <v>101</v>
      </c>
      <c r="B34" s="16"/>
      <c r="C34" s="18"/>
      <c r="D34" s="18"/>
      <c r="E34" s="18"/>
      <c r="F34" s="18"/>
      <c r="G34" s="33"/>
      <c r="H34" s="34"/>
      <c r="I34" s="13"/>
    </row>
    <row r="35" spans="1:9" ht="15.75">
      <c r="A35" s="179" t="s">
        <v>152</v>
      </c>
      <c r="B35" s="52">
        <v>14</v>
      </c>
      <c r="C35" s="53">
        <v>2441</v>
      </c>
      <c r="D35" s="53">
        <v>45087</v>
      </c>
      <c r="E35" s="53">
        <v>44590</v>
      </c>
      <c r="F35" s="53">
        <v>2938</v>
      </c>
      <c r="G35" s="526">
        <v>1449</v>
      </c>
      <c r="H35" s="524">
        <v>1489</v>
      </c>
      <c r="I35" s="13"/>
    </row>
    <row r="36" spans="1:9" ht="15">
      <c r="A36" s="160" t="s">
        <v>81</v>
      </c>
      <c r="B36" s="155"/>
      <c r="C36" s="29"/>
      <c r="D36" s="29"/>
      <c r="E36" s="29"/>
      <c r="F36" s="29"/>
      <c r="G36" s="570"/>
      <c r="H36" s="31"/>
      <c r="I36" s="13"/>
    </row>
    <row r="37" spans="1:9" ht="15">
      <c r="A37" s="159" t="s">
        <v>3</v>
      </c>
      <c r="B37" s="522">
        <v>15</v>
      </c>
      <c r="C37" s="23">
        <v>698</v>
      </c>
      <c r="D37" s="23">
        <v>41018</v>
      </c>
      <c r="E37" s="23">
        <v>40711</v>
      </c>
      <c r="F37" s="23">
        <v>1005</v>
      </c>
      <c r="G37" s="54"/>
      <c r="H37" s="25">
        <v>1005</v>
      </c>
      <c r="I37" s="13"/>
    </row>
    <row r="38" spans="1:9" ht="15.75" thickBot="1">
      <c r="A38" s="51" t="s">
        <v>4</v>
      </c>
      <c r="B38" s="57">
        <v>16</v>
      </c>
      <c r="C38" s="36">
        <v>1743</v>
      </c>
      <c r="D38" s="36">
        <v>4069</v>
      </c>
      <c r="E38" s="36">
        <v>3879</v>
      </c>
      <c r="F38" s="37">
        <v>1933</v>
      </c>
      <c r="G38" s="58">
        <v>1449</v>
      </c>
      <c r="H38" s="89">
        <v>484</v>
      </c>
      <c r="I38" s="13"/>
    </row>
    <row r="39" spans="1:9" ht="15.75">
      <c r="A39" s="17" t="s">
        <v>122</v>
      </c>
      <c r="B39" s="46"/>
      <c r="C39" s="47"/>
      <c r="D39" s="47"/>
      <c r="E39" s="48"/>
      <c r="F39" s="49"/>
      <c r="G39" s="50"/>
      <c r="H39" s="34"/>
      <c r="I39" s="13"/>
    </row>
    <row r="40" spans="1:9" ht="15.75">
      <c r="A40" s="179" t="s">
        <v>260</v>
      </c>
      <c r="B40" s="52">
        <v>17</v>
      </c>
      <c r="C40" s="53">
        <v>13777</v>
      </c>
      <c r="D40" s="176">
        <v>4013</v>
      </c>
      <c r="E40" s="53">
        <v>5108</v>
      </c>
      <c r="F40" s="531">
        <v>12682</v>
      </c>
      <c r="G40" s="177">
        <v>766</v>
      </c>
      <c r="H40" s="178">
        <v>11916</v>
      </c>
      <c r="I40" s="13"/>
    </row>
    <row r="41" spans="1:9" ht="15.75">
      <c r="A41" s="160" t="s">
        <v>81</v>
      </c>
      <c r="B41" s="571"/>
      <c r="C41" s="572"/>
      <c r="D41" s="572"/>
      <c r="E41" s="572"/>
      <c r="F41" s="572"/>
      <c r="G41" s="572"/>
      <c r="H41" s="578"/>
      <c r="I41" s="13"/>
    </row>
    <row r="42" spans="1:9" ht="15">
      <c r="A42" s="534" t="s">
        <v>61</v>
      </c>
      <c r="B42" s="522">
        <v>18</v>
      </c>
      <c r="C42" s="24"/>
      <c r="D42" s="533">
        <v>1326</v>
      </c>
      <c r="E42" s="24"/>
      <c r="F42" s="533">
        <v>1326</v>
      </c>
      <c r="G42" s="24"/>
      <c r="H42" s="535">
        <v>1326</v>
      </c>
      <c r="I42" s="13"/>
    </row>
    <row r="43" spans="1:9" ht="15">
      <c r="A43" s="159" t="s">
        <v>102</v>
      </c>
      <c r="B43" s="21">
        <v>19</v>
      </c>
      <c r="C43" s="24">
        <v>13636</v>
      </c>
      <c r="D43" s="533">
        <v>2613</v>
      </c>
      <c r="E43" s="24">
        <v>5108</v>
      </c>
      <c r="F43" s="54">
        <v>11141</v>
      </c>
      <c r="G43" s="24">
        <v>766</v>
      </c>
      <c r="H43" s="25">
        <v>10375</v>
      </c>
      <c r="I43" s="13"/>
    </row>
    <row r="44" spans="1:9" ht="15">
      <c r="A44" s="26" t="s">
        <v>99</v>
      </c>
      <c r="B44" s="27">
        <v>20</v>
      </c>
      <c r="C44" s="30">
        <v>141</v>
      </c>
      <c r="D44" s="38">
        <v>60</v>
      </c>
      <c r="E44" s="38"/>
      <c r="F44" s="55">
        <v>201</v>
      </c>
      <c r="G44" s="38"/>
      <c r="H44" s="39">
        <v>201</v>
      </c>
      <c r="I44" s="13"/>
    </row>
    <row r="45" spans="1:9" ht="15.75" thickBot="1">
      <c r="A45" s="161" t="s">
        <v>4</v>
      </c>
      <c r="B45" s="357">
        <v>21</v>
      </c>
      <c r="C45" s="91"/>
      <c r="D45" s="91">
        <v>14</v>
      </c>
      <c r="E45" s="91"/>
      <c r="F45" s="91">
        <v>14</v>
      </c>
      <c r="G45" s="91"/>
      <c r="H45" s="86">
        <v>14</v>
      </c>
      <c r="I45" s="13"/>
    </row>
    <row r="46" spans="1:9" ht="31.5">
      <c r="A46" s="537" t="s">
        <v>264</v>
      </c>
      <c r="B46" s="16">
        <v>22</v>
      </c>
      <c r="C46" s="19">
        <v>33077</v>
      </c>
      <c r="D46" s="19">
        <v>2972292</v>
      </c>
      <c r="E46" s="19">
        <v>2828008</v>
      </c>
      <c r="F46" s="19">
        <v>177361</v>
      </c>
      <c r="G46" s="19"/>
      <c r="H46" s="20">
        <v>177361</v>
      </c>
      <c r="I46" s="13"/>
    </row>
    <row r="47" spans="1:9" ht="15">
      <c r="A47" s="44" t="s">
        <v>86</v>
      </c>
      <c r="B47" s="41"/>
      <c r="C47" s="38"/>
      <c r="D47" s="38"/>
      <c r="E47" s="38"/>
      <c r="F47" s="38"/>
      <c r="G47" s="170"/>
      <c r="H47" s="532"/>
      <c r="I47" s="13"/>
    </row>
    <row r="48" spans="1:9" ht="15">
      <c r="A48" s="51" t="s">
        <v>81</v>
      </c>
      <c r="B48" s="57"/>
      <c r="C48" s="58"/>
      <c r="D48" s="58"/>
      <c r="E48" s="58"/>
      <c r="F48" s="58"/>
      <c r="G48" s="59"/>
      <c r="H48" s="60"/>
      <c r="I48" s="13"/>
    </row>
    <row r="49" spans="1:9" ht="15">
      <c r="A49" s="44" t="s">
        <v>265</v>
      </c>
      <c r="B49" s="530"/>
      <c r="C49" s="38"/>
      <c r="D49" s="577"/>
      <c r="E49" s="38"/>
      <c r="F49" s="577"/>
      <c r="G49" s="38"/>
      <c r="H49" s="532"/>
      <c r="I49" s="13"/>
    </row>
    <row r="50" spans="1:9" ht="15">
      <c r="A50" s="35" t="s">
        <v>147</v>
      </c>
      <c r="B50" s="529">
        <v>23</v>
      </c>
      <c r="C50" s="24">
        <v>33077</v>
      </c>
      <c r="D50" s="551">
        <v>2972292</v>
      </c>
      <c r="E50" s="24">
        <v>2828008</v>
      </c>
      <c r="F50" s="551">
        <v>177361</v>
      </c>
      <c r="G50" s="24"/>
      <c r="H50" s="354">
        <v>177361</v>
      </c>
      <c r="I50" s="13"/>
    </row>
    <row r="51" spans="1:9" ht="34.5" customHeight="1" thickBot="1">
      <c r="A51" s="573" t="s">
        <v>261</v>
      </c>
      <c r="B51" s="574">
        <v>24</v>
      </c>
      <c r="C51" s="575">
        <v>43013861</v>
      </c>
      <c r="D51" s="575">
        <v>140690693</v>
      </c>
      <c r="E51" s="575">
        <v>159690372</v>
      </c>
      <c r="F51" s="575">
        <v>24014183</v>
      </c>
      <c r="G51" s="575">
        <v>30610</v>
      </c>
      <c r="H51" s="576">
        <v>23983573</v>
      </c>
      <c r="I51" s="13"/>
    </row>
    <row r="52" spans="1:9" ht="15">
      <c r="A52" s="61"/>
      <c r="B52" s="62"/>
      <c r="C52" s="62"/>
      <c r="D52" s="62"/>
      <c r="E52" s="62"/>
      <c r="F52" s="62"/>
      <c r="G52" s="63"/>
      <c r="H52" s="63"/>
      <c r="I52" s="13"/>
    </row>
    <row r="53" spans="1:9" ht="15">
      <c r="A53" s="61"/>
      <c r="B53" s="62"/>
      <c r="C53" s="62"/>
      <c r="D53" s="62"/>
      <c r="E53" s="62"/>
      <c r="F53" s="62"/>
      <c r="G53" s="63"/>
      <c r="H53" s="63"/>
      <c r="I53" s="13"/>
    </row>
    <row r="54" spans="1:9" ht="15">
      <c r="A54" s="61"/>
      <c r="B54" s="62"/>
      <c r="C54" s="62"/>
      <c r="D54" s="62"/>
      <c r="E54" s="62"/>
      <c r="F54" s="62"/>
      <c r="G54" s="63"/>
      <c r="H54" s="63"/>
      <c r="I54" s="13"/>
    </row>
    <row r="55" spans="1:9" ht="18">
      <c r="A55" s="711" t="s">
        <v>121</v>
      </c>
      <c r="B55" s="711"/>
      <c r="C55" s="711"/>
      <c r="D55" s="711"/>
      <c r="E55" s="711"/>
      <c r="F55" s="711"/>
      <c r="G55" s="63" t="s">
        <v>103</v>
      </c>
      <c r="H55" s="63"/>
      <c r="I55" s="13"/>
    </row>
    <row r="56" spans="1:9" ht="15.75">
      <c r="A56" s="64"/>
      <c r="B56" s="64"/>
      <c r="C56" s="64"/>
      <c r="D56" s="64"/>
      <c r="E56" s="64"/>
      <c r="F56" s="64"/>
      <c r="G56" s="63"/>
      <c r="H56" s="63"/>
      <c r="I56" s="13"/>
    </row>
    <row r="57" spans="1:9" ht="15.75" thickBot="1">
      <c r="A57" s="62"/>
      <c r="B57" s="62"/>
      <c r="C57" s="62"/>
      <c r="D57" s="62"/>
      <c r="E57" s="62"/>
      <c r="F57" s="62"/>
      <c r="G57" s="63"/>
      <c r="H57" s="63"/>
      <c r="I57" s="13"/>
    </row>
    <row r="58" spans="1:9" ht="15.75">
      <c r="A58" s="712" t="s">
        <v>104</v>
      </c>
      <c r="B58" s="714" t="s">
        <v>88</v>
      </c>
      <c r="C58" s="715"/>
      <c r="D58" s="251" t="s">
        <v>69</v>
      </c>
      <c r="E58" s="252" t="s">
        <v>89</v>
      </c>
      <c r="F58" s="719" t="s">
        <v>68</v>
      </c>
      <c r="G58" s="720"/>
      <c r="H58" s="63"/>
      <c r="I58" s="13"/>
    </row>
    <row r="59" spans="1:9" ht="15.75">
      <c r="A59" s="713"/>
      <c r="B59" s="716"/>
      <c r="C59" s="717"/>
      <c r="D59" s="253" t="s">
        <v>73</v>
      </c>
      <c r="E59" s="254" t="s">
        <v>73</v>
      </c>
      <c r="F59" s="255"/>
      <c r="G59" s="256"/>
      <c r="H59" s="63"/>
      <c r="I59" s="13"/>
    </row>
    <row r="60" spans="1:9" ht="16.5" thickBot="1">
      <c r="A60" s="713"/>
      <c r="B60" s="718"/>
      <c r="C60" s="718"/>
      <c r="D60" s="253" t="s">
        <v>247</v>
      </c>
      <c r="E60" s="254" t="s">
        <v>248</v>
      </c>
      <c r="F60" s="254" t="s">
        <v>91</v>
      </c>
      <c r="G60" s="257" t="s">
        <v>92</v>
      </c>
      <c r="H60" s="63"/>
      <c r="I60" s="13"/>
    </row>
    <row r="61" spans="1:9" ht="15">
      <c r="A61" s="157" t="s">
        <v>143</v>
      </c>
      <c r="B61" s="162"/>
      <c r="C61" s="148" t="s">
        <v>106</v>
      </c>
      <c r="D61" s="146">
        <v>2910</v>
      </c>
      <c r="E61" s="92">
        <v>2851</v>
      </c>
      <c r="F61" s="47"/>
      <c r="G61" s="147">
        <v>2851</v>
      </c>
      <c r="H61" s="63"/>
      <c r="I61" s="13"/>
    </row>
    <row r="62" spans="1:9" ht="15">
      <c r="A62" s="158" t="s">
        <v>136</v>
      </c>
      <c r="B62" s="143"/>
      <c r="C62" s="358"/>
      <c r="D62" s="360"/>
      <c r="E62" s="360"/>
      <c r="F62" s="360"/>
      <c r="G62" s="363"/>
      <c r="H62" s="63"/>
      <c r="I62" s="13"/>
    </row>
    <row r="63" spans="1:9" ht="15">
      <c r="A63" s="159" t="s">
        <v>140</v>
      </c>
      <c r="B63" s="154"/>
      <c r="C63" s="359" t="s">
        <v>107</v>
      </c>
      <c r="D63" s="361">
        <v>42961656</v>
      </c>
      <c r="E63" s="361">
        <v>23818350</v>
      </c>
      <c r="F63" s="23">
        <v>28394</v>
      </c>
      <c r="G63" s="362">
        <v>23789956</v>
      </c>
      <c r="H63" s="63"/>
      <c r="I63" s="13"/>
    </row>
    <row r="64" spans="1:9" ht="15">
      <c r="A64" s="159" t="s">
        <v>139</v>
      </c>
      <c r="B64" s="155"/>
      <c r="C64" s="65" t="s">
        <v>108</v>
      </c>
      <c r="D64" s="80">
        <v>2441</v>
      </c>
      <c r="E64" s="80">
        <v>2938</v>
      </c>
      <c r="F64" s="22">
        <v>1449</v>
      </c>
      <c r="G64" s="362">
        <v>1489</v>
      </c>
      <c r="H64" s="63"/>
      <c r="I64" s="13"/>
    </row>
    <row r="65" spans="1:9" ht="15">
      <c r="A65" s="160" t="s">
        <v>142</v>
      </c>
      <c r="B65" s="155"/>
      <c r="C65" s="156" t="s">
        <v>123</v>
      </c>
      <c r="D65" s="67">
        <v>13777</v>
      </c>
      <c r="E65" s="68">
        <v>12682</v>
      </c>
      <c r="F65" s="69">
        <v>766</v>
      </c>
      <c r="G65" s="70">
        <v>11916</v>
      </c>
      <c r="H65" s="63"/>
      <c r="I65" s="13"/>
    </row>
    <row r="66" spans="1:9" ht="15.75" thickBot="1">
      <c r="A66" s="161" t="s">
        <v>141</v>
      </c>
      <c r="B66" s="163"/>
      <c r="C66" s="149" t="s">
        <v>124</v>
      </c>
      <c r="D66" s="150">
        <v>33077</v>
      </c>
      <c r="E66" s="151">
        <v>177361</v>
      </c>
      <c r="F66" s="152"/>
      <c r="G66" s="153">
        <v>177361</v>
      </c>
      <c r="H66" s="63"/>
      <c r="I66" s="13"/>
    </row>
    <row r="67" spans="1:9" ht="16.5" thickBot="1">
      <c r="A67" s="258" t="s">
        <v>105</v>
      </c>
      <c r="B67" s="259"/>
      <c r="C67" s="260" t="s">
        <v>109</v>
      </c>
      <c r="D67" s="261">
        <f>SUM(D61:D66)</f>
        <v>43013861</v>
      </c>
      <c r="E67" s="261">
        <v>24014183</v>
      </c>
      <c r="F67" s="261">
        <v>30610</v>
      </c>
      <c r="G67" s="261">
        <f>SUM(G61:G66)</f>
        <v>23983573</v>
      </c>
      <c r="H67" s="71"/>
      <c r="I67" s="13"/>
    </row>
  </sheetData>
  <mergeCells count="9">
    <mergeCell ref="A55:F55"/>
    <mergeCell ref="A58:A60"/>
    <mergeCell ref="B58:C60"/>
    <mergeCell ref="F58:G58"/>
    <mergeCell ref="A4:I4"/>
    <mergeCell ref="A5:I5"/>
    <mergeCell ref="A7:H7"/>
    <mergeCell ref="B9:B13"/>
    <mergeCell ref="G9:H9"/>
  </mergeCells>
  <printOptions horizontalCentered="1"/>
  <pageMargins left="0.46" right="0.3937007874015748" top="1" bottom="0" header="0.5118110236220472" footer="0"/>
  <pageSetup fitToHeight="1" fitToWidth="1" horizontalDpi="300" verticalDpi="300" orientation="portrait" paperSize="8" scale="91" r:id="rId1"/>
  <rowBreaks count="1" manualBreakCount="1">
    <brk id="40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80" workbookViewId="0" topLeftCell="A1">
      <selection activeCell="A11" sqref="A11:F11"/>
    </sheetView>
  </sheetViews>
  <sheetFormatPr defaultColWidth="9.00390625" defaultRowHeight="12.75"/>
  <cols>
    <col min="1" max="1" width="10.25390625" style="0" customWidth="1"/>
    <col min="2" max="2" width="55.125" style="0" customWidth="1"/>
    <col min="3" max="3" width="7.625" style="0" customWidth="1"/>
    <col min="4" max="5" width="20.75390625" style="0" customWidth="1"/>
    <col min="6" max="6" width="21.00390625" style="0" customWidth="1"/>
    <col min="7" max="7" width="3.00390625" style="0" customWidth="1"/>
    <col min="8" max="8" width="11.75390625" style="0" customWidth="1"/>
  </cols>
  <sheetData>
    <row r="1" spans="6:7" ht="12.75">
      <c r="F1" s="1"/>
      <c r="G1" s="1" t="s">
        <v>7</v>
      </c>
    </row>
    <row r="2" spans="6:7" ht="12.75">
      <c r="F2" s="1"/>
      <c r="G2" s="1"/>
    </row>
    <row r="3" spans="1:6" ht="18">
      <c r="A3" s="682" t="s">
        <v>232</v>
      </c>
      <c r="B3" s="682"/>
      <c r="C3" s="682"/>
      <c r="D3" s="682"/>
      <c r="E3" s="682"/>
      <c r="F3" s="682"/>
    </row>
    <row r="4" spans="1:6" ht="18">
      <c r="A4" s="704" t="s">
        <v>246</v>
      </c>
      <c r="B4" s="704"/>
      <c r="C4" s="704"/>
      <c r="D4" s="704"/>
      <c r="E4" s="704"/>
      <c r="F4" s="704"/>
    </row>
    <row r="5" spans="1:6" ht="18">
      <c r="A5" s="225"/>
      <c r="B5" s="225"/>
      <c r="C5" s="225"/>
      <c r="D5" s="225"/>
      <c r="E5" s="225"/>
      <c r="F5" s="225"/>
    </row>
    <row r="6" spans="1:6" ht="15.75">
      <c r="A6" s="223"/>
      <c r="B6" s="223"/>
      <c r="C6" s="223"/>
      <c r="D6" s="223"/>
      <c r="E6" s="223"/>
      <c r="F6" s="223"/>
    </row>
    <row r="7" spans="1:6" ht="16.5" thickBot="1">
      <c r="A7" s="223"/>
      <c r="B7" s="223"/>
      <c r="C7" s="223"/>
      <c r="D7" s="223"/>
      <c r="E7" s="223"/>
      <c r="F7" s="224" t="s">
        <v>0</v>
      </c>
    </row>
    <row r="8" spans="1:6" ht="15">
      <c r="A8" s="721" t="s">
        <v>13</v>
      </c>
      <c r="B8" s="724" t="s">
        <v>14</v>
      </c>
      <c r="C8" s="724" t="s">
        <v>6</v>
      </c>
      <c r="D8" s="451" t="s">
        <v>15</v>
      </c>
      <c r="E8" s="451" t="s">
        <v>15</v>
      </c>
      <c r="F8" s="727" t="s">
        <v>16</v>
      </c>
    </row>
    <row r="9" spans="1:6" ht="15">
      <c r="A9" s="722"/>
      <c r="B9" s="725"/>
      <c r="C9" s="725"/>
      <c r="D9" s="452" t="s">
        <v>17</v>
      </c>
      <c r="E9" s="452" t="s">
        <v>18</v>
      </c>
      <c r="F9" s="728"/>
    </row>
    <row r="10" spans="1:6" ht="15.75" thickBot="1">
      <c r="A10" s="723"/>
      <c r="B10" s="726"/>
      <c r="C10" s="726"/>
      <c r="D10" s="453"/>
      <c r="E10" s="453"/>
      <c r="F10" s="729"/>
    </row>
    <row r="11" spans="1:6" ht="19.5" customHeight="1" thickBot="1">
      <c r="A11" s="638" t="s">
        <v>39</v>
      </c>
      <c r="B11" s="639" t="s">
        <v>40</v>
      </c>
      <c r="C11" s="639" t="s">
        <v>43</v>
      </c>
      <c r="D11" s="642">
        <v>1</v>
      </c>
      <c r="E11" s="642">
        <v>2</v>
      </c>
      <c r="F11" s="643">
        <v>3</v>
      </c>
    </row>
    <row r="12" spans="1:6" ht="19.5" customHeight="1" thickTop="1">
      <c r="A12" s="454">
        <v>121</v>
      </c>
      <c r="B12" s="455" t="s">
        <v>5</v>
      </c>
      <c r="C12" s="456">
        <v>1</v>
      </c>
      <c r="D12" s="400">
        <v>1907786</v>
      </c>
      <c r="E12" s="400">
        <v>679314</v>
      </c>
      <c r="F12" s="457">
        <f>SUM(D12:E12)</f>
        <v>2587100</v>
      </c>
    </row>
    <row r="13" spans="1:8" ht="19.5" customHeight="1">
      <c r="A13" s="458">
        <v>122</v>
      </c>
      <c r="B13" s="459" t="s">
        <v>48</v>
      </c>
      <c r="C13" s="460">
        <v>2</v>
      </c>
      <c r="D13" s="400">
        <v>8050223</v>
      </c>
      <c r="E13" s="378">
        <v>1416070</v>
      </c>
      <c r="F13" s="379">
        <f>SUM(D13:E13)</f>
        <v>9466293</v>
      </c>
      <c r="G13" s="180"/>
      <c r="H13" s="4"/>
    </row>
    <row r="14" spans="1:6" ht="19.5" customHeight="1">
      <c r="A14" s="458">
        <v>123</v>
      </c>
      <c r="B14" s="459" t="s">
        <v>60</v>
      </c>
      <c r="C14" s="460">
        <v>3</v>
      </c>
      <c r="D14" s="378">
        <v>2402291</v>
      </c>
      <c r="E14" s="378">
        <v>895367</v>
      </c>
      <c r="F14" s="379">
        <f aca="true" t="shared" si="0" ref="F14:F28">SUM(D14:E14)</f>
        <v>3297658</v>
      </c>
    </row>
    <row r="15" spans="1:6" ht="19.5" customHeight="1">
      <c r="A15" s="454">
        <v>124</v>
      </c>
      <c r="B15" s="459" t="s">
        <v>51</v>
      </c>
      <c r="C15" s="456">
        <v>4</v>
      </c>
      <c r="D15" s="378">
        <v>3084425</v>
      </c>
      <c r="E15" s="378">
        <v>387194</v>
      </c>
      <c r="F15" s="379">
        <f t="shared" si="0"/>
        <v>3471619</v>
      </c>
    </row>
    <row r="16" spans="1:6" ht="19.5" customHeight="1">
      <c r="A16" s="458">
        <v>125</v>
      </c>
      <c r="B16" s="459" t="s">
        <v>50</v>
      </c>
      <c r="C16" s="460">
        <v>5</v>
      </c>
      <c r="D16" s="378">
        <v>1116889</v>
      </c>
      <c r="E16" s="378">
        <v>43037</v>
      </c>
      <c r="F16" s="379">
        <f t="shared" si="0"/>
        <v>1159926</v>
      </c>
    </row>
    <row r="17" spans="1:6" ht="19.5" customHeight="1">
      <c r="A17" s="458">
        <v>126</v>
      </c>
      <c r="B17" s="459" t="s">
        <v>28</v>
      </c>
      <c r="C17" s="460">
        <v>6</v>
      </c>
      <c r="D17" s="400">
        <v>1505073</v>
      </c>
      <c r="E17" s="378">
        <v>740801</v>
      </c>
      <c r="F17" s="379">
        <f t="shared" si="0"/>
        <v>2245874</v>
      </c>
    </row>
    <row r="18" spans="1:6" ht="19.5" customHeight="1">
      <c r="A18" s="458">
        <v>127</v>
      </c>
      <c r="B18" s="459" t="s">
        <v>65</v>
      </c>
      <c r="C18" s="456">
        <v>7</v>
      </c>
      <c r="D18" s="400">
        <v>167946</v>
      </c>
      <c r="E18" s="378">
        <v>658565</v>
      </c>
      <c r="F18" s="379">
        <f t="shared" si="0"/>
        <v>826511</v>
      </c>
    </row>
    <row r="19" spans="1:6" ht="19.5" customHeight="1">
      <c r="A19" s="458">
        <v>128</v>
      </c>
      <c r="B19" s="459" t="s">
        <v>149</v>
      </c>
      <c r="C19" s="456">
        <v>8</v>
      </c>
      <c r="D19" s="400">
        <v>1</v>
      </c>
      <c r="E19" s="378"/>
      <c r="F19" s="379">
        <v>1</v>
      </c>
    </row>
    <row r="20" spans="1:6" ht="19.5" customHeight="1">
      <c r="A20" s="458">
        <v>130</v>
      </c>
      <c r="B20" s="459" t="s">
        <v>3</v>
      </c>
      <c r="C20" s="460">
        <v>9</v>
      </c>
      <c r="D20" s="400">
        <v>798369</v>
      </c>
      <c r="E20" s="378">
        <v>193575</v>
      </c>
      <c r="F20" s="379">
        <f t="shared" si="0"/>
        <v>991944</v>
      </c>
    </row>
    <row r="21" spans="1:6" ht="19.5" customHeight="1">
      <c r="A21" s="458">
        <v>141</v>
      </c>
      <c r="B21" s="459" t="s">
        <v>63</v>
      </c>
      <c r="C21" s="460">
        <v>10</v>
      </c>
      <c r="D21" s="400"/>
      <c r="E21" s="378">
        <v>271</v>
      </c>
      <c r="F21" s="379">
        <f t="shared" si="0"/>
        <v>271</v>
      </c>
    </row>
    <row r="22" spans="1:6" ht="19.5" customHeight="1">
      <c r="A22" s="458">
        <v>142</v>
      </c>
      <c r="B22" s="459" t="s">
        <v>62</v>
      </c>
      <c r="C22" s="456">
        <v>11</v>
      </c>
      <c r="D22" s="400">
        <v>776</v>
      </c>
      <c r="E22" s="378">
        <v>6</v>
      </c>
      <c r="F22" s="379">
        <f t="shared" si="0"/>
        <v>782</v>
      </c>
    </row>
    <row r="23" spans="1:6" ht="19.5" customHeight="1">
      <c r="A23" s="458">
        <v>143</v>
      </c>
      <c r="B23" s="459" t="s">
        <v>61</v>
      </c>
      <c r="C23" s="460">
        <v>12</v>
      </c>
      <c r="D23" s="400"/>
      <c r="E23" s="378">
        <v>17068</v>
      </c>
      <c r="F23" s="379">
        <f t="shared" si="0"/>
        <v>17068</v>
      </c>
    </row>
    <row r="24" spans="1:6" ht="19.5" customHeight="1">
      <c r="A24" s="458">
        <v>146</v>
      </c>
      <c r="B24" s="459" t="s">
        <v>19</v>
      </c>
      <c r="C24" s="460">
        <v>13</v>
      </c>
      <c r="D24" s="400">
        <v>60744</v>
      </c>
      <c r="E24" s="378"/>
      <c r="F24" s="379">
        <f t="shared" si="0"/>
        <v>60744</v>
      </c>
    </row>
    <row r="25" spans="1:6" ht="19.5" customHeight="1">
      <c r="A25" s="461">
        <v>150</v>
      </c>
      <c r="B25" s="462" t="s">
        <v>26</v>
      </c>
      <c r="C25" s="456">
        <v>14</v>
      </c>
      <c r="D25" s="400">
        <v>114</v>
      </c>
      <c r="E25" s="463"/>
      <c r="F25" s="379">
        <f t="shared" si="0"/>
        <v>114</v>
      </c>
    </row>
    <row r="26" spans="1:6" ht="19.5" customHeight="1">
      <c r="A26" s="464">
        <v>153</v>
      </c>
      <c r="B26" s="465" t="s">
        <v>148</v>
      </c>
      <c r="C26" s="456">
        <v>15</v>
      </c>
      <c r="D26" s="400">
        <v>4656</v>
      </c>
      <c r="E26" s="466"/>
      <c r="F26" s="379">
        <f t="shared" si="0"/>
        <v>4656</v>
      </c>
    </row>
    <row r="27" spans="1:6" ht="19.5" customHeight="1">
      <c r="A27" s="464">
        <v>161</v>
      </c>
      <c r="B27" s="465" t="s">
        <v>147</v>
      </c>
      <c r="C27" s="456">
        <v>16</v>
      </c>
      <c r="D27" s="400">
        <v>2</v>
      </c>
      <c r="E27" s="466"/>
      <c r="F27" s="379">
        <f t="shared" si="0"/>
        <v>2</v>
      </c>
    </row>
    <row r="28" spans="1:8" ht="19.5" customHeight="1">
      <c r="A28" s="467">
        <v>181</v>
      </c>
      <c r="B28" s="468" t="s">
        <v>4</v>
      </c>
      <c r="C28" s="460">
        <v>17</v>
      </c>
      <c r="D28" s="400">
        <v>2768</v>
      </c>
      <c r="E28" s="389">
        <v>4995</v>
      </c>
      <c r="F28" s="379">
        <f t="shared" si="0"/>
        <v>7763</v>
      </c>
      <c r="H28" s="180"/>
    </row>
    <row r="29" spans="1:7" ht="19.5" customHeight="1">
      <c r="A29" s="469"/>
      <c r="B29" s="470" t="s">
        <v>16</v>
      </c>
      <c r="C29" s="471">
        <v>18</v>
      </c>
      <c r="D29" s="262">
        <f>SUM(D12:D28)</f>
        <v>19102063</v>
      </c>
      <c r="E29" s="262">
        <f>SUM(E12:E28)</f>
        <v>5036263</v>
      </c>
      <c r="F29" s="476">
        <f>SUM(F12:F28)</f>
        <v>24138326</v>
      </c>
      <c r="G29" s="11"/>
    </row>
    <row r="30" spans="1:8" ht="19.5" customHeight="1">
      <c r="A30" s="472"/>
      <c r="B30" s="459" t="s">
        <v>64</v>
      </c>
      <c r="C30" s="460">
        <v>19</v>
      </c>
      <c r="D30" s="378">
        <v>962</v>
      </c>
      <c r="E30" s="378">
        <v>-1139</v>
      </c>
      <c r="F30" s="379">
        <f>SUM(D30:E30)</f>
        <v>-177</v>
      </c>
      <c r="H30" s="11"/>
    </row>
    <row r="31" spans="1:6" ht="19.5" customHeight="1" thickBot="1">
      <c r="A31" s="473"/>
      <c r="B31" s="474" t="s">
        <v>16</v>
      </c>
      <c r="C31" s="475">
        <v>20</v>
      </c>
      <c r="D31" s="263">
        <f>SUM(D29+D30)</f>
        <v>19103025</v>
      </c>
      <c r="E31" s="263">
        <f>SUM(E29+E30)</f>
        <v>5035124</v>
      </c>
      <c r="F31" s="405">
        <f>SUM(F29+F30)</f>
        <v>24138149</v>
      </c>
    </row>
  </sheetData>
  <mergeCells count="6">
    <mergeCell ref="A3:F3"/>
    <mergeCell ref="A4:F4"/>
    <mergeCell ref="A8:A10"/>
    <mergeCell ref="B8:B10"/>
    <mergeCell ref="C8:C10"/>
    <mergeCell ref="F8:F10"/>
  </mergeCells>
  <printOptions horizontalCentered="1"/>
  <pageMargins left="0.3937007874015748" right="0.35433070866141736" top="0.54" bottom="0.2362204724409449" header="0.31496062992125984" footer="0.1574803149606299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SheetLayoutView="100" workbookViewId="0" topLeftCell="A1">
      <selection activeCell="I7" sqref="I7"/>
    </sheetView>
  </sheetViews>
  <sheetFormatPr defaultColWidth="9.00390625" defaultRowHeight="12.75"/>
  <cols>
    <col min="1" max="1" width="46.25390625" style="0" customWidth="1"/>
    <col min="3" max="3" width="21.00390625" style="0" customWidth="1"/>
    <col min="4" max="4" width="18.00390625" style="0" customWidth="1"/>
    <col min="5" max="5" width="15.375" style="0" customWidth="1"/>
    <col min="6" max="6" width="20.625" style="0" customWidth="1"/>
  </cols>
  <sheetData>
    <row r="1" ht="12.75">
      <c r="F1" s="1" t="s">
        <v>144</v>
      </c>
    </row>
    <row r="2" spans="1:6" ht="18">
      <c r="A2" s="682" t="s">
        <v>249</v>
      </c>
      <c r="B2" s="682"/>
      <c r="C2" s="682"/>
      <c r="D2" s="682"/>
      <c r="E2" s="682"/>
      <c r="F2" s="682"/>
    </row>
    <row r="3" spans="1:6" ht="15.75">
      <c r="A3" s="190"/>
      <c r="B3" s="190"/>
      <c r="C3" s="190"/>
      <c r="D3" s="190"/>
      <c r="E3" s="190"/>
      <c r="F3" s="190"/>
    </row>
    <row r="4" spans="1:6" ht="15.75">
      <c r="A4" s="190"/>
      <c r="B4" s="190"/>
      <c r="C4" s="190"/>
      <c r="D4" s="190"/>
      <c r="E4" s="190"/>
      <c r="F4" s="190"/>
    </row>
    <row r="5" ht="15" thickBot="1">
      <c r="F5" s="14" t="s">
        <v>0</v>
      </c>
    </row>
    <row r="6" spans="1:6" ht="15">
      <c r="A6" s="721" t="s">
        <v>8</v>
      </c>
      <c r="B6" s="724" t="s">
        <v>6</v>
      </c>
      <c r="C6" s="451" t="s">
        <v>1</v>
      </c>
      <c r="D6" s="724" t="s">
        <v>9</v>
      </c>
      <c r="E6" s="724" t="s">
        <v>10</v>
      </c>
      <c r="F6" s="477" t="s">
        <v>2</v>
      </c>
    </row>
    <row r="7" spans="1:6" ht="15.75" thickBot="1">
      <c r="A7" s="723"/>
      <c r="B7" s="726"/>
      <c r="C7" s="478" t="s">
        <v>247</v>
      </c>
      <c r="D7" s="726"/>
      <c r="E7" s="726"/>
      <c r="F7" s="479" t="s">
        <v>248</v>
      </c>
    </row>
    <row r="8" spans="1:6" ht="15.75" thickBot="1">
      <c r="A8" s="638" t="s">
        <v>39</v>
      </c>
      <c r="B8" s="639" t="s">
        <v>40</v>
      </c>
      <c r="C8" s="640">
        <v>1</v>
      </c>
      <c r="D8" s="639">
        <v>2</v>
      </c>
      <c r="E8" s="639">
        <v>3</v>
      </c>
      <c r="F8" s="641">
        <v>4</v>
      </c>
    </row>
    <row r="9" spans="1:6" ht="15.75" thickTop="1">
      <c r="A9" s="480">
        <v>901</v>
      </c>
      <c r="B9" s="481"/>
      <c r="C9" s="482"/>
      <c r="D9" s="483"/>
      <c r="E9" s="483"/>
      <c r="F9" s="484"/>
    </row>
    <row r="10" spans="1:6" ht="15">
      <c r="A10" s="485" t="s">
        <v>27</v>
      </c>
      <c r="B10" s="486">
        <v>1</v>
      </c>
      <c r="C10" s="487">
        <v>3222830</v>
      </c>
      <c r="D10" s="488">
        <v>718507</v>
      </c>
      <c r="E10" s="488">
        <v>442215</v>
      </c>
      <c r="F10" s="489">
        <f>SUM(C10+D10-E10)</f>
        <v>3499122</v>
      </c>
    </row>
    <row r="11" spans="1:6" ht="14.25">
      <c r="A11" s="490">
        <v>902</v>
      </c>
      <c r="B11" s="491"/>
      <c r="C11" s="492"/>
      <c r="D11" s="483"/>
      <c r="E11" s="493"/>
      <c r="F11" s="494"/>
    </row>
    <row r="12" spans="1:6" ht="15">
      <c r="A12" s="485" t="s">
        <v>11</v>
      </c>
      <c r="B12" s="486">
        <v>2</v>
      </c>
      <c r="C12" s="487">
        <v>46971</v>
      </c>
      <c r="D12" s="488">
        <v>28358</v>
      </c>
      <c r="E12" s="488">
        <v>16816</v>
      </c>
      <c r="F12" s="489">
        <f>SUM(C12+D12-E12)</f>
        <v>58513</v>
      </c>
    </row>
    <row r="13" spans="1:6" ht="14.25">
      <c r="A13" s="495">
        <v>922</v>
      </c>
      <c r="B13" s="496"/>
      <c r="C13" s="389"/>
      <c r="D13" s="389"/>
      <c r="E13" s="389"/>
      <c r="F13" s="497"/>
    </row>
    <row r="14" spans="1:6" ht="15">
      <c r="A14" s="498" t="s">
        <v>5</v>
      </c>
      <c r="B14" s="499">
        <v>3</v>
      </c>
      <c r="C14" s="500">
        <v>1465050</v>
      </c>
      <c r="D14" s="501">
        <v>11527537</v>
      </c>
      <c r="E14" s="501">
        <v>10423052</v>
      </c>
      <c r="F14" s="502">
        <f>SUM(C14+D14-E14)</f>
        <v>2569535</v>
      </c>
    </row>
    <row r="15" spans="1:6" ht="14.25">
      <c r="A15" s="495">
        <v>923</v>
      </c>
      <c r="B15" s="496"/>
      <c r="C15" s="389"/>
      <c r="D15" s="518"/>
      <c r="E15" s="389"/>
      <c r="F15" s="519"/>
    </row>
    <row r="16" spans="1:6" ht="15">
      <c r="A16" s="498" t="s">
        <v>48</v>
      </c>
      <c r="B16" s="499">
        <v>4</v>
      </c>
      <c r="C16" s="503">
        <v>9791920</v>
      </c>
      <c r="D16" s="513">
        <v>115137064</v>
      </c>
      <c r="E16" s="501">
        <v>115680699</v>
      </c>
      <c r="F16" s="520">
        <f>SUM(C16+D16-E16)</f>
        <v>9248285</v>
      </c>
    </row>
    <row r="17" spans="1:6" ht="14.25">
      <c r="A17" s="495">
        <v>924</v>
      </c>
      <c r="B17" s="389"/>
      <c r="C17" s="504"/>
      <c r="D17" s="518"/>
      <c r="E17" s="389"/>
      <c r="F17" s="514"/>
    </row>
    <row r="18" spans="1:6" ht="15">
      <c r="A18" s="505" t="s">
        <v>49</v>
      </c>
      <c r="B18" s="377">
        <v>5</v>
      </c>
      <c r="C18" s="503">
        <v>1233182</v>
      </c>
      <c r="D18" s="521">
        <v>26907052</v>
      </c>
      <c r="E18" s="400">
        <v>24859886</v>
      </c>
      <c r="F18" s="520">
        <f>SUM(C18+D18-E18)</f>
        <v>3280348</v>
      </c>
    </row>
    <row r="19" spans="1:6" ht="14.25">
      <c r="A19" s="495">
        <v>925</v>
      </c>
      <c r="B19" s="506"/>
      <c r="C19" s="504"/>
      <c r="D19" s="389"/>
      <c r="E19" s="501"/>
      <c r="F19" s="502"/>
    </row>
    <row r="20" spans="1:6" ht="15">
      <c r="A20" s="507" t="s">
        <v>50</v>
      </c>
      <c r="B20" s="377">
        <v>6</v>
      </c>
      <c r="C20" s="400">
        <v>617483</v>
      </c>
      <c r="D20" s="400">
        <v>1548290</v>
      </c>
      <c r="E20" s="400">
        <v>1005546</v>
      </c>
      <c r="F20" s="457">
        <f>SUM(C20+D20-E20)</f>
        <v>1160227</v>
      </c>
    </row>
    <row r="21" spans="1:6" ht="14.25">
      <c r="A21" s="495">
        <v>926</v>
      </c>
      <c r="B21" s="506"/>
      <c r="C21" s="504"/>
      <c r="D21" s="389"/>
      <c r="E21" s="389"/>
      <c r="F21" s="502"/>
    </row>
    <row r="22" spans="1:6" ht="15">
      <c r="A22" s="507" t="s">
        <v>28</v>
      </c>
      <c r="B22" s="377">
        <v>7</v>
      </c>
      <c r="C22" s="400">
        <v>1136201</v>
      </c>
      <c r="D22" s="400">
        <v>8095430</v>
      </c>
      <c r="E22" s="400">
        <v>6991972</v>
      </c>
      <c r="F22" s="457">
        <f>SUM(C22+D22-E22)</f>
        <v>2239659</v>
      </c>
    </row>
    <row r="23" spans="1:6" ht="14.25">
      <c r="A23" s="490">
        <v>927</v>
      </c>
      <c r="B23" s="508"/>
      <c r="C23" s="492"/>
      <c r="D23" s="509"/>
      <c r="E23" s="509"/>
      <c r="F23" s="494"/>
    </row>
    <row r="24" spans="1:6" ht="15">
      <c r="A24" s="485" t="s">
        <v>51</v>
      </c>
      <c r="B24" s="486">
        <v>8</v>
      </c>
      <c r="C24" s="487">
        <v>825718</v>
      </c>
      <c r="D24" s="488">
        <v>3732229</v>
      </c>
      <c r="E24" s="488">
        <v>1086262</v>
      </c>
      <c r="F24" s="489">
        <f>SUM(C24+D24-E24)</f>
        <v>3471685</v>
      </c>
    </row>
    <row r="25" spans="1:6" ht="14.25">
      <c r="A25" s="495">
        <v>914</v>
      </c>
      <c r="B25" s="496"/>
      <c r="C25" s="389"/>
      <c r="D25" s="389"/>
      <c r="E25" s="389"/>
      <c r="F25" s="497"/>
    </row>
    <row r="26" spans="1:6" ht="15">
      <c r="A26" s="507" t="s">
        <v>3</v>
      </c>
      <c r="B26" s="456">
        <v>9</v>
      </c>
      <c r="C26" s="501">
        <v>274108</v>
      </c>
      <c r="D26" s="501">
        <v>5086549</v>
      </c>
      <c r="E26" s="504">
        <v>4745813</v>
      </c>
      <c r="F26" s="394">
        <f>SUM(C26+D26-E26)</f>
        <v>614844</v>
      </c>
    </row>
    <row r="27" spans="1:6" ht="14.25">
      <c r="A27" s="510">
        <v>929</v>
      </c>
      <c r="B27" s="499"/>
      <c r="C27" s="389"/>
      <c r="D27" s="389"/>
      <c r="E27" s="389"/>
      <c r="F27" s="497"/>
    </row>
    <row r="28" spans="1:6" ht="15">
      <c r="A28" s="507" t="s">
        <v>65</v>
      </c>
      <c r="B28" s="456">
        <v>10</v>
      </c>
      <c r="C28" s="400">
        <v>1374179</v>
      </c>
      <c r="D28" s="503">
        <v>21431603</v>
      </c>
      <c r="E28" s="503">
        <v>22000000</v>
      </c>
      <c r="F28" s="457">
        <f>SUM(C28+D28-E28)</f>
        <v>805782</v>
      </c>
    </row>
    <row r="29" spans="1:6" ht="14.25">
      <c r="A29" s="511">
        <v>921</v>
      </c>
      <c r="B29" s="496"/>
      <c r="C29" s="512"/>
      <c r="D29" s="513"/>
      <c r="E29" s="501"/>
      <c r="F29" s="514"/>
    </row>
    <row r="30" spans="1:6" ht="15">
      <c r="A30" s="515" t="s">
        <v>25</v>
      </c>
      <c r="B30" s="456">
        <v>11</v>
      </c>
      <c r="C30" s="512">
        <v>11615756</v>
      </c>
      <c r="D30" s="513">
        <v>155122793</v>
      </c>
      <c r="E30" s="501">
        <v>160352213</v>
      </c>
      <c r="F30" s="514">
        <f>SUM(C30+D30-E30)</f>
        <v>6386336</v>
      </c>
    </row>
    <row r="31" spans="1:6" ht="19.5" customHeight="1" thickBot="1">
      <c r="A31" s="516" t="s">
        <v>12</v>
      </c>
      <c r="B31" s="517">
        <v>12</v>
      </c>
      <c r="C31" s="263">
        <f>SUM(C9:C30)</f>
        <v>31603398</v>
      </c>
      <c r="D31" s="263">
        <f>SUM(D10:D30)</f>
        <v>349335412</v>
      </c>
      <c r="E31" s="263">
        <f>SUM(E10:E30)</f>
        <v>347604474</v>
      </c>
      <c r="F31" s="405">
        <f>SUM(F10:F30)</f>
        <v>33334336</v>
      </c>
    </row>
  </sheetData>
  <mergeCells count="5">
    <mergeCell ref="A2:F2"/>
    <mergeCell ref="A6:A7"/>
    <mergeCell ref="B6:B7"/>
    <mergeCell ref="D6:D7"/>
    <mergeCell ref="E6:E7"/>
  </mergeCells>
  <printOptions horizontalCentered="1"/>
  <pageMargins left="0.3937007874015748" right="0.3937007874015748" top="0.8661417322834646" bottom="0.5905511811023623" header="0.35433070866141736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SheetLayoutView="50" workbookViewId="0" topLeftCell="A51">
      <selection activeCell="A69" sqref="A69"/>
    </sheetView>
  </sheetViews>
  <sheetFormatPr defaultColWidth="9.00390625" defaultRowHeight="12.75"/>
  <cols>
    <col min="1" max="1" width="77.375" style="0" customWidth="1"/>
    <col min="2" max="2" width="5.375" style="0" customWidth="1"/>
    <col min="3" max="3" width="14.75390625" style="0" customWidth="1"/>
    <col min="4" max="4" width="13.625" style="0" customWidth="1"/>
    <col min="5" max="5" width="13.375" style="0" customWidth="1"/>
    <col min="6" max="6" width="17.25390625" style="0" customWidth="1"/>
    <col min="7" max="7" width="14.125" style="0" customWidth="1"/>
    <col min="8" max="8" width="16.00390625" style="0" customWidth="1"/>
    <col min="9" max="9" width="6.75390625" style="0" customWidth="1"/>
  </cols>
  <sheetData>
    <row r="1" spans="1:10" ht="19.5" customHeight="1">
      <c r="A1" s="652" t="s">
        <v>400</v>
      </c>
      <c r="D1" s="652"/>
      <c r="E1" s="652"/>
      <c r="F1" s="652"/>
      <c r="G1" s="652"/>
      <c r="H1" s="652"/>
      <c r="I1" s="652"/>
      <c r="J1" s="652"/>
    </row>
    <row r="2" spans="1:8" ht="19.5" customHeight="1">
      <c r="A2" s="1"/>
      <c r="C2" s="651"/>
      <c r="H2" s="226"/>
    </row>
    <row r="3" spans="1:8" ht="19.5" customHeight="1">
      <c r="A3" s="733" t="s">
        <v>399</v>
      </c>
      <c r="B3" s="733"/>
      <c r="C3" s="733"/>
      <c r="D3" s="733"/>
      <c r="E3" s="733"/>
      <c r="F3" s="733"/>
      <c r="G3" s="733"/>
      <c r="H3" s="733"/>
    </row>
    <row r="4" spans="1:8" ht="19.5" customHeight="1">
      <c r="A4" s="733" t="s">
        <v>404</v>
      </c>
      <c r="B4" s="733"/>
      <c r="C4" s="733"/>
      <c r="D4" s="733"/>
      <c r="E4" s="733"/>
      <c r="F4" s="733"/>
      <c r="G4" s="733"/>
      <c r="H4" s="733"/>
    </row>
    <row r="5" spans="1:8" ht="19.5" customHeight="1" thickBot="1">
      <c r="A5" s="2"/>
      <c r="F5" s="3"/>
      <c r="H5" s="14" t="s">
        <v>0</v>
      </c>
    </row>
    <row r="6" spans="1:8" ht="15.75">
      <c r="A6" s="227"/>
      <c r="B6" s="683" t="s">
        <v>67</v>
      </c>
      <c r="C6" s="264"/>
      <c r="D6" s="265"/>
      <c r="E6" s="266"/>
      <c r="F6" s="264"/>
      <c r="G6" s="736" t="s">
        <v>68</v>
      </c>
      <c r="H6" s="737"/>
    </row>
    <row r="7" spans="1:8" ht="15.75">
      <c r="A7" s="230"/>
      <c r="B7" s="734"/>
      <c r="C7" s="267" t="s">
        <v>69</v>
      </c>
      <c r="D7" s="232"/>
      <c r="E7" s="268"/>
      <c r="F7" s="269" t="s">
        <v>70</v>
      </c>
      <c r="G7" s="270" t="s">
        <v>71</v>
      </c>
      <c r="H7" s="271" t="s">
        <v>72</v>
      </c>
    </row>
    <row r="8" spans="1:8" ht="15.75">
      <c r="A8" s="230"/>
      <c r="B8" s="734"/>
      <c r="C8" s="269" t="s">
        <v>73</v>
      </c>
      <c r="D8" s="272" t="s">
        <v>74</v>
      </c>
      <c r="E8" s="273" t="s">
        <v>75</v>
      </c>
      <c r="F8" s="269" t="s">
        <v>73</v>
      </c>
      <c r="G8" s="270" t="s">
        <v>76</v>
      </c>
      <c r="H8" s="274" t="s">
        <v>76</v>
      </c>
    </row>
    <row r="9" spans="1:8" ht="15.75">
      <c r="A9" s="230"/>
      <c r="B9" s="734"/>
      <c r="C9" s="269" t="s">
        <v>258</v>
      </c>
      <c r="D9" s="272" t="s">
        <v>77</v>
      </c>
      <c r="E9" s="273" t="s">
        <v>78</v>
      </c>
      <c r="F9" s="269" t="s">
        <v>250</v>
      </c>
      <c r="G9" s="270" t="s">
        <v>250</v>
      </c>
      <c r="H9" s="274" t="s">
        <v>250</v>
      </c>
    </row>
    <row r="10" spans="1:8" ht="15.75">
      <c r="A10" s="230"/>
      <c r="B10" s="734"/>
      <c r="C10" s="268"/>
      <c r="D10" s="232"/>
      <c r="E10" s="268"/>
      <c r="F10" s="275"/>
      <c r="G10" s="232"/>
      <c r="H10" s="274"/>
    </row>
    <row r="11" spans="1:8" ht="16.5" thickBot="1">
      <c r="A11" s="246"/>
      <c r="B11" s="735"/>
      <c r="C11" s="276"/>
      <c r="D11" s="277"/>
      <c r="E11" s="278"/>
      <c r="F11" s="276"/>
      <c r="G11" s="279"/>
      <c r="H11" s="280"/>
    </row>
    <row r="12" spans="1:8" ht="19.5" customHeight="1" thickBot="1">
      <c r="A12" s="632" t="s">
        <v>39</v>
      </c>
      <c r="B12" s="633" t="s">
        <v>40</v>
      </c>
      <c r="C12" s="634" t="s">
        <v>79</v>
      </c>
      <c r="D12" s="635">
        <v>2</v>
      </c>
      <c r="E12" s="635">
        <v>3</v>
      </c>
      <c r="F12" s="634" t="s">
        <v>80</v>
      </c>
      <c r="G12" s="636">
        <v>5</v>
      </c>
      <c r="H12" s="637">
        <v>6</v>
      </c>
    </row>
    <row r="13" spans="1:8" ht="19.5" customHeight="1" thickBot="1" thickTop="1">
      <c r="A13" s="629" t="s">
        <v>110</v>
      </c>
      <c r="B13" s="630">
        <v>1</v>
      </c>
      <c r="C13" s="526">
        <v>7564</v>
      </c>
      <c r="D13" s="631">
        <v>19554</v>
      </c>
      <c r="E13" s="631">
        <v>22711</v>
      </c>
      <c r="F13" s="176">
        <f>SUM(C13-D13+E13)</f>
        <v>10721</v>
      </c>
      <c r="G13" s="526">
        <v>10721</v>
      </c>
      <c r="H13" s="89"/>
    </row>
    <row r="14" spans="1:8" ht="19.5" customHeight="1" thickBot="1">
      <c r="A14" s="542" t="s">
        <v>405</v>
      </c>
      <c r="B14" s="543">
        <v>2</v>
      </c>
      <c r="C14" s="541">
        <v>3806649</v>
      </c>
      <c r="D14" s="541">
        <v>5201095</v>
      </c>
      <c r="E14" s="541">
        <v>4134965</v>
      </c>
      <c r="F14" s="541">
        <v>2740519</v>
      </c>
      <c r="G14" s="541">
        <v>2466</v>
      </c>
      <c r="H14" s="544">
        <v>2738053</v>
      </c>
    </row>
    <row r="15" spans="1:8" ht="19.5" customHeight="1">
      <c r="A15" s="538" t="s">
        <v>153</v>
      </c>
      <c r="B15" s="16">
        <v>3</v>
      </c>
      <c r="C15" s="539">
        <v>238227</v>
      </c>
      <c r="D15" s="539">
        <v>3753107</v>
      </c>
      <c r="E15" s="540">
        <v>3901627</v>
      </c>
      <c r="F15" s="539">
        <f>SUM(C15-D15+E15)</f>
        <v>386747</v>
      </c>
      <c r="G15" s="19"/>
      <c r="H15" s="20">
        <v>386747</v>
      </c>
    </row>
    <row r="16" spans="1:8" ht="19.5" customHeight="1">
      <c r="A16" s="81" t="s">
        <v>125</v>
      </c>
      <c r="B16" s="27"/>
      <c r="C16" s="66"/>
      <c r="D16" s="66"/>
      <c r="E16" s="66"/>
      <c r="F16" s="66"/>
      <c r="G16" s="30"/>
      <c r="H16" s="31"/>
    </row>
    <row r="17" spans="1:8" ht="19.5" customHeight="1">
      <c r="A17" s="79" t="s">
        <v>3</v>
      </c>
      <c r="B17" s="21">
        <v>4</v>
      </c>
      <c r="C17" s="80">
        <v>190168</v>
      </c>
      <c r="D17" s="80">
        <v>3681655</v>
      </c>
      <c r="E17" s="80">
        <v>3827302</v>
      </c>
      <c r="F17" s="80">
        <v>335815</v>
      </c>
      <c r="G17" s="24"/>
      <c r="H17" s="25">
        <v>335815</v>
      </c>
    </row>
    <row r="18" spans="1:8" ht="19.5" customHeight="1">
      <c r="A18" s="79" t="s">
        <v>82</v>
      </c>
      <c r="B18" s="21">
        <v>5</v>
      </c>
      <c r="C18" s="80">
        <v>35</v>
      </c>
      <c r="D18" s="80">
        <v>257</v>
      </c>
      <c r="E18" s="80">
        <v>249</v>
      </c>
      <c r="F18" s="80">
        <v>27</v>
      </c>
      <c r="G18" s="523"/>
      <c r="H18" s="25">
        <v>27</v>
      </c>
    </row>
    <row r="19" spans="1:8" ht="19.5" customHeight="1">
      <c r="A19" s="82" t="s">
        <v>4</v>
      </c>
      <c r="B19" s="41">
        <v>6</v>
      </c>
      <c r="C19" s="83">
        <v>34</v>
      </c>
      <c r="D19" s="83">
        <v>2056</v>
      </c>
      <c r="E19" s="83">
        <v>2053</v>
      </c>
      <c r="F19" s="66">
        <v>31</v>
      </c>
      <c r="G19" s="170"/>
      <c r="H19" s="39">
        <v>31</v>
      </c>
    </row>
    <row r="20" spans="1:8" ht="19.5" customHeight="1">
      <c r="A20" s="81" t="s">
        <v>111</v>
      </c>
      <c r="B20" s="27">
        <v>7</v>
      </c>
      <c r="C20" s="66">
        <v>25</v>
      </c>
      <c r="D20" s="66">
        <v>9859</v>
      </c>
      <c r="E20" s="66">
        <v>9858</v>
      </c>
      <c r="F20" s="66">
        <v>24</v>
      </c>
      <c r="G20" s="87"/>
      <c r="H20" s="31">
        <v>24</v>
      </c>
    </row>
    <row r="21" spans="1:8" ht="19.5" customHeight="1">
      <c r="A21" s="84" t="s">
        <v>127</v>
      </c>
      <c r="B21" s="57">
        <v>8</v>
      </c>
      <c r="C21" s="85">
        <v>46568</v>
      </c>
      <c r="D21" s="85">
        <v>46514</v>
      </c>
      <c r="E21" s="85">
        <v>50772</v>
      </c>
      <c r="F21" s="30">
        <v>50826</v>
      </c>
      <c r="G21" s="59"/>
      <c r="H21" s="89">
        <v>50826</v>
      </c>
    </row>
    <row r="22" spans="1:8" ht="19.5" customHeight="1">
      <c r="A22" s="81" t="s">
        <v>128</v>
      </c>
      <c r="B22" s="27">
        <v>9</v>
      </c>
      <c r="C22" s="66">
        <v>400</v>
      </c>
      <c r="D22" s="66">
        <v>417</v>
      </c>
      <c r="E22" s="66">
        <v>41</v>
      </c>
      <c r="F22" s="66">
        <v>24</v>
      </c>
      <c r="G22" s="30"/>
      <c r="H22" s="31">
        <v>24</v>
      </c>
    </row>
    <row r="23" spans="1:8" ht="19.5" customHeight="1" thickBot="1">
      <c r="A23" s="90" t="s">
        <v>147</v>
      </c>
      <c r="B23" s="357">
        <v>10</v>
      </c>
      <c r="C23" s="545">
        <v>997</v>
      </c>
      <c r="D23" s="545">
        <v>12349</v>
      </c>
      <c r="E23" s="545">
        <v>11352</v>
      </c>
      <c r="F23" s="545"/>
      <c r="G23" s="91"/>
      <c r="H23" s="546"/>
    </row>
    <row r="24" spans="1:8" ht="19.5" customHeight="1" thickBot="1">
      <c r="A24" s="542" t="s">
        <v>385</v>
      </c>
      <c r="B24" s="543">
        <v>11</v>
      </c>
      <c r="C24" s="541">
        <v>3565192</v>
      </c>
      <c r="D24" s="539">
        <v>1447224</v>
      </c>
      <c r="E24" s="541">
        <v>233338</v>
      </c>
      <c r="F24" s="539">
        <v>2351306</v>
      </c>
      <c r="G24" s="19"/>
      <c r="H24" s="547">
        <v>2351306</v>
      </c>
    </row>
    <row r="25" spans="1:8" ht="19.5" customHeight="1">
      <c r="A25" s="548" t="s">
        <v>129</v>
      </c>
      <c r="B25" s="46"/>
      <c r="C25" s="92"/>
      <c r="D25" s="92"/>
      <c r="E25" s="92"/>
      <c r="F25" s="92"/>
      <c r="G25" s="33"/>
      <c r="H25" s="34"/>
    </row>
    <row r="26" spans="1:8" ht="19.5" customHeight="1">
      <c r="A26" s="81" t="s">
        <v>48</v>
      </c>
      <c r="B26" s="27">
        <v>12</v>
      </c>
      <c r="C26" s="66">
        <v>224801</v>
      </c>
      <c r="D26" s="66">
        <v>224801</v>
      </c>
      <c r="E26" s="66">
        <v>200292</v>
      </c>
      <c r="F26" s="66">
        <f>SUM(C26-D26+E26)</f>
        <v>200292</v>
      </c>
      <c r="G26" s="30"/>
      <c r="H26" s="31">
        <v>200292</v>
      </c>
    </row>
    <row r="27" spans="1:8" ht="19.5" customHeight="1">
      <c r="A27" s="81" t="s">
        <v>28</v>
      </c>
      <c r="B27" s="27">
        <v>13</v>
      </c>
      <c r="C27" s="66">
        <v>256</v>
      </c>
      <c r="D27" s="66">
        <v>256</v>
      </c>
      <c r="E27" s="88"/>
      <c r="F27" s="66"/>
      <c r="G27" s="30"/>
      <c r="H27" s="31"/>
    </row>
    <row r="28" spans="1:8" ht="19.5" customHeight="1">
      <c r="A28" s="81" t="s">
        <v>63</v>
      </c>
      <c r="B28" s="27">
        <v>14</v>
      </c>
      <c r="C28" s="66">
        <v>2952705</v>
      </c>
      <c r="D28" s="66">
        <v>979597</v>
      </c>
      <c r="E28" s="644" t="s">
        <v>383</v>
      </c>
      <c r="F28" s="66">
        <v>1847668</v>
      </c>
      <c r="G28" s="30"/>
      <c r="H28" s="31">
        <v>1847668</v>
      </c>
    </row>
    <row r="29" spans="1:8" ht="19.5" customHeight="1">
      <c r="A29" s="81" t="s">
        <v>83</v>
      </c>
      <c r="B29" s="27">
        <v>15</v>
      </c>
      <c r="C29" s="66">
        <v>370616</v>
      </c>
      <c r="D29" s="66">
        <v>191236</v>
      </c>
      <c r="E29" s="66">
        <v>31769</v>
      </c>
      <c r="F29" s="66">
        <f>SUM(C29-D29+E29)</f>
        <v>211149</v>
      </c>
      <c r="G29" s="30"/>
      <c r="H29" s="31">
        <v>211149</v>
      </c>
    </row>
    <row r="30" spans="1:8" ht="19.5" customHeight="1">
      <c r="A30" s="81" t="s">
        <v>3</v>
      </c>
      <c r="B30" s="27">
        <v>16</v>
      </c>
      <c r="C30" s="66">
        <v>3877</v>
      </c>
      <c r="D30" s="66">
        <v>22434</v>
      </c>
      <c r="E30" s="66">
        <v>22605</v>
      </c>
      <c r="F30" s="66">
        <f>SUM(C30-D30+E30)</f>
        <v>4048</v>
      </c>
      <c r="G30" s="30"/>
      <c r="H30" s="31">
        <v>4048</v>
      </c>
    </row>
    <row r="31" spans="1:8" ht="19.5" customHeight="1">
      <c r="A31" s="81" t="s">
        <v>4</v>
      </c>
      <c r="B31" s="27">
        <v>17</v>
      </c>
      <c r="C31" s="66">
        <v>22</v>
      </c>
      <c r="D31" s="66"/>
      <c r="E31" s="644" t="s">
        <v>384</v>
      </c>
      <c r="F31" s="66">
        <v>2</v>
      </c>
      <c r="G31" s="30"/>
      <c r="H31" s="31">
        <v>2</v>
      </c>
    </row>
    <row r="32" spans="1:8" ht="19.5" customHeight="1">
      <c r="A32" s="81" t="s">
        <v>154</v>
      </c>
      <c r="B32" s="27">
        <v>18</v>
      </c>
      <c r="C32" s="66">
        <v>12766</v>
      </c>
      <c r="D32" s="66">
        <v>28751</v>
      </c>
      <c r="E32" s="66">
        <v>93797</v>
      </c>
      <c r="F32" s="66">
        <f>SUM(C32-D32+E32)</f>
        <v>77812</v>
      </c>
      <c r="G32" s="30"/>
      <c r="H32" s="31">
        <v>77812</v>
      </c>
    </row>
    <row r="33" spans="1:8" ht="19.5" customHeight="1" thickBot="1">
      <c r="A33" s="90" t="s">
        <v>147</v>
      </c>
      <c r="B33" s="27">
        <v>19</v>
      </c>
      <c r="C33" s="545">
        <v>149</v>
      </c>
      <c r="D33" s="545">
        <v>149</v>
      </c>
      <c r="E33" s="545">
        <v>10335</v>
      </c>
      <c r="F33" s="545">
        <v>10335</v>
      </c>
      <c r="G33" s="91"/>
      <c r="H33" s="86">
        <v>10335</v>
      </c>
    </row>
    <row r="34" spans="1:8" ht="19.5" customHeight="1" thickBot="1">
      <c r="A34" s="76" t="s">
        <v>401</v>
      </c>
      <c r="B34" s="56">
        <v>20</v>
      </c>
      <c r="C34" s="77">
        <v>3230</v>
      </c>
      <c r="D34" s="77">
        <v>764</v>
      </c>
      <c r="E34" s="77"/>
      <c r="F34" s="77">
        <f>SUM(C34-D34+E34)</f>
        <v>2466</v>
      </c>
      <c r="G34" s="75">
        <v>2466</v>
      </c>
      <c r="H34" s="78"/>
    </row>
    <row r="35" spans="1:8" ht="19.5" customHeight="1" thickBot="1">
      <c r="A35" s="84" t="s">
        <v>84</v>
      </c>
      <c r="B35" s="57">
        <v>21</v>
      </c>
      <c r="C35" s="85">
        <v>3230</v>
      </c>
      <c r="D35" s="85">
        <v>764</v>
      </c>
      <c r="E35" s="85"/>
      <c r="F35" s="85">
        <f>SUM(C35-D35+E35)</f>
        <v>2466</v>
      </c>
      <c r="G35" s="58">
        <v>2466</v>
      </c>
      <c r="H35" s="89"/>
    </row>
    <row r="36" spans="1:8" ht="19.5" customHeight="1" thickBot="1">
      <c r="A36" s="538" t="s">
        <v>386</v>
      </c>
      <c r="B36" s="16">
        <v>22</v>
      </c>
      <c r="C36" s="539">
        <v>90365</v>
      </c>
      <c r="D36" s="539">
        <v>2113585</v>
      </c>
      <c r="E36" s="539">
        <v>2135326</v>
      </c>
      <c r="F36" s="539">
        <f>SUM(F39:F40)</f>
        <v>112106</v>
      </c>
      <c r="G36" s="19"/>
      <c r="H36" s="20">
        <v>112106</v>
      </c>
    </row>
    <row r="37" spans="1:8" ht="19.5" customHeight="1">
      <c r="A37" s="548" t="s">
        <v>155</v>
      </c>
      <c r="B37" s="16"/>
      <c r="C37" s="539"/>
      <c r="D37" s="539"/>
      <c r="E37" s="539"/>
      <c r="F37" s="539"/>
      <c r="G37" s="19"/>
      <c r="H37" s="20"/>
    </row>
    <row r="38" spans="1:8" ht="19.5" customHeight="1">
      <c r="A38" s="81" t="s">
        <v>130</v>
      </c>
      <c r="B38" s="27"/>
      <c r="C38" s="66"/>
      <c r="D38" s="66"/>
      <c r="E38" s="66"/>
      <c r="F38" s="579"/>
      <c r="G38" s="30"/>
      <c r="H38" s="31"/>
    </row>
    <row r="39" spans="1:8" ht="19.5" customHeight="1">
      <c r="A39" s="79" t="s">
        <v>85</v>
      </c>
      <c r="B39" s="21">
        <v>23</v>
      </c>
      <c r="C39" s="80">
        <v>90241</v>
      </c>
      <c r="D39" s="80">
        <v>2110286</v>
      </c>
      <c r="E39" s="80">
        <v>2131939</v>
      </c>
      <c r="F39" s="80">
        <f>SUM(C39-D39+E39)</f>
        <v>111894</v>
      </c>
      <c r="G39" s="24"/>
      <c r="H39" s="25">
        <v>11894</v>
      </c>
    </row>
    <row r="40" spans="1:8" ht="19.5" customHeight="1" thickBot="1">
      <c r="A40" s="549" t="s">
        <v>4</v>
      </c>
      <c r="B40" s="21">
        <v>24</v>
      </c>
      <c r="C40" s="85">
        <v>124</v>
      </c>
      <c r="D40" s="85">
        <v>3299</v>
      </c>
      <c r="E40" s="85">
        <v>3387</v>
      </c>
      <c r="F40" s="85">
        <f>SUM(C40-D40+E40)</f>
        <v>212</v>
      </c>
      <c r="G40" s="58"/>
      <c r="H40" s="89">
        <v>212</v>
      </c>
    </row>
    <row r="41" spans="1:8" ht="19.5" customHeight="1">
      <c r="A41" s="538" t="s">
        <v>137</v>
      </c>
      <c r="B41" s="16"/>
      <c r="C41" s="539"/>
      <c r="D41" s="552"/>
      <c r="E41" s="539"/>
      <c r="F41" s="741">
        <f>SUM(C42-D42+E42)</f>
        <v>73561</v>
      </c>
      <c r="G41" s="19"/>
      <c r="H41" s="553"/>
    </row>
    <row r="42" spans="1:8" ht="19.5" customHeight="1" thickBot="1">
      <c r="A42" s="554" t="s">
        <v>398</v>
      </c>
      <c r="B42" s="555">
        <v>25</v>
      </c>
      <c r="C42" s="556">
        <v>58737</v>
      </c>
      <c r="D42" s="557">
        <v>849769</v>
      </c>
      <c r="E42" s="556">
        <v>864593</v>
      </c>
      <c r="F42" s="742"/>
      <c r="G42" s="174"/>
      <c r="H42" s="558">
        <v>73561</v>
      </c>
    </row>
    <row r="43" spans="1:8" ht="19.5" customHeight="1" thickBot="1">
      <c r="A43" s="84" t="s">
        <v>85</v>
      </c>
      <c r="B43" s="57">
        <v>26</v>
      </c>
      <c r="C43" s="85">
        <v>58737</v>
      </c>
      <c r="D43" s="85">
        <v>849769</v>
      </c>
      <c r="E43" s="85">
        <v>864593</v>
      </c>
      <c r="F43" s="85">
        <f>SUM(C43-D43+E43)</f>
        <v>73561</v>
      </c>
      <c r="G43" s="58"/>
      <c r="H43" s="89">
        <v>73561</v>
      </c>
    </row>
    <row r="44" spans="1:8" ht="19.5" customHeight="1" thickBot="1">
      <c r="A44" s="542" t="s">
        <v>397</v>
      </c>
      <c r="B44" s="16">
        <v>27</v>
      </c>
      <c r="C44" s="559">
        <v>11450</v>
      </c>
      <c r="D44" s="541">
        <v>176872</v>
      </c>
      <c r="E44" s="541">
        <v>181556</v>
      </c>
      <c r="F44" s="539">
        <f>SUM(F47:F48)</f>
        <v>16134</v>
      </c>
      <c r="G44" s="541"/>
      <c r="H44" s="20">
        <v>16134</v>
      </c>
    </row>
    <row r="45" spans="1:8" ht="19.5" customHeight="1">
      <c r="A45" s="548" t="s">
        <v>131</v>
      </c>
      <c r="B45" s="46"/>
      <c r="C45" s="561"/>
      <c r="D45" s="92"/>
      <c r="E45" s="562"/>
      <c r="F45" s="539"/>
      <c r="G45" s="563"/>
      <c r="H45" s="34"/>
    </row>
    <row r="46" spans="1:8" ht="19.5" customHeight="1">
      <c r="A46" s="81" t="s">
        <v>81</v>
      </c>
      <c r="B46" s="72"/>
      <c r="C46" s="580"/>
      <c r="D46" s="72"/>
      <c r="E46" s="581"/>
      <c r="F46" s="579"/>
      <c r="G46" s="581"/>
      <c r="H46" s="582"/>
    </row>
    <row r="47" spans="1:8" ht="19.5" customHeight="1">
      <c r="A47" s="79" t="s">
        <v>3</v>
      </c>
      <c r="B47" s="21">
        <v>28</v>
      </c>
      <c r="C47" s="361">
        <v>11431</v>
      </c>
      <c r="D47" s="80">
        <v>176294</v>
      </c>
      <c r="E47" s="560">
        <v>180967</v>
      </c>
      <c r="F47" s="80">
        <f>SUM(C47-D47+E47)</f>
        <v>16104</v>
      </c>
      <c r="G47" s="551"/>
      <c r="H47" s="25">
        <v>16104</v>
      </c>
    </row>
    <row r="48" spans="1:8" ht="19.5" customHeight="1" thickBot="1">
      <c r="A48" s="564" t="s">
        <v>4</v>
      </c>
      <c r="B48" s="171">
        <v>29</v>
      </c>
      <c r="C48" s="550">
        <v>19</v>
      </c>
      <c r="D48" s="550">
        <v>578</v>
      </c>
      <c r="E48" s="550">
        <v>589</v>
      </c>
      <c r="F48" s="550">
        <f>SUM(C48-D48+E48)</f>
        <v>30</v>
      </c>
      <c r="G48" s="174"/>
      <c r="H48" s="175">
        <v>30</v>
      </c>
    </row>
    <row r="49" spans="1:8" ht="19.5" customHeight="1">
      <c r="A49" s="281" t="s">
        <v>132</v>
      </c>
      <c r="B49" s="282"/>
      <c r="C49" s="283"/>
      <c r="D49" s="283"/>
      <c r="E49" s="283"/>
      <c r="F49" s="743">
        <v>2953041</v>
      </c>
      <c r="G49" s="284"/>
      <c r="H49" s="285"/>
    </row>
    <row r="50" spans="1:8" ht="19.5" customHeight="1" thickBot="1">
      <c r="A50" s="286" t="s">
        <v>403</v>
      </c>
      <c r="B50" s="287">
        <v>30</v>
      </c>
      <c r="C50" s="288">
        <v>3974765</v>
      </c>
      <c r="D50" s="288">
        <v>8360875</v>
      </c>
      <c r="E50" s="288">
        <v>7339151</v>
      </c>
      <c r="F50" s="744"/>
      <c r="G50" s="288">
        <v>13187</v>
      </c>
      <c r="H50" s="289">
        <v>2939854</v>
      </c>
    </row>
    <row r="51" spans="1:8" ht="19.5" customHeight="1" thickBot="1">
      <c r="A51" s="538" t="s">
        <v>387</v>
      </c>
      <c r="B51" s="16">
        <v>31</v>
      </c>
      <c r="C51" s="539">
        <v>2196</v>
      </c>
      <c r="D51" s="539">
        <v>784</v>
      </c>
      <c r="E51" s="539">
        <v>15156</v>
      </c>
      <c r="F51" s="656">
        <v>16568</v>
      </c>
      <c r="G51" s="653"/>
      <c r="H51" s="653"/>
    </row>
    <row r="52" spans="1:8" ht="19.5" customHeight="1" thickBot="1">
      <c r="A52" s="645" t="s">
        <v>402</v>
      </c>
      <c r="B52" s="650">
        <v>32</v>
      </c>
      <c r="C52" s="646">
        <v>3976961</v>
      </c>
      <c r="D52" s="646">
        <v>8361659</v>
      </c>
      <c r="E52" s="646">
        <v>7354307</v>
      </c>
      <c r="F52" s="657">
        <v>2969609</v>
      </c>
      <c r="G52" s="653"/>
      <c r="H52" s="653"/>
    </row>
    <row r="53" spans="1:8" ht="19.5" customHeight="1">
      <c r="A53" s="63"/>
      <c r="B53" s="63"/>
      <c r="C53" s="63"/>
      <c r="D53" s="63"/>
      <c r="E53" s="63"/>
      <c r="F53" s="63"/>
      <c r="G53" s="63"/>
      <c r="H53" s="63"/>
    </row>
    <row r="54" spans="1:8" ht="19.5" customHeight="1">
      <c r="A54" s="745" t="s">
        <v>126</v>
      </c>
      <c r="B54" s="745"/>
      <c r="C54" s="745"/>
      <c r="D54" s="745"/>
      <c r="E54" s="745"/>
      <c r="F54" s="745"/>
      <c r="G54" s="745"/>
      <c r="H54" s="63"/>
    </row>
    <row r="55" spans="1:8" ht="19.5" customHeight="1" thickBot="1">
      <c r="A55" s="94"/>
      <c r="B55" s="63"/>
      <c r="C55" s="63"/>
      <c r="D55" s="63"/>
      <c r="E55" s="63"/>
      <c r="F55" s="63"/>
      <c r="G55" s="63"/>
      <c r="H55" s="63"/>
    </row>
    <row r="56" spans="1:8" ht="19.5" customHeight="1">
      <c r="A56" s="746" t="s">
        <v>87</v>
      </c>
      <c r="B56" s="749" t="s">
        <v>88</v>
      </c>
      <c r="C56" s="750"/>
      <c r="D56" s="290" t="s">
        <v>69</v>
      </c>
      <c r="E56" s="290" t="s">
        <v>89</v>
      </c>
      <c r="F56" s="291" t="s">
        <v>90</v>
      </c>
      <c r="G56" s="292"/>
      <c r="H56" s="63"/>
    </row>
    <row r="57" spans="1:8" ht="19.5" customHeight="1">
      <c r="A57" s="747"/>
      <c r="B57" s="751"/>
      <c r="C57" s="752"/>
      <c r="D57" s="270" t="s">
        <v>73</v>
      </c>
      <c r="E57" s="270" t="s">
        <v>73</v>
      </c>
      <c r="F57" s="293"/>
      <c r="G57" s="294"/>
      <c r="H57" s="63"/>
    </row>
    <row r="58" spans="1:8" ht="19.5" customHeight="1" thickBot="1">
      <c r="A58" s="748"/>
      <c r="B58" s="753"/>
      <c r="C58" s="754"/>
      <c r="D58" s="279" t="s">
        <v>247</v>
      </c>
      <c r="E58" s="279" t="s">
        <v>250</v>
      </c>
      <c r="F58" s="355" t="s">
        <v>91</v>
      </c>
      <c r="G58" s="356" t="s">
        <v>92</v>
      </c>
      <c r="H58" s="63"/>
    </row>
    <row r="59" spans="1:8" ht="19.5" customHeight="1">
      <c r="A59" s="567" t="s">
        <v>391</v>
      </c>
      <c r="B59" s="738" t="s">
        <v>112</v>
      </c>
      <c r="C59" s="738"/>
      <c r="D59" s="568">
        <v>7564</v>
      </c>
      <c r="E59" s="568">
        <v>10721</v>
      </c>
      <c r="F59" s="568">
        <v>10721</v>
      </c>
      <c r="G59" s="569"/>
      <c r="H59" s="63"/>
    </row>
    <row r="60" spans="1:8" ht="19.5" customHeight="1">
      <c r="A60" s="81" t="s">
        <v>266</v>
      </c>
      <c r="B60" s="739" t="s">
        <v>113</v>
      </c>
      <c r="C60" s="740"/>
      <c r="D60" s="28">
        <v>3806649</v>
      </c>
      <c r="E60" s="95">
        <v>2740519</v>
      </c>
      <c r="F60" s="30">
        <v>2466</v>
      </c>
      <c r="G60" s="96">
        <v>2738053</v>
      </c>
      <c r="H60" s="63"/>
    </row>
    <row r="61" spans="1:8" ht="19.5" customHeight="1">
      <c r="A61" s="81" t="s">
        <v>392</v>
      </c>
      <c r="B61" s="759" t="s">
        <v>114</v>
      </c>
      <c r="C61" s="760"/>
      <c r="D61" s="28"/>
      <c r="E61" s="97"/>
      <c r="F61" s="30"/>
      <c r="G61" s="98"/>
      <c r="H61" s="63"/>
    </row>
    <row r="62" spans="1:8" ht="19.5" customHeight="1">
      <c r="A62" s="81" t="s">
        <v>393</v>
      </c>
      <c r="B62" s="755" t="s">
        <v>115</v>
      </c>
      <c r="C62" s="755"/>
      <c r="D62" s="30">
        <v>90365</v>
      </c>
      <c r="E62" s="28">
        <v>112106</v>
      </c>
      <c r="F62" s="30"/>
      <c r="G62" s="31">
        <v>112106</v>
      </c>
      <c r="H62" s="63"/>
    </row>
    <row r="63" spans="1:8" ht="19.5" customHeight="1">
      <c r="A63" s="82" t="s">
        <v>395</v>
      </c>
      <c r="B63" s="755" t="s">
        <v>116</v>
      </c>
      <c r="C63" s="755"/>
      <c r="D63" s="28"/>
      <c r="E63" s="28"/>
      <c r="F63" s="30"/>
      <c r="G63" s="31"/>
      <c r="H63" s="63"/>
    </row>
    <row r="64" spans="1:8" ht="19.5" customHeight="1">
      <c r="A64" s="82" t="s">
        <v>138</v>
      </c>
      <c r="B64" s="565"/>
      <c r="C64" s="566"/>
      <c r="D64" s="73"/>
      <c r="E64" s="73"/>
      <c r="F64" s="59"/>
      <c r="G64" s="60"/>
      <c r="H64" s="63"/>
    </row>
    <row r="65" spans="1:8" ht="19.5" customHeight="1">
      <c r="A65" s="79" t="s">
        <v>394</v>
      </c>
      <c r="B65" s="761" t="s">
        <v>117</v>
      </c>
      <c r="C65" s="762"/>
      <c r="D65" s="58">
        <v>58737</v>
      </c>
      <c r="E65" s="22">
        <v>73561</v>
      </c>
      <c r="F65" s="59"/>
      <c r="G65" s="60">
        <v>73561</v>
      </c>
      <c r="H65" s="63"/>
    </row>
    <row r="66" spans="1:8" ht="19.5" customHeight="1">
      <c r="A66" s="79" t="s">
        <v>396</v>
      </c>
      <c r="B66" s="755" t="s">
        <v>118</v>
      </c>
      <c r="C66" s="755"/>
      <c r="D66" s="30">
        <v>11450</v>
      </c>
      <c r="E66" s="30">
        <v>16134</v>
      </c>
      <c r="F66" s="87"/>
      <c r="G66" s="31">
        <v>16134</v>
      </c>
      <c r="H66" s="63"/>
    </row>
    <row r="67" spans="1:8" ht="19.5" customHeight="1" thickBot="1">
      <c r="A67" s="90" t="s">
        <v>267</v>
      </c>
      <c r="B67" s="756" t="s">
        <v>119</v>
      </c>
      <c r="C67" s="756"/>
      <c r="D67" s="99"/>
      <c r="E67" s="99"/>
      <c r="F67" s="91"/>
      <c r="G67" s="86"/>
      <c r="H67" s="63"/>
    </row>
    <row r="68" spans="1:8" ht="19.5" customHeight="1" thickBot="1">
      <c r="A68" s="661" t="s">
        <v>133</v>
      </c>
      <c r="B68" s="757" t="s">
        <v>120</v>
      </c>
      <c r="C68" s="758"/>
      <c r="D68" s="662">
        <f>SUM(D59:D67)</f>
        <v>3974765</v>
      </c>
      <c r="E68" s="663">
        <f>SUM(E59:E67)</f>
        <v>2953041</v>
      </c>
      <c r="F68" s="662">
        <f>SUM(F59:F67)</f>
        <v>13187</v>
      </c>
      <c r="G68" s="664">
        <f>SUM(G59:G67)</f>
        <v>2939854</v>
      </c>
      <c r="H68" s="100"/>
    </row>
    <row r="69" spans="1:8" ht="19.5" customHeight="1" thickBot="1">
      <c r="A69" s="658" t="s">
        <v>406</v>
      </c>
      <c r="B69" s="730" t="s">
        <v>388</v>
      </c>
      <c r="C69" s="730"/>
      <c r="D69" s="659">
        <v>2196</v>
      </c>
      <c r="E69" s="660">
        <v>16568</v>
      </c>
      <c r="F69" s="654"/>
      <c r="G69" s="654"/>
      <c r="H69" s="655"/>
    </row>
    <row r="70" spans="1:8" ht="19.5" customHeight="1" thickBot="1">
      <c r="A70" s="649" t="s">
        <v>390</v>
      </c>
      <c r="B70" s="731" t="s">
        <v>389</v>
      </c>
      <c r="C70" s="732"/>
      <c r="D70" s="647">
        <v>3976761</v>
      </c>
      <c r="E70" s="648">
        <v>2969609</v>
      </c>
      <c r="F70" s="654"/>
      <c r="G70" s="654"/>
      <c r="H70" s="655"/>
    </row>
    <row r="71" spans="2:8" ht="12.75">
      <c r="B71" s="4"/>
      <c r="F71" s="4"/>
      <c r="G71" s="4"/>
      <c r="H71" s="4"/>
    </row>
  </sheetData>
  <mergeCells count="20">
    <mergeCell ref="B67:C67"/>
    <mergeCell ref="B68:C68"/>
    <mergeCell ref="B61:C61"/>
    <mergeCell ref="B62:C62"/>
    <mergeCell ref="B63:C63"/>
    <mergeCell ref="B65:C65"/>
    <mergeCell ref="A54:G54"/>
    <mergeCell ref="A56:A58"/>
    <mergeCell ref="B56:C58"/>
    <mergeCell ref="B66:C66"/>
    <mergeCell ref="B69:C69"/>
    <mergeCell ref="B70:C70"/>
    <mergeCell ref="A3:H3"/>
    <mergeCell ref="A4:H4"/>
    <mergeCell ref="B6:B11"/>
    <mergeCell ref="G6:H6"/>
    <mergeCell ref="B59:C59"/>
    <mergeCell ref="B60:C60"/>
    <mergeCell ref="F41:F42"/>
    <mergeCell ref="F49:F50"/>
  </mergeCells>
  <printOptions horizontalCentered="1"/>
  <pageMargins left="0.3937007874015748" right="0" top="0.5118110236220472" bottom="0" header="0.5118110236220472" footer="0.5118110236220472"/>
  <pageSetup fitToHeight="1" fitToWidth="1" horizontalDpi="300" verticalDpi="300" orientation="portrait" paperSize="8" scale="83" r:id="rId1"/>
  <headerFooter alignWithMargins="0">
    <oddHeader>&amp;R&amp;"Arial,Normálne"&amp;11Tabuľka č. 8</oddHeader>
  </headerFooter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workbookViewId="0" topLeftCell="A1">
      <selection activeCell="A9" sqref="A9:F9"/>
    </sheetView>
  </sheetViews>
  <sheetFormatPr defaultColWidth="10.25390625" defaultRowHeight="12.75"/>
  <cols>
    <col min="1" max="1" width="65.00390625" style="587" customWidth="1"/>
    <col min="2" max="2" width="13.375" style="587" customWidth="1"/>
    <col min="3" max="3" width="16.625" style="587" customWidth="1"/>
    <col min="4" max="4" width="13.375" style="587" hidden="1" customWidth="1"/>
    <col min="5" max="5" width="16.00390625" style="587" customWidth="1"/>
    <col min="6" max="6" width="15.625" style="587" customWidth="1"/>
    <col min="7" max="7" width="13.125" style="589" customWidth="1"/>
    <col min="8" max="9" width="13.875" style="589" customWidth="1"/>
    <col min="10" max="19" width="8.00390625" style="589" customWidth="1"/>
    <col min="20" max="16384" width="8.00390625" style="587" customWidth="1"/>
  </cols>
  <sheetData>
    <row r="1" spans="1:6" ht="21.75" customHeight="1">
      <c r="A1" s="586"/>
      <c r="F1" s="588" t="s">
        <v>271</v>
      </c>
    </row>
    <row r="2" ht="16.5" customHeight="1">
      <c r="A2" s="590"/>
    </row>
    <row r="3" spans="1:6" ht="16.5">
      <c r="A3" s="763" t="s">
        <v>272</v>
      </c>
      <c r="B3" s="763"/>
      <c r="C3" s="763"/>
      <c r="D3" s="763"/>
      <c r="E3" s="763"/>
      <c r="F3" s="763"/>
    </row>
    <row r="4" spans="1:6" ht="16.5">
      <c r="A4" s="763" t="s">
        <v>273</v>
      </c>
      <c r="B4" s="763"/>
      <c r="C4" s="763"/>
      <c r="D4" s="763"/>
      <c r="E4" s="763"/>
      <c r="F4" s="763"/>
    </row>
    <row r="5" spans="1:6" ht="16.5">
      <c r="A5" s="591"/>
      <c r="B5" s="591"/>
      <c r="C5" s="591"/>
      <c r="D5" s="591"/>
      <c r="E5" s="591"/>
      <c r="F5" s="591"/>
    </row>
    <row r="6" spans="4:6" ht="15" thickBot="1">
      <c r="D6" s="592"/>
      <c r="F6" s="593" t="s">
        <v>0</v>
      </c>
    </row>
    <row r="7" spans="1:6" ht="33" customHeight="1">
      <c r="A7" s="764" t="s">
        <v>274</v>
      </c>
      <c r="B7" s="766" t="s">
        <v>275</v>
      </c>
      <c r="C7" s="766" t="s">
        <v>276</v>
      </c>
      <c r="D7" s="766" t="s">
        <v>277</v>
      </c>
      <c r="E7" s="768" t="s">
        <v>278</v>
      </c>
      <c r="F7" s="770" t="s">
        <v>279</v>
      </c>
    </row>
    <row r="8" spans="1:6" ht="30.75" customHeight="1" thickBot="1">
      <c r="A8" s="765"/>
      <c r="B8" s="767"/>
      <c r="C8" s="767"/>
      <c r="D8" s="767"/>
      <c r="E8" s="769"/>
      <c r="F8" s="771"/>
    </row>
    <row r="9" spans="1:6" ht="15" thickBot="1">
      <c r="A9" s="623" t="s">
        <v>39</v>
      </c>
      <c r="B9" s="624">
        <v>1</v>
      </c>
      <c r="C9" s="624">
        <v>2</v>
      </c>
      <c r="D9" s="624">
        <v>3</v>
      </c>
      <c r="E9" s="624">
        <v>3</v>
      </c>
      <c r="F9" s="625">
        <v>4</v>
      </c>
    </row>
    <row r="10" spans="1:6" ht="15.75" thickTop="1">
      <c r="A10" s="594" t="s">
        <v>280</v>
      </c>
      <c r="B10" s="595">
        <v>162230371.354</v>
      </c>
      <c r="C10" s="595">
        <v>165310575.035</v>
      </c>
      <c r="D10" s="595">
        <v>173860406.275</v>
      </c>
      <c r="E10" s="595">
        <v>176183595</v>
      </c>
      <c r="F10" s="596">
        <v>108.60087018820472</v>
      </c>
    </row>
    <row r="11" spans="1:6" ht="15">
      <c r="A11" s="597" t="s">
        <v>81</v>
      </c>
      <c r="B11" s="598"/>
      <c r="C11" s="598"/>
      <c r="D11" s="598"/>
      <c r="E11" s="598"/>
      <c r="F11" s="596"/>
    </row>
    <row r="12" spans="1:6" ht="15">
      <c r="A12" s="594" t="s">
        <v>281</v>
      </c>
      <c r="B12" s="595">
        <v>148592733.035</v>
      </c>
      <c r="C12" s="595">
        <v>148592733.035</v>
      </c>
      <c r="D12" s="595">
        <v>157142564.275</v>
      </c>
      <c r="E12" s="595">
        <v>159465753</v>
      </c>
      <c r="F12" s="596">
        <v>107.31732955099422</v>
      </c>
    </row>
    <row r="13" spans="1:6" ht="15">
      <c r="A13" s="597" t="s">
        <v>81</v>
      </c>
      <c r="B13" s="598"/>
      <c r="C13" s="598"/>
      <c r="D13" s="598"/>
      <c r="E13" s="598"/>
      <c r="F13" s="596"/>
    </row>
    <row r="14" spans="1:6" ht="15">
      <c r="A14" s="594" t="s">
        <v>282</v>
      </c>
      <c r="B14" s="595">
        <v>11367113</v>
      </c>
      <c r="C14" s="595">
        <v>11367113</v>
      </c>
      <c r="D14" s="595">
        <v>11701436</v>
      </c>
      <c r="E14" s="595">
        <v>11940873</v>
      </c>
      <c r="F14" s="596">
        <v>105.04754373427976</v>
      </c>
    </row>
    <row r="15" spans="1:6" ht="14.25">
      <c r="A15" s="597" t="s">
        <v>283</v>
      </c>
      <c r="B15" s="598">
        <v>10947175</v>
      </c>
      <c r="C15" s="598">
        <v>10947175</v>
      </c>
      <c r="D15" s="598">
        <v>11310529</v>
      </c>
      <c r="E15" s="598">
        <v>11355073</v>
      </c>
      <c r="F15" s="599">
        <v>103.72605717913525</v>
      </c>
    </row>
    <row r="16" spans="1:6" ht="14.25">
      <c r="A16" s="597" t="s">
        <v>81</v>
      </c>
      <c r="B16" s="598"/>
      <c r="C16" s="598"/>
      <c r="D16" s="598"/>
      <c r="E16" s="598"/>
      <c r="F16" s="599"/>
    </row>
    <row r="17" spans="1:6" ht="14.25">
      <c r="A17" s="597" t="s">
        <v>284</v>
      </c>
      <c r="B17" s="598">
        <v>4901144</v>
      </c>
      <c r="C17" s="598">
        <v>4901144</v>
      </c>
      <c r="D17" s="598">
        <v>5063962</v>
      </c>
      <c r="E17" s="598">
        <v>5046544</v>
      </c>
      <c r="F17" s="599">
        <v>102.96665431580871</v>
      </c>
    </row>
    <row r="18" spans="1:6" ht="14.25">
      <c r="A18" s="597" t="s">
        <v>285</v>
      </c>
      <c r="B18" s="598">
        <v>4901144</v>
      </c>
      <c r="C18" s="598">
        <v>4901144</v>
      </c>
      <c r="D18" s="598">
        <v>5063962</v>
      </c>
      <c r="E18" s="598">
        <v>5049520</v>
      </c>
      <c r="F18" s="599">
        <v>103.02737483330422</v>
      </c>
    </row>
    <row r="19" spans="1:6" ht="14.25">
      <c r="A19" s="597" t="s">
        <v>286</v>
      </c>
      <c r="B19" s="598">
        <v>1031623</v>
      </c>
      <c r="C19" s="598">
        <v>1031623</v>
      </c>
      <c r="D19" s="598">
        <v>1065894</v>
      </c>
      <c r="E19" s="598">
        <v>1061510</v>
      </c>
      <c r="F19" s="599">
        <v>102.89708546629922</v>
      </c>
    </row>
    <row r="20" spans="1:6" ht="14.25">
      <c r="A20" s="597" t="s">
        <v>287</v>
      </c>
      <c r="B20" s="598">
        <v>113264</v>
      </c>
      <c r="C20" s="598">
        <v>113264</v>
      </c>
      <c r="D20" s="598">
        <v>116711</v>
      </c>
      <c r="E20" s="598">
        <v>197499</v>
      </c>
      <c r="F20" s="599">
        <v>174.37049724537363</v>
      </c>
    </row>
    <row r="21" spans="1:6" ht="14.25" customHeight="1" hidden="1">
      <c r="A21" s="597" t="s">
        <v>288</v>
      </c>
      <c r="B21" s="598"/>
      <c r="C21" s="598"/>
      <c r="D21" s="598"/>
      <c r="E21" s="598"/>
      <c r="F21" s="599" t="e">
        <v>#DIV/0!</v>
      </c>
    </row>
    <row r="22" spans="1:6" ht="14.25">
      <c r="A22" s="597" t="s">
        <v>289</v>
      </c>
      <c r="B22" s="598">
        <v>10000</v>
      </c>
      <c r="C22" s="598">
        <v>10000</v>
      </c>
      <c r="D22" s="598">
        <v>15193</v>
      </c>
      <c r="E22" s="598">
        <v>15880</v>
      </c>
      <c r="F22" s="599">
        <v>158.8</v>
      </c>
    </row>
    <row r="23" spans="1:6" ht="14.25">
      <c r="A23" s="597" t="s">
        <v>290</v>
      </c>
      <c r="B23" s="598">
        <v>336278</v>
      </c>
      <c r="C23" s="598">
        <v>336278</v>
      </c>
      <c r="D23" s="598">
        <v>302054</v>
      </c>
      <c r="E23" s="598">
        <v>454525</v>
      </c>
      <c r="F23" s="599">
        <v>135.16346594186953</v>
      </c>
    </row>
    <row r="24" spans="1:6" ht="14.25">
      <c r="A24" s="597" t="s">
        <v>291</v>
      </c>
      <c r="B24" s="598">
        <v>73660</v>
      </c>
      <c r="C24" s="598">
        <v>73660</v>
      </c>
      <c r="D24" s="598">
        <v>73660</v>
      </c>
      <c r="E24" s="598">
        <v>115395</v>
      </c>
      <c r="F24" s="599">
        <v>156.6589736627749</v>
      </c>
    </row>
    <row r="25" spans="1:6" ht="14.25">
      <c r="A25" s="597"/>
      <c r="B25" s="598"/>
      <c r="C25" s="598"/>
      <c r="D25" s="598"/>
      <c r="E25" s="598"/>
      <c r="F25" s="599"/>
    </row>
    <row r="26" spans="1:6" ht="15">
      <c r="A26" s="594" t="s">
        <v>292</v>
      </c>
      <c r="B26" s="595">
        <v>77208247</v>
      </c>
      <c r="C26" s="595">
        <v>77208247</v>
      </c>
      <c r="D26" s="595">
        <v>82600729</v>
      </c>
      <c r="E26" s="595">
        <v>83433135</v>
      </c>
      <c r="F26" s="596">
        <v>108.06246514054385</v>
      </c>
    </row>
    <row r="27" spans="1:6" ht="14.25">
      <c r="A27" s="597" t="s">
        <v>293</v>
      </c>
      <c r="B27" s="598">
        <v>51175998</v>
      </c>
      <c r="C27" s="598">
        <v>51175998</v>
      </c>
      <c r="D27" s="598">
        <v>55343395</v>
      </c>
      <c r="E27" s="598">
        <v>55885420</v>
      </c>
      <c r="F27" s="599">
        <v>109.20240383001423</v>
      </c>
    </row>
    <row r="28" spans="1:6" ht="14.25">
      <c r="A28" s="597" t="s">
        <v>81</v>
      </c>
      <c r="B28" s="598"/>
      <c r="C28" s="598"/>
      <c r="D28" s="598"/>
      <c r="E28" s="598"/>
      <c r="F28" s="599"/>
    </row>
    <row r="29" spans="1:6" ht="14.25">
      <c r="A29" s="597" t="s">
        <v>284</v>
      </c>
      <c r="B29" s="598">
        <v>15615819</v>
      </c>
      <c r="C29" s="598">
        <v>15615819</v>
      </c>
      <c r="D29" s="598">
        <v>16140083</v>
      </c>
      <c r="E29" s="598">
        <v>16350395</v>
      </c>
      <c r="F29" s="599">
        <v>104.70405042476479</v>
      </c>
    </row>
    <row r="30" spans="1:6" ht="14.25">
      <c r="A30" s="597" t="s">
        <v>294</v>
      </c>
      <c r="B30" s="598">
        <v>31986166</v>
      </c>
      <c r="C30" s="598">
        <v>31986166</v>
      </c>
      <c r="D30" s="598">
        <v>35610132</v>
      </c>
      <c r="E30" s="598">
        <v>35932978</v>
      </c>
      <c r="F30" s="599">
        <v>112.33912185661762</v>
      </c>
    </row>
    <row r="31" spans="1:6" ht="14.25">
      <c r="A31" s="597" t="s">
        <v>295</v>
      </c>
      <c r="B31" s="598">
        <v>3208376</v>
      </c>
      <c r="C31" s="598">
        <v>3208376</v>
      </c>
      <c r="D31" s="598">
        <v>3218751</v>
      </c>
      <c r="E31" s="598">
        <v>3369293</v>
      </c>
      <c r="F31" s="599">
        <v>105.01552810518469</v>
      </c>
    </row>
    <row r="32" spans="1:6" ht="14.25">
      <c r="A32" s="597" t="s">
        <v>296</v>
      </c>
      <c r="B32" s="598">
        <v>365637</v>
      </c>
      <c r="C32" s="598">
        <v>365637</v>
      </c>
      <c r="D32" s="598">
        <v>374429</v>
      </c>
      <c r="E32" s="598">
        <v>232754</v>
      </c>
      <c r="F32" s="599">
        <v>63.65712441574567</v>
      </c>
    </row>
    <row r="33" spans="1:19" s="601" customFormat="1" ht="14.25" customHeight="1">
      <c r="A33" s="597" t="s">
        <v>297</v>
      </c>
      <c r="B33" s="598">
        <v>3565000</v>
      </c>
      <c r="C33" s="598">
        <v>3565000</v>
      </c>
      <c r="D33" s="598">
        <v>3942890</v>
      </c>
      <c r="E33" s="598">
        <v>3985497</v>
      </c>
      <c r="F33" s="599">
        <v>111.79514726507713</v>
      </c>
      <c r="G33" s="600"/>
      <c r="H33" s="600"/>
      <c r="I33" s="600"/>
      <c r="J33" s="600"/>
      <c r="K33" s="600"/>
      <c r="L33" s="600"/>
      <c r="M33" s="600"/>
      <c r="N33" s="600"/>
      <c r="O33" s="600"/>
      <c r="P33" s="600"/>
      <c r="Q33" s="600"/>
      <c r="R33" s="600"/>
      <c r="S33" s="600"/>
    </row>
    <row r="34" spans="1:6" ht="14.25">
      <c r="A34" s="597" t="s">
        <v>298</v>
      </c>
      <c r="B34" s="598">
        <v>2754514</v>
      </c>
      <c r="C34" s="598">
        <v>2754514</v>
      </c>
      <c r="D34" s="598">
        <v>2572630</v>
      </c>
      <c r="E34" s="598">
        <v>2511806</v>
      </c>
      <c r="F34" s="599">
        <v>91.18871786456704</v>
      </c>
    </row>
    <row r="35" spans="1:8" ht="14.25">
      <c r="A35" s="597" t="s">
        <v>299</v>
      </c>
      <c r="B35" s="598">
        <v>23307</v>
      </c>
      <c r="C35" s="598">
        <v>23307</v>
      </c>
      <c r="D35" s="598">
        <v>45031</v>
      </c>
      <c r="E35" s="598">
        <v>20576</v>
      </c>
      <c r="F35" s="599">
        <v>88.282490238984</v>
      </c>
      <c r="H35" s="602"/>
    </row>
    <row r="36" spans="1:6" ht="14.25">
      <c r="A36" s="597" t="s">
        <v>300</v>
      </c>
      <c r="B36" s="598">
        <v>70000</v>
      </c>
      <c r="C36" s="598">
        <v>70000</v>
      </c>
      <c r="D36" s="598">
        <v>64152</v>
      </c>
      <c r="E36" s="598">
        <v>66018</v>
      </c>
      <c r="F36" s="599">
        <v>94.31142857142856</v>
      </c>
    </row>
    <row r="37" spans="1:6" ht="14.25">
      <c r="A37" s="597" t="s">
        <v>301</v>
      </c>
      <c r="B37" s="598">
        <v>2491305</v>
      </c>
      <c r="C37" s="598">
        <v>2491305</v>
      </c>
      <c r="D37" s="598">
        <v>3504508</v>
      </c>
      <c r="E37" s="598">
        <v>3788654</v>
      </c>
      <c r="F37" s="599">
        <v>152.07507711821714</v>
      </c>
    </row>
    <row r="38" spans="1:6" ht="14.25">
      <c r="A38" s="597" t="s">
        <v>302</v>
      </c>
      <c r="B38" s="598">
        <v>17128123</v>
      </c>
      <c r="C38" s="598">
        <v>17128123</v>
      </c>
      <c r="D38" s="598">
        <v>17128123</v>
      </c>
      <c r="E38" s="598">
        <v>17175164</v>
      </c>
      <c r="F38" s="599">
        <v>100.27464188574544</v>
      </c>
    </row>
    <row r="39" spans="1:6" ht="14.25">
      <c r="A39" s="597" t="s">
        <v>303</v>
      </c>
      <c r="B39" s="598">
        <v>17100000</v>
      </c>
      <c r="C39" s="598">
        <v>17100000</v>
      </c>
      <c r="D39" s="598">
        <v>17100000</v>
      </c>
      <c r="E39" s="598">
        <v>17100000</v>
      </c>
      <c r="F39" s="599">
        <v>100</v>
      </c>
    </row>
    <row r="40" spans="1:6" ht="14.25">
      <c r="A40" s="597"/>
      <c r="B40" s="598"/>
      <c r="C40" s="598"/>
      <c r="D40" s="598"/>
      <c r="E40" s="598"/>
      <c r="F40" s="599"/>
    </row>
    <row r="41" spans="1:6" ht="15">
      <c r="A41" s="594" t="s">
        <v>304</v>
      </c>
      <c r="B41" s="595">
        <v>26411709</v>
      </c>
      <c r="C41" s="595">
        <v>26411709</v>
      </c>
      <c r="D41" s="595">
        <v>27506695</v>
      </c>
      <c r="E41" s="595">
        <v>27879835</v>
      </c>
      <c r="F41" s="596">
        <v>105.55861795993589</v>
      </c>
    </row>
    <row r="42" spans="1:6" ht="14.25">
      <c r="A42" s="597" t="s">
        <v>293</v>
      </c>
      <c r="B42" s="598">
        <v>24077445</v>
      </c>
      <c r="C42" s="598">
        <v>24077445</v>
      </c>
      <c r="D42" s="598">
        <v>24876894</v>
      </c>
      <c r="E42" s="598">
        <v>25170888</v>
      </c>
      <c r="F42" s="599">
        <v>104.54135810506473</v>
      </c>
    </row>
    <row r="43" spans="1:6" ht="14.25">
      <c r="A43" s="597" t="s">
        <v>81</v>
      </c>
      <c r="B43" s="598"/>
      <c r="C43" s="598"/>
      <c r="D43" s="598"/>
      <c r="E43" s="598"/>
      <c r="F43" s="599"/>
    </row>
    <row r="44" spans="1:6" ht="14.25">
      <c r="A44" s="597" t="s">
        <v>284</v>
      </c>
      <c r="B44" s="598">
        <v>11278136</v>
      </c>
      <c r="C44" s="598">
        <v>11278136</v>
      </c>
      <c r="D44" s="598">
        <v>11652802</v>
      </c>
      <c r="E44" s="598">
        <v>11803409</v>
      </c>
      <c r="F44" s="599">
        <v>104.65744516647078</v>
      </c>
    </row>
    <row r="45" spans="1:6" ht="14.25">
      <c r="A45" s="597" t="s">
        <v>285</v>
      </c>
      <c r="B45" s="598">
        <v>11278136</v>
      </c>
      <c r="C45" s="598">
        <v>11278136</v>
      </c>
      <c r="D45" s="598">
        <v>11652802</v>
      </c>
      <c r="E45" s="598">
        <v>11807234</v>
      </c>
      <c r="F45" s="599">
        <v>104.69136034536204</v>
      </c>
    </row>
    <row r="46" spans="1:6" ht="14.25">
      <c r="A46" s="597" t="s">
        <v>295</v>
      </c>
      <c r="B46" s="598">
        <v>1371829</v>
      </c>
      <c r="C46" s="598">
        <v>1371829</v>
      </c>
      <c r="D46" s="598">
        <v>1417402</v>
      </c>
      <c r="E46" s="598">
        <v>1449735</v>
      </c>
      <c r="F46" s="599">
        <v>105.6789876872409</v>
      </c>
    </row>
    <row r="47" spans="1:6" ht="14.25">
      <c r="A47" s="597" t="s">
        <v>296</v>
      </c>
      <c r="B47" s="598">
        <v>149344</v>
      </c>
      <c r="C47" s="598">
        <v>149344</v>
      </c>
      <c r="D47" s="598">
        <v>153888</v>
      </c>
      <c r="E47" s="598">
        <v>110510</v>
      </c>
      <c r="F47" s="599">
        <v>73.99694664666809</v>
      </c>
    </row>
    <row r="48" spans="1:6" ht="14.25">
      <c r="A48" s="597" t="s">
        <v>305</v>
      </c>
      <c r="B48" s="598">
        <v>1471411</v>
      </c>
      <c r="C48" s="598">
        <v>1471411</v>
      </c>
      <c r="D48" s="598">
        <v>1466421</v>
      </c>
      <c r="E48" s="598">
        <v>1428061</v>
      </c>
      <c r="F48" s="599">
        <v>97.05384831294587</v>
      </c>
    </row>
    <row r="49" spans="1:6" ht="14.25">
      <c r="A49" s="597" t="s">
        <v>306</v>
      </c>
      <c r="B49" s="598">
        <v>30000</v>
      </c>
      <c r="C49" s="598">
        <v>30000</v>
      </c>
      <c r="D49" s="598">
        <v>21302</v>
      </c>
      <c r="E49" s="598">
        <v>21976</v>
      </c>
      <c r="F49" s="599">
        <v>73.25333333333333</v>
      </c>
    </row>
    <row r="50" spans="1:6" ht="14.25">
      <c r="A50" s="597" t="s">
        <v>307</v>
      </c>
      <c r="B50" s="598">
        <v>788003</v>
      </c>
      <c r="C50" s="598">
        <v>788003</v>
      </c>
      <c r="D50" s="598">
        <v>1097228</v>
      </c>
      <c r="E50" s="598">
        <v>1194855</v>
      </c>
      <c r="F50" s="599">
        <v>151.63076790316788</v>
      </c>
    </row>
    <row r="51" spans="1:6" ht="14.25">
      <c r="A51" s="597" t="s">
        <v>308</v>
      </c>
      <c r="B51" s="598">
        <v>44850</v>
      </c>
      <c r="C51" s="598">
        <v>44850</v>
      </c>
      <c r="D51" s="598">
        <v>44850</v>
      </c>
      <c r="E51" s="598">
        <v>64055</v>
      </c>
      <c r="F51" s="599">
        <v>142.82051282051282</v>
      </c>
    </row>
    <row r="52" spans="1:6" ht="14.25">
      <c r="A52" s="597"/>
      <c r="B52" s="598"/>
      <c r="C52" s="598"/>
      <c r="D52" s="598"/>
      <c r="E52" s="598"/>
      <c r="F52" s="599"/>
    </row>
    <row r="53" spans="1:6" ht="15">
      <c r="A53" s="594" t="s">
        <v>309</v>
      </c>
      <c r="B53" s="595">
        <v>3621916</v>
      </c>
      <c r="C53" s="595">
        <v>3621916</v>
      </c>
      <c r="D53" s="595">
        <v>3804322</v>
      </c>
      <c r="E53" s="595">
        <v>3864500</v>
      </c>
      <c r="F53" s="596">
        <v>106.69767051472203</v>
      </c>
    </row>
    <row r="54" spans="1:6" ht="14.25">
      <c r="A54" s="597" t="s">
        <v>293</v>
      </c>
      <c r="B54" s="598">
        <v>3465432</v>
      </c>
      <c r="C54" s="598">
        <v>3465432</v>
      </c>
      <c r="D54" s="598">
        <v>3580555</v>
      </c>
      <c r="E54" s="598">
        <v>3627732</v>
      </c>
      <c r="F54" s="599">
        <v>104.68339877971924</v>
      </c>
    </row>
    <row r="55" spans="1:6" ht="14.25">
      <c r="A55" s="597" t="s">
        <v>289</v>
      </c>
      <c r="B55" s="598">
        <v>7000</v>
      </c>
      <c r="C55" s="598">
        <v>7000</v>
      </c>
      <c r="D55" s="598">
        <v>19606</v>
      </c>
      <c r="E55" s="598">
        <v>12726</v>
      </c>
      <c r="F55" s="599">
        <v>181.8</v>
      </c>
    </row>
    <row r="56" spans="1:6" ht="14.25">
      <c r="A56" s="597" t="s">
        <v>290</v>
      </c>
      <c r="B56" s="598">
        <v>103964</v>
      </c>
      <c r="C56" s="598">
        <v>103964</v>
      </c>
      <c r="D56" s="598">
        <v>158641</v>
      </c>
      <c r="E56" s="598">
        <v>151426</v>
      </c>
      <c r="F56" s="599">
        <v>145.65234119502907</v>
      </c>
    </row>
    <row r="57" spans="1:6" ht="14.25">
      <c r="A57" s="597" t="s">
        <v>291</v>
      </c>
      <c r="B57" s="598">
        <v>45520</v>
      </c>
      <c r="C57" s="598">
        <v>45520</v>
      </c>
      <c r="D57" s="598">
        <v>45520</v>
      </c>
      <c r="E57" s="598">
        <v>72616</v>
      </c>
      <c r="F57" s="599">
        <v>159.52548330404218</v>
      </c>
    </row>
    <row r="58" spans="1:6" ht="14.25" customHeight="1">
      <c r="A58" s="597"/>
      <c r="B58" s="598"/>
      <c r="C58" s="598"/>
      <c r="D58" s="598"/>
      <c r="E58" s="598"/>
      <c r="F58" s="599"/>
    </row>
    <row r="59" spans="1:6" ht="15">
      <c r="A59" s="594" t="s">
        <v>310</v>
      </c>
      <c r="B59" s="595">
        <v>1189994</v>
      </c>
      <c r="C59" s="595">
        <v>1189994</v>
      </c>
      <c r="D59" s="595">
        <v>1383884</v>
      </c>
      <c r="E59" s="595">
        <v>1579078</v>
      </c>
      <c r="F59" s="596">
        <v>132.69629930907215</v>
      </c>
    </row>
    <row r="60" spans="1:6" ht="14.25">
      <c r="A60" s="597" t="s">
        <v>293</v>
      </c>
      <c r="B60" s="598">
        <v>719557</v>
      </c>
      <c r="C60" s="598">
        <v>719557</v>
      </c>
      <c r="D60" s="598">
        <v>743461</v>
      </c>
      <c r="E60" s="598">
        <v>830377</v>
      </c>
      <c r="F60" s="599">
        <v>115.40114264749006</v>
      </c>
    </row>
    <row r="61" spans="1:6" ht="14.25">
      <c r="A61" s="597" t="s">
        <v>289</v>
      </c>
      <c r="B61" s="598">
        <v>300</v>
      </c>
      <c r="C61" s="598">
        <v>300</v>
      </c>
      <c r="D61" s="598">
        <v>377</v>
      </c>
      <c r="E61" s="598">
        <v>599</v>
      </c>
      <c r="F61" s="599">
        <v>199.66666666666666</v>
      </c>
    </row>
    <row r="62" spans="1:6" ht="14.25">
      <c r="A62" s="597" t="s">
        <v>290</v>
      </c>
      <c r="B62" s="598">
        <v>20101</v>
      </c>
      <c r="C62" s="598">
        <v>20101</v>
      </c>
      <c r="D62" s="598">
        <v>59208</v>
      </c>
      <c r="E62" s="598">
        <v>49295</v>
      </c>
      <c r="F62" s="599">
        <v>245.236555395254</v>
      </c>
    </row>
    <row r="63" spans="1:6" ht="14.25">
      <c r="A63" s="597" t="s">
        <v>291</v>
      </c>
      <c r="B63" s="598">
        <v>37622</v>
      </c>
      <c r="C63" s="598">
        <v>37622</v>
      </c>
      <c r="D63" s="598">
        <v>37622</v>
      </c>
      <c r="E63" s="598">
        <v>28256</v>
      </c>
      <c r="F63" s="599">
        <v>75.10499176014034</v>
      </c>
    </row>
    <row r="64" spans="1:6" ht="14.25">
      <c r="A64" s="597" t="s">
        <v>311</v>
      </c>
      <c r="B64" s="598">
        <v>412414</v>
      </c>
      <c r="C64" s="598">
        <v>412414</v>
      </c>
      <c r="D64" s="598">
        <v>543216</v>
      </c>
      <c r="E64" s="598">
        <v>670551</v>
      </c>
      <c r="F64" s="599">
        <v>162.59171609111235</v>
      </c>
    </row>
    <row r="65" spans="1:6" ht="14.25">
      <c r="A65" s="597"/>
      <c r="B65" s="598"/>
      <c r="C65" s="598"/>
      <c r="D65" s="598"/>
      <c r="E65" s="598"/>
      <c r="F65" s="599"/>
    </row>
    <row r="66" spans="1:6" ht="15">
      <c r="A66" s="594" t="s">
        <v>312</v>
      </c>
      <c r="B66" s="595">
        <v>7887503</v>
      </c>
      <c r="C66" s="595">
        <v>7887503</v>
      </c>
      <c r="D66" s="595">
        <v>8230472</v>
      </c>
      <c r="E66" s="595">
        <v>8384958</v>
      </c>
      <c r="F66" s="596">
        <v>106.30687557266224</v>
      </c>
    </row>
    <row r="67" spans="1:6" ht="14.25">
      <c r="A67" s="597" t="s">
        <v>293</v>
      </c>
      <c r="B67" s="598">
        <v>7600593</v>
      </c>
      <c r="C67" s="598">
        <v>7600593</v>
      </c>
      <c r="D67" s="598">
        <v>7852882</v>
      </c>
      <c r="E67" s="598">
        <v>7917795</v>
      </c>
      <c r="F67" s="599">
        <v>104.17338489246826</v>
      </c>
    </row>
    <row r="68" spans="1:6" ht="14.25">
      <c r="A68" s="597" t="s">
        <v>81</v>
      </c>
      <c r="B68" s="598"/>
      <c r="C68" s="598"/>
      <c r="D68" s="598"/>
      <c r="E68" s="598"/>
      <c r="F68" s="599"/>
    </row>
    <row r="69" spans="1:6" ht="14.25">
      <c r="A69" s="597" t="s">
        <v>284</v>
      </c>
      <c r="B69" s="598">
        <v>3763507</v>
      </c>
      <c r="C69" s="598">
        <v>3763507</v>
      </c>
      <c r="D69" s="598">
        <v>3888532</v>
      </c>
      <c r="E69" s="598">
        <v>3922082</v>
      </c>
      <c r="F69" s="599">
        <v>104.21349023663302</v>
      </c>
    </row>
    <row r="70" spans="1:6" ht="14.25">
      <c r="A70" s="597" t="s">
        <v>285</v>
      </c>
      <c r="B70" s="598">
        <v>3763507</v>
      </c>
      <c r="C70" s="598">
        <v>3763507</v>
      </c>
      <c r="D70" s="598">
        <v>3888532</v>
      </c>
      <c r="E70" s="598">
        <v>3923428</v>
      </c>
      <c r="F70" s="599">
        <v>104.24925475095436</v>
      </c>
    </row>
    <row r="71" spans="1:6" ht="14.25">
      <c r="A71" s="597" t="s">
        <v>313</v>
      </c>
      <c r="B71" s="598">
        <v>73579</v>
      </c>
      <c r="C71" s="598">
        <v>73579</v>
      </c>
      <c r="D71" s="598">
        <v>75818</v>
      </c>
      <c r="E71" s="598">
        <v>72285</v>
      </c>
      <c r="F71" s="599">
        <v>98.24134603623317</v>
      </c>
    </row>
    <row r="72" spans="1:6" ht="14.25">
      <c r="A72" s="597" t="s">
        <v>289</v>
      </c>
      <c r="B72" s="598">
        <v>10000</v>
      </c>
      <c r="C72" s="598">
        <v>10000</v>
      </c>
      <c r="D72" s="598">
        <v>3942</v>
      </c>
      <c r="E72" s="598">
        <v>6946</v>
      </c>
      <c r="F72" s="599">
        <v>69.46</v>
      </c>
    </row>
    <row r="73" spans="1:6" ht="14.25">
      <c r="A73" s="597" t="s">
        <v>290</v>
      </c>
      <c r="B73" s="598">
        <v>239462</v>
      </c>
      <c r="C73" s="598">
        <v>239462</v>
      </c>
      <c r="D73" s="598">
        <v>336200</v>
      </c>
      <c r="E73" s="598">
        <v>354445</v>
      </c>
      <c r="F73" s="599">
        <v>148.01722193918033</v>
      </c>
    </row>
    <row r="74" spans="1:6" ht="14.25">
      <c r="A74" s="597" t="s">
        <v>291</v>
      </c>
      <c r="B74" s="598">
        <v>37448</v>
      </c>
      <c r="C74" s="598">
        <v>37448</v>
      </c>
      <c r="D74" s="598">
        <v>37448</v>
      </c>
      <c r="E74" s="598">
        <v>105772</v>
      </c>
      <c r="F74" s="599">
        <v>282.4503311258278</v>
      </c>
    </row>
    <row r="75" spans="1:6" ht="14.25">
      <c r="A75" s="597"/>
      <c r="B75" s="598"/>
      <c r="C75" s="598"/>
      <c r="D75" s="598"/>
      <c r="E75" s="598"/>
      <c r="F75" s="599"/>
    </row>
    <row r="76" spans="1:6" ht="15">
      <c r="A76" s="594" t="s">
        <v>314</v>
      </c>
      <c r="B76" s="595">
        <v>20772401</v>
      </c>
      <c r="C76" s="595">
        <v>20772401</v>
      </c>
      <c r="D76" s="595">
        <v>21755570</v>
      </c>
      <c r="E76" s="595">
        <v>22206828</v>
      </c>
      <c r="F76" s="596">
        <v>106.90544631792926</v>
      </c>
    </row>
    <row r="77" spans="1:6" ht="14.25">
      <c r="A77" s="597" t="s">
        <v>293</v>
      </c>
      <c r="B77" s="598">
        <v>19735528</v>
      </c>
      <c r="C77" s="598">
        <v>19735528</v>
      </c>
      <c r="D77" s="598">
        <v>20390821</v>
      </c>
      <c r="E77" s="598">
        <v>20740748</v>
      </c>
      <c r="F77" s="599">
        <v>105.09345379561165</v>
      </c>
    </row>
    <row r="78" spans="1:6" ht="14.25">
      <c r="A78" s="597" t="s">
        <v>81</v>
      </c>
      <c r="B78" s="598"/>
      <c r="C78" s="598"/>
      <c r="D78" s="598"/>
      <c r="E78" s="598"/>
      <c r="F78" s="599"/>
    </row>
    <row r="79" spans="1:6" ht="14.25">
      <c r="A79" s="597" t="s">
        <v>285</v>
      </c>
      <c r="B79" s="598">
        <v>18456383</v>
      </c>
      <c r="C79" s="598">
        <v>18456383</v>
      </c>
      <c r="D79" s="598">
        <v>19069513</v>
      </c>
      <c r="E79" s="598">
        <v>19424732</v>
      </c>
      <c r="F79" s="599">
        <v>105.24668890973925</v>
      </c>
    </row>
    <row r="80" spans="1:6" ht="14.25">
      <c r="A80" s="597" t="s">
        <v>295</v>
      </c>
      <c r="B80" s="598">
        <v>1160459</v>
      </c>
      <c r="C80" s="598">
        <v>1160459</v>
      </c>
      <c r="D80" s="598">
        <v>1199010</v>
      </c>
      <c r="E80" s="598">
        <v>1228910</v>
      </c>
      <c r="F80" s="599">
        <v>105.89861425522142</v>
      </c>
    </row>
    <row r="81" spans="1:6" ht="14.25">
      <c r="A81" s="597" t="s">
        <v>315</v>
      </c>
      <c r="B81" s="598">
        <v>118686</v>
      </c>
      <c r="C81" s="598">
        <v>118686</v>
      </c>
      <c r="D81" s="598">
        <v>122298</v>
      </c>
      <c r="E81" s="598">
        <v>87106</v>
      </c>
      <c r="F81" s="599">
        <v>73.39197546467149</v>
      </c>
    </row>
    <row r="82" spans="1:6" ht="14.25">
      <c r="A82" s="597" t="s">
        <v>305</v>
      </c>
      <c r="B82" s="598">
        <v>491408</v>
      </c>
      <c r="C82" s="598">
        <v>491408</v>
      </c>
      <c r="D82" s="598">
        <v>489445</v>
      </c>
      <c r="E82" s="598">
        <v>483845</v>
      </c>
      <c r="F82" s="599">
        <v>98.46095301663792</v>
      </c>
    </row>
    <row r="83" spans="1:6" ht="14.25">
      <c r="A83" s="597" t="s">
        <v>306</v>
      </c>
      <c r="B83" s="598">
        <v>1700</v>
      </c>
      <c r="C83" s="598">
        <v>1700</v>
      </c>
      <c r="D83" s="598">
        <v>4428</v>
      </c>
      <c r="E83" s="598">
        <v>7119</v>
      </c>
      <c r="F83" s="599">
        <v>418.7647058823529</v>
      </c>
    </row>
    <row r="84" spans="1:6" ht="14.25">
      <c r="A84" s="597" t="s">
        <v>307</v>
      </c>
      <c r="B84" s="598">
        <v>526787</v>
      </c>
      <c r="C84" s="598">
        <v>526787</v>
      </c>
      <c r="D84" s="598">
        <v>853898</v>
      </c>
      <c r="E84" s="598">
        <v>924699</v>
      </c>
      <c r="F84" s="599">
        <v>175.53565292993184</v>
      </c>
    </row>
    <row r="85" spans="1:6" ht="14.25">
      <c r="A85" s="597" t="s">
        <v>308</v>
      </c>
      <c r="B85" s="598">
        <v>16978</v>
      </c>
      <c r="C85" s="598">
        <v>16978</v>
      </c>
      <c r="D85" s="598">
        <v>16978</v>
      </c>
      <c r="E85" s="598">
        <v>50417</v>
      </c>
      <c r="F85" s="599">
        <v>296.9548827894923</v>
      </c>
    </row>
    <row r="86" spans="1:6" ht="14.25">
      <c r="A86" s="597"/>
      <c r="B86" s="598"/>
      <c r="C86" s="598"/>
      <c r="D86" s="598"/>
      <c r="E86" s="598"/>
      <c r="F86" s="599"/>
    </row>
    <row r="87" spans="1:6" ht="15">
      <c r="A87" s="594" t="s">
        <v>316</v>
      </c>
      <c r="B87" s="595">
        <v>133850.035</v>
      </c>
      <c r="C87" s="595">
        <v>133850.035</v>
      </c>
      <c r="D87" s="595">
        <v>159456.27500000002</v>
      </c>
      <c r="E87" s="595">
        <v>176546</v>
      </c>
      <c r="F87" s="596">
        <v>131.89835923464642</v>
      </c>
    </row>
    <row r="88" spans="1:6" ht="14.25">
      <c r="A88" s="597" t="s">
        <v>317</v>
      </c>
      <c r="B88" s="598">
        <v>103976.49500000001</v>
      </c>
      <c r="C88" s="598">
        <v>103976.49500000001</v>
      </c>
      <c r="D88" s="598">
        <v>114117.475</v>
      </c>
      <c r="E88" s="598">
        <v>110912</v>
      </c>
      <c r="F88" s="599">
        <v>106.67026235112078</v>
      </c>
    </row>
    <row r="89" spans="1:6" ht="14.25">
      <c r="A89" s="597" t="s">
        <v>318</v>
      </c>
      <c r="B89" s="598">
        <v>8284.54</v>
      </c>
      <c r="C89" s="598">
        <v>8284.54</v>
      </c>
      <c r="D89" s="598">
        <v>9118.8</v>
      </c>
      <c r="E89" s="598">
        <v>8989</v>
      </c>
      <c r="F89" s="599">
        <v>108.50330857235282</v>
      </c>
    </row>
    <row r="90" spans="1:6" ht="14.25">
      <c r="A90" s="597" t="s">
        <v>319</v>
      </c>
      <c r="B90" s="598">
        <v>21589</v>
      </c>
      <c r="C90" s="598">
        <v>21589</v>
      </c>
      <c r="D90" s="598">
        <v>21589</v>
      </c>
      <c r="E90" s="598">
        <v>56645</v>
      </c>
      <c r="F90" s="599">
        <v>262.3789893001065</v>
      </c>
    </row>
    <row r="91" spans="1:6" ht="14.25">
      <c r="A91" s="597" t="s">
        <v>320</v>
      </c>
      <c r="B91" s="598">
        <v>0</v>
      </c>
      <c r="C91" s="598">
        <v>0</v>
      </c>
      <c r="D91" s="598">
        <v>14631</v>
      </c>
      <c r="E91" s="598">
        <v>0</v>
      </c>
      <c r="F91" s="599">
        <v>0</v>
      </c>
    </row>
    <row r="92" spans="1:6" ht="14.25">
      <c r="A92" s="597"/>
      <c r="B92" s="598"/>
      <c r="C92" s="598"/>
      <c r="D92" s="598"/>
      <c r="E92" s="598"/>
      <c r="F92" s="599"/>
    </row>
    <row r="93" spans="1:6" ht="15" customHeight="1" hidden="1">
      <c r="A93" s="594" t="s">
        <v>321</v>
      </c>
      <c r="B93" s="595"/>
      <c r="C93" s="595"/>
      <c r="D93" s="595"/>
      <c r="E93" s="595"/>
      <c r="F93" s="599" t="e">
        <v>#DIV/0!</v>
      </c>
    </row>
    <row r="94" spans="1:6" ht="14.25" customHeight="1" hidden="1">
      <c r="A94" s="597" t="s">
        <v>322</v>
      </c>
      <c r="B94" s="598"/>
      <c r="C94" s="598"/>
      <c r="D94" s="598"/>
      <c r="E94" s="598"/>
      <c r="F94" s="599" t="e">
        <v>#DIV/0!</v>
      </c>
    </row>
    <row r="95" spans="1:6" ht="14.25" customHeight="1" hidden="1">
      <c r="A95" s="597" t="s">
        <v>81</v>
      </c>
      <c r="B95" s="598"/>
      <c r="C95" s="598"/>
      <c r="D95" s="598"/>
      <c r="E95" s="598"/>
      <c r="F95" s="599" t="e">
        <v>#DIV/0!</v>
      </c>
    </row>
    <row r="96" spans="1:6" ht="14.25" customHeight="1" hidden="1">
      <c r="A96" s="597" t="s">
        <v>284</v>
      </c>
      <c r="B96" s="598"/>
      <c r="C96" s="598"/>
      <c r="D96" s="598"/>
      <c r="E96" s="598"/>
      <c r="F96" s="599" t="e">
        <v>#DIV/0!</v>
      </c>
    </row>
    <row r="97" spans="1:6" ht="14.25" customHeight="1" hidden="1">
      <c r="A97" s="597" t="s">
        <v>285</v>
      </c>
      <c r="B97" s="598"/>
      <c r="C97" s="598"/>
      <c r="D97" s="598"/>
      <c r="E97" s="598"/>
      <c r="F97" s="599" t="e">
        <v>#DIV/0!</v>
      </c>
    </row>
    <row r="98" spans="1:6" ht="14.25" customHeight="1" hidden="1">
      <c r="A98" s="597" t="s">
        <v>295</v>
      </c>
      <c r="B98" s="598"/>
      <c r="C98" s="598"/>
      <c r="D98" s="598"/>
      <c r="E98" s="598"/>
      <c r="F98" s="599" t="e">
        <v>#DIV/0!</v>
      </c>
    </row>
    <row r="99" spans="1:6" ht="14.25" customHeight="1" hidden="1">
      <c r="A99" s="597" t="s">
        <v>315</v>
      </c>
      <c r="B99" s="598"/>
      <c r="C99" s="598"/>
      <c r="D99" s="598"/>
      <c r="E99" s="598"/>
      <c r="F99" s="599" t="e">
        <v>#DIV/0!</v>
      </c>
    </row>
    <row r="100" spans="1:6" ht="14.25" customHeight="1" hidden="1">
      <c r="A100" s="597" t="s">
        <v>323</v>
      </c>
      <c r="B100" s="598"/>
      <c r="C100" s="598"/>
      <c r="D100" s="598"/>
      <c r="E100" s="598"/>
      <c r="F100" s="599" t="e">
        <v>#DIV/0!</v>
      </c>
    </row>
    <row r="101" spans="1:6" ht="14.25" customHeight="1" hidden="1">
      <c r="A101" s="597" t="s">
        <v>324</v>
      </c>
      <c r="B101" s="598"/>
      <c r="C101" s="598"/>
      <c r="D101" s="598"/>
      <c r="E101" s="598"/>
      <c r="F101" s="599" t="e">
        <v>#DIV/0!</v>
      </c>
    </row>
    <row r="102" spans="1:6" ht="14.25" customHeight="1" hidden="1">
      <c r="A102" s="597" t="s">
        <v>289</v>
      </c>
      <c r="B102" s="598"/>
      <c r="C102" s="598"/>
      <c r="D102" s="598"/>
      <c r="E102" s="598"/>
      <c r="F102" s="599" t="e">
        <v>#DIV/0!</v>
      </c>
    </row>
    <row r="103" spans="1:6" ht="14.25" customHeight="1" hidden="1">
      <c r="A103" s="597" t="s">
        <v>325</v>
      </c>
      <c r="B103" s="598"/>
      <c r="C103" s="598"/>
      <c r="D103" s="598"/>
      <c r="E103" s="598"/>
      <c r="F103" s="599" t="e">
        <v>#DIV/0!</v>
      </c>
    </row>
    <row r="104" spans="1:6" ht="14.25" customHeight="1" hidden="1">
      <c r="A104" s="597" t="s">
        <v>291</v>
      </c>
      <c r="B104" s="598"/>
      <c r="C104" s="598"/>
      <c r="D104" s="598"/>
      <c r="E104" s="598"/>
      <c r="F104" s="599" t="e">
        <v>#DIV/0!</v>
      </c>
    </row>
    <row r="105" spans="1:6" ht="14.25" customHeight="1" hidden="1">
      <c r="A105" s="597"/>
      <c r="B105" s="598"/>
      <c r="C105" s="598"/>
      <c r="D105" s="598"/>
      <c r="E105" s="598"/>
      <c r="F105" s="599" t="e">
        <v>#DIV/0!</v>
      </c>
    </row>
    <row r="106" spans="1:9" ht="15">
      <c r="A106" s="594" t="s">
        <v>326</v>
      </c>
      <c r="B106" s="595">
        <v>148592733.035</v>
      </c>
      <c r="C106" s="595">
        <v>148592733.035</v>
      </c>
      <c r="D106" s="595">
        <v>157142564.275</v>
      </c>
      <c r="E106" s="595">
        <v>159465753</v>
      </c>
      <c r="F106" s="596">
        <v>107.31732955099422</v>
      </c>
      <c r="G106" s="602"/>
      <c r="H106" s="602"/>
      <c r="I106" s="602"/>
    </row>
    <row r="107" spans="1:13" ht="14.25">
      <c r="A107" s="597" t="s">
        <v>293</v>
      </c>
      <c r="B107" s="598">
        <v>117721728</v>
      </c>
      <c r="C107" s="598">
        <v>117721728</v>
      </c>
      <c r="D107" s="598">
        <v>124098538</v>
      </c>
      <c r="E107" s="598">
        <v>125528033</v>
      </c>
      <c r="F107" s="599">
        <v>106.63115053832712</v>
      </c>
      <c r="G107" s="602"/>
      <c r="H107" s="602"/>
      <c r="I107" s="602"/>
      <c r="J107" s="602"/>
      <c r="K107" s="602"/>
      <c r="L107" s="602"/>
      <c r="M107" s="602"/>
    </row>
    <row r="108" spans="1:8" ht="14.25">
      <c r="A108" s="597" t="s">
        <v>81</v>
      </c>
      <c r="B108" s="598"/>
      <c r="C108" s="598"/>
      <c r="D108" s="598"/>
      <c r="E108" s="598"/>
      <c r="F108" s="599"/>
      <c r="G108" s="602"/>
      <c r="H108" s="602"/>
    </row>
    <row r="109" spans="1:8" ht="14.25">
      <c r="A109" s="597" t="s">
        <v>284</v>
      </c>
      <c r="B109" s="598">
        <v>35558606</v>
      </c>
      <c r="C109" s="598">
        <v>35558606</v>
      </c>
      <c r="D109" s="598">
        <v>36745380</v>
      </c>
      <c r="E109" s="598">
        <v>37122430</v>
      </c>
      <c r="F109" s="599">
        <v>104.39787768958098</v>
      </c>
      <c r="G109" s="602"/>
      <c r="H109" s="602"/>
    </row>
    <row r="110" spans="1:7" ht="14.25">
      <c r="A110" s="597" t="s">
        <v>294</v>
      </c>
      <c r="B110" s="598">
        <v>74570325</v>
      </c>
      <c r="C110" s="598">
        <v>74570325</v>
      </c>
      <c r="D110" s="598">
        <v>79608957</v>
      </c>
      <c r="E110" s="598">
        <v>80596001</v>
      </c>
      <c r="F110" s="599">
        <v>108.08052801164538</v>
      </c>
      <c r="G110" s="602"/>
    </row>
    <row r="111" spans="1:6" ht="14.25">
      <c r="A111" s="597" t="s">
        <v>327</v>
      </c>
      <c r="B111" s="598">
        <v>6772287</v>
      </c>
      <c r="C111" s="598">
        <v>6772287</v>
      </c>
      <c r="D111" s="598">
        <v>6901057</v>
      </c>
      <c r="E111" s="598">
        <v>7109448</v>
      </c>
      <c r="F111" s="599">
        <v>104.97853974587905</v>
      </c>
    </row>
    <row r="112" spans="1:6" ht="14.25">
      <c r="A112" s="597" t="s">
        <v>328</v>
      </c>
      <c r="B112" s="598">
        <v>820510</v>
      </c>
      <c r="C112" s="598">
        <v>820510</v>
      </c>
      <c r="D112" s="598">
        <v>843144</v>
      </c>
      <c r="E112" s="598">
        <v>700154</v>
      </c>
      <c r="F112" s="599">
        <v>85.33156207724464</v>
      </c>
    </row>
    <row r="113" spans="1:6" ht="14.25">
      <c r="A113" s="597" t="s">
        <v>297</v>
      </c>
      <c r="B113" s="598">
        <v>3565000</v>
      </c>
      <c r="C113" s="598">
        <v>3565000</v>
      </c>
      <c r="D113" s="598">
        <v>3942890</v>
      </c>
      <c r="E113" s="598">
        <v>3985497</v>
      </c>
      <c r="F113" s="599">
        <v>111.79514726507713</v>
      </c>
    </row>
    <row r="114" spans="1:6" ht="14.25">
      <c r="A114" s="597" t="s">
        <v>298</v>
      </c>
      <c r="B114" s="598">
        <v>4717333</v>
      </c>
      <c r="C114" s="598">
        <v>4717333</v>
      </c>
      <c r="D114" s="598">
        <v>4528496</v>
      </c>
      <c r="E114" s="598">
        <v>4423712</v>
      </c>
      <c r="F114" s="599">
        <v>93.77569910794934</v>
      </c>
    </row>
    <row r="115" spans="1:6" ht="14.25">
      <c r="A115" s="597" t="s">
        <v>329</v>
      </c>
      <c r="B115" s="598">
        <v>23307</v>
      </c>
      <c r="C115" s="598">
        <v>23307</v>
      </c>
      <c r="D115" s="598">
        <v>45031</v>
      </c>
      <c r="E115" s="598">
        <v>20576</v>
      </c>
      <c r="F115" s="599">
        <v>88.282490238984</v>
      </c>
    </row>
    <row r="116" spans="1:6" ht="14.25">
      <c r="A116" s="597" t="s">
        <v>300</v>
      </c>
      <c r="B116" s="598">
        <v>129000</v>
      </c>
      <c r="C116" s="598">
        <v>129000</v>
      </c>
      <c r="D116" s="598">
        <v>129000</v>
      </c>
      <c r="E116" s="598">
        <v>131264</v>
      </c>
      <c r="F116" s="599">
        <v>101.75503875968992</v>
      </c>
    </row>
    <row r="117" spans="1:6" ht="14.25">
      <c r="A117" s="597" t="s">
        <v>301</v>
      </c>
      <c r="B117" s="598">
        <v>4505900</v>
      </c>
      <c r="C117" s="598">
        <v>4505900</v>
      </c>
      <c r="D117" s="598">
        <v>6311736</v>
      </c>
      <c r="E117" s="598">
        <v>6917899</v>
      </c>
      <c r="F117" s="599">
        <v>153.52979426973522</v>
      </c>
    </row>
    <row r="118" spans="1:6" ht="14.25">
      <c r="A118" s="597" t="s">
        <v>302</v>
      </c>
      <c r="B118" s="598">
        <v>17405790</v>
      </c>
      <c r="C118" s="598">
        <v>17405790</v>
      </c>
      <c r="D118" s="598">
        <v>17405790</v>
      </c>
      <c r="E118" s="598">
        <v>17668320</v>
      </c>
      <c r="F118" s="599">
        <v>101.50829120654679</v>
      </c>
    </row>
    <row r="119" spans="1:6" ht="14.25">
      <c r="A119" s="597" t="s">
        <v>330</v>
      </c>
      <c r="B119" s="598">
        <v>412414</v>
      </c>
      <c r="C119" s="598">
        <v>412414</v>
      </c>
      <c r="D119" s="598">
        <v>543216</v>
      </c>
      <c r="E119" s="598">
        <v>670551</v>
      </c>
      <c r="F119" s="599">
        <v>162.59171609111235</v>
      </c>
    </row>
    <row r="120" spans="1:6" ht="14.25" customHeight="1">
      <c r="A120" s="597" t="s">
        <v>331</v>
      </c>
      <c r="B120" s="598">
        <v>103976.49500000001</v>
      </c>
      <c r="C120" s="598">
        <v>103976.49500000001</v>
      </c>
      <c r="D120" s="598">
        <v>114117.475</v>
      </c>
      <c r="E120" s="598">
        <v>110912</v>
      </c>
      <c r="F120" s="599">
        <v>106.67026235112078</v>
      </c>
    </row>
    <row r="121" spans="1:6" ht="14.25" customHeight="1">
      <c r="A121" s="597" t="s">
        <v>332</v>
      </c>
      <c r="B121" s="598">
        <v>8284.54</v>
      </c>
      <c r="C121" s="598">
        <v>8284.54</v>
      </c>
      <c r="D121" s="598">
        <v>9118.8</v>
      </c>
      <c r="E121" s="598">
        <v>8989</v>
      </c>
      <c r="F121" s="599">
        <v>108.50330857235282</v>
      </c>
    </row>
    <row r="122" spans="1:6" ht="14.25" customHeight="1" thickBot="1">
      <c r="A122" s="603" t="s">
        <v>333</v>
      </c>
      <c r="B122" s="604">
        <v>0</v>
      </c>
      <c r="C122" s="604">
        <v>0</v>
      </c>
      <c r="D122" s="604">
        <v>14631</v>
      </c>
      <c r="E122" s="604">
        <v>0</v>
      </c>
      <c r="F122" s="605">
        <v>0</v>
      </c>
    </row>
  </sheetData>
  <mergeCells count="8">
    <mergeCell ref="A3:F3"/>
    <mergeCell ref="A4:F4"/>
    <mergeCell ref="A7:A8"/>
    <mergeCell ref="B7:B8"/>
    <mergeCell ref="C7:C8"/>
    <mergeCell ref="D7:D8"/>
    <mergeCell ref="E7:E8"/>
    <mergeCell ref="F7:F8"/>
  </mergeCells>
  <printOptions/>
  <pageMargins left="1.1811023622047245" right="0.7874015748031497" top="0.984251968503937" bottom="0.1968503937007874" header="0.5118110236220472" footer="0.5118110236220472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vitkovska_e</cp:lastModifiedBy>
  <cp:lastPrinted>2009-04-08T12:12:58Z</cp:lastPrinted>
  <dcterms:created xsi:type="dcterms:W3CDTF">2001-01-30T12:57:08Z</dcterms:created>
  <dcterms:modified xsi:type="dcterms:W3CDTF">2009-04-23T10:36:05Z</dcterms:modified>
  <cp:category/>
  <cp:version/>
  <cp:contentType/>
  <cp:contentStatus/>
</cp:coreProperties>
</file>